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inance\DIVACCT\USERS\AGFA\Projects\1920 Annual Report\Waikato DHB\SSC reporting\Published report for 2019_20\"/>
    </mc:Choice>
  </mc:AlternateContent>
  <bookViews>
    <workbookView xWindow="0" yWindow="0" windowWidth="28800" windowHeight="1183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 name="TableName">"Dummy"</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<sst xmlns="http://schemas.openxmlformats.org/spreadsheetml/2006/main" count="246" uniqueCount="184">
  <si>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</si>
  <si>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</si>
  <si>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</si>
  <si>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</si>
  <si>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</si>
  <si>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</si>
  <si>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</si>
  <si>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</si>
  <si>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</si>
  <si>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</si>
  <si>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</si>
  <si>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</si>
  <si>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</si>
  <si>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</si>
  <si>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</si>
  <si>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</si>
  <si>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</si>
  <si>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</si>
  <si>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</si>
  <si>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</si>
  <si>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</si>
  <si>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</si>
  <si>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</si>
  <si>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</si>
  <si>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</si>
  <si>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</si>
  <si>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</si>
  <si>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</si>
  <si>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</si>
  <si>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</si>
  <si>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</si>
  <si>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</si>
  <si>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</si>
  <si>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</si>
  <si>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</si>
  <si>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</si>
  <si>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</si>
  <si>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</si>
  <si>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</si>
  <si>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</si>
  <si>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</si>
  <si>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</si>
  <si>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</si>
  <si>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</si>
  <si>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</si>
  <si>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</si>
  <si>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</si>
  <si>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</si>
  <si>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</si>
  <si>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</si>
  <si>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</si>
  <si>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</si>
  <si>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</si>
  <si>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</si>
  <si>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</si>
  <si>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</si>
  <si>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</si>
  <si>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</si>
  <si>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</si>
  <si>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</si>
  <si>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</si>
  <si>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</si>
  <si>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</si>
  <si>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</si>
  <si>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</si>
  <si>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</si>
  <si>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</si>
  <si>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</si>
  <si>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</si>
  <si>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</si>
  <si>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</si>
  <si>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</si>
  <si>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</si>
  <si>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</si>
  <si>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</si>
  <si>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</si>
  <si>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</si>
  <si>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</si>
  <si>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</si>
  <si>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</si>
  <si>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</si>
  <si>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</si>
  <si>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</si>
  <si>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</si>
  <si>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</si>
  <si>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</si>
  <si>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</si>
  <si>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</si>
  <si>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</si>
  <si>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</si>
  <si>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</si>
  <si>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</si>
  <si>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</si>
  <si>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</si>
  <si>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</si>
  <si>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</si>
  <si>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</si>
  <si>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</si>
  <si>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</si>
  <si>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</si>
  <si>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</si>
  <si>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</si>
  <si>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</si>
  <si>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</si>
  <si>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</si>
  <si>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</si>
  <si>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</si>
  <si>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</si>
  <si>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</si>
  <si>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</si>
  <si>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</si>
  <si>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</si>
  <si>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</si>
  <si>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</si>
  <si>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</si>
  <si>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</si>
  <si>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</si>
  <si>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</si>
  <si>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</si>
  <si>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</si>
  <si>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</si>
  <si>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</si>
  <si>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</si>
  <si>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</si>
  <si>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</si>
  <si>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</si>
  <si>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</si>
  <si>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</si>
  <si>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</si>
  <si>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</si>
  <si>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</si>
  <si>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</si>
  <si>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</si>
  <si>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</si>
  <si>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</si>
  <si>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</si>
  <si>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</si>
  <si>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</si>
  <si>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</si>
  <si>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</si>
  <si>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</si>
  <si>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</si>
  <si>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</si>
  <si>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</si>
  <si>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</si>
  <si>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</si>
  <si>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</si>
  <si>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</si>
  <si>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</si>
  <si>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</si>
  <si>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</si>
  <si>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</si>
  <si>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</si>
  <si>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</si>
  <si>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</si>
  <si>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</si>
  <si>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</si>
  <si>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</si>
  <si>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</si>
  <si>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</si>
  <si>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</si>
  <si>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</si>
  <si>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</si>
  <si>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</si>
  <si>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</si>
  <si>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</si>
  <si>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</si>
  <si>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</si>
  <si>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</si>
  <si>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Waikato District Health Board</t>
  </si>
  <si>
    <t>Neville Hablous - Acting CE</t>
  </si>
  <si>
    <t>Midland Regional meeting</t>
  </si>
  <si>
    <t>N/A</t>
  </si>
  <si>
    <t>4 and 5 July 2019</t>
  </si>
  <si>
    <t>Accommodation</t>
  </si>
  <si>
    <t>Gisborne</t>
  </si>
  <si>
    <t>29 July 2019</t>
  </si>
  <si>
    <t>Meeting with new CE</t>
  </si>
  <si>
    <t>Napier</t>
  </si>
  <si>
    <t>None</t>
  </si>
  <si>
    <t>July 2019</t>
  </si>
  <si>
    <t>Mobile phone monthly cost and calls</t>
  </si>
  <si>
    <t>Communication</t>
  </si>
  <si>
    <t>Dame Karen Poutasi - Commissioner of Waikato DHB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</si>
</sst>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name val="Tahoma"/>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15" fillId="0" borderId="0"/>
    <xf numFmtId="168" fontId="37"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quotePrefix="1"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5">
    <cellStyle name="Comma 2" xfId="4"/>
    <cellStyle name="Currency" xfId="2" builtinId="4"/>
    <cellStyle name="Hyperlink" xfId="1" builtinId="8"/>
    <cellStyle name="Normal" xfId="0" builtinId="0"/>
    <cellStyle name="Normal 2" xfId="3"/>
  </cellStyles>
  <dxfs count="3">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12" sqref="G1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43647</v>
      </c>
      <c r="C4" s="175"/>
      <c r="D4" s="175"/>
      <c r="E4" s="175"/>
      <c r="F4" s="175"/>
      <c r="G4" s="46"/>
      <c r="H4" s="46"/>
      <c r="I4" s="46"/>
      <c r="J4" s="46"/>
      <c r="K4" s="46"/>
    </row>
    <row r="5" spans="1:11" ht="21" customHeight="1" x14ac:dyDescent="0.2">
      <c r="A5" s="4" t="s">
        <v>55</v>
      </c>
      <c r="B5" s="175">
        <v>43677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183</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322.77999999999997</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expenses'!B25</f>
        <v>19.170000000000002</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Travel!B36</f>
        <v>322.77999999999997</v>
      </c>
      <c r="C16" s="104" t="str">
        <f>C11</f>
        <v>Figures exclude GST</v>
      </c>
      <c r="D16" s="59"/>
      <c r="E16" s="8"/>
      <c r="F16" s="60"/>
      <c r="G16" s="46"/>
      <c r="H16" s="46"/>
      <c r="I16" s="46"/>
      <c r="J16" s="46"/>
      <c r="K16" s="46"/>
    </row>
    <row r="17" spans="1:11" ht="27.75" customHeight="1" x14ac:dyDescent="0.2">
      <c r="A17" s="11" t="s">
        <v>72</v>
      </c>
      <c r="B17" s="96">
        <f>Travel!B50</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1</v>
      </c>
      <c r="C55" s="111"/>
      <c r="D55" s="111">
        <f>COUNTIF(Travel!D12:D21,"*")</f>
        <v>0</v>
      </c>
      <c r="E55" s="112"/>
      <c r="F55" s="112" t="b">
        <f>MIN(B55,D55)=MAX(B55,D55)</f>
        <v>0</v>
      </c>
      <c r="G55" s="46"/>
      <c r="H55" s="46"/>
      <c r="I55" s="46"/>
      <c r="J55" s="46"/>
      <c r="K55" s="46"/>
    </row>
    <row r="56" spans="1:11" hidden="1" x14ac:dyDescent="0.2">
      <c r="A56" s="121" t="s">
        <v>105</v>
      </c>
      <c r="B56" s="111">
        <f>COUNT(Travel!B26:B35)</f>
        <v>2</v>
      </c>
      <c r="C56" s="111"/>
      <c r="D56" s="111">
        <f>COUNTIF(Travel!D26:D35,"*")</f>
        <v>2</v>
      </c>
      <c r="E56" s="112"/>
      <c r="F56" s="112" t="b">
        <f>MIN(B56,D56)=MAX(B56,D56)</f>
        <v>1</v>
      </c>
    </row>
    <row r="57" spans="1:11" hidden="1" x14ac:dyDescent="0.2">
      <c r="A57" s="122"/>
      <c r="B57" s="111">
        <f>COUNT(Travel!B40:B49)</f>
        <v>1</v>
      </c>
      <c r="C57" s="111"/>
      <c r="D57" s="111">
        <f>COUNTIF(Travel!D40:D49,"*")</f>
        <v>0</v>
      </c>
      <c r="E57" s="112"/>
      <c r="F57" s="112" t="b">
        <f>MIN(B57,D57)=MAX(B57,D57)</f>
        <v>0</v>
      </c>
    </row>
    <row r="58" spans="1:11" hidden="1" x14ac:dyDescent="0.2">
      <c r="A58" s="123" t="s">
        <v>106</v>
      </c>
      <c r="B58" s="113">
        <f>COUNT(Hospitality!B11:B24)</f>
        <v>1</v>
      </c>
      <c r="C58" s="113"/>
      <c r="D58" s="113">
        <f>COUNTIF(Hospitality!D11:D24,"*")</f>
        <v>0</v>
      </c>
      <c r="E58" s="114"/>
      <c r="F58" s="114" t="b">
        <f>MIN(B58,D58)=MAX(B58,D58)</f>
        <v>0</v>
      </c>
    </row>
    <row r="59" spans="1:11" hidden="1" x14ac:dyDescent="0.2">
      <c r="A59" s="124" t="s">
        <v>107</v>
      </c>
      <c r="B59" s="112">
        <f>COUNT('All other expenses'!B11:B24)</f>
        <v>1</v>
      </c>
      <c r="C59" s="112"/>
      <c r="D59" s="112">
        <f>COUNTIF('All other expenses'!D11:D24,"*")</f>
        <v>1</v>
      </c>
      <c r="E59" s="112"/>
      <c r="F59" s="112" t="b">
        <f>MIN(B59,D59)=MAX(B59,D59)</f>
        <v>1</v>
      </c>
    </row>
    <row r="60" spans="1:11" hidden="1" x14ac:dyDescent="0.2">
      <c r="A60" s="123" t="s">
        <v>108</v>
      </c>
      <c r="B60" s="113">
        <f>COUNTIF('Gifts and benefits'!B11:B24,"*")</f>
        <v>1</v>
      </c>
      <c r="C60" s="113">
        <f>COUNTIF('Gifts and benefits'!C11:C24,"*")</f>
        <v>0</v>
      </c>
      <c r="D60" s="113"/>
      <c r="E60" s="113">
        <f>COUNTA('Gifts and benefits'!E11:E24)</f>
        <v>1</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2"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zoomScaleNormal="100" workbookViewId="0">
      <selection activeCell="F16" sqref="F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Waikato District Health Board</v>
      </c>
      <c r="C2" s="176"/>
      <c r="D2" s="176"/>
      <c r="E2" s="176"/>
      <c r="F2" s="46"/>
    </row>
    <row r="3" spans="1:6" ht="21" customHeight="1" x14ac:dyDescent="0.2">
      <c r="A3" s="4" t="s">
        <v>110</v>
      </c>
      <c r="B3" s="176" t="str">
        <f>'Summary and sign-off'!B3:F3</f>
        <v>Neville Hablous - Acting CE</v>
      </c>
      <c r="C3" s="176"/>
      <c r="D3" s="176"/>
      <c r="E3" s="176"/>
      <c r="F3" s="46"/>
    </row>
    <row r="4" spans="1:6" ht="21" customHeight="1" x14ac:dyDescent="0.2">
      <c r="A4" s="4" t="s">
        <v>111</v>
      </c>
      <c r="B4" s="176">
        <f>'Summary and sign-off'!B4:F4</f>
        <v>43647</v>
      </c>
      <c r="C4" s="176"/>
      <c r="D4" s="176"/>
      <c r="E4" s="176"/>
      <c r="F4" s="46"/>
    </row>
    <row r="5" spans="1:6" ht="21" customHeight="1" x14ac:dyDescent="0.2">
      <c r="A5" s="4" t="s">
        <v>112</v>
      </c>
      <c r="B5" s="176">
        <f>'Summary and sign-off'!B5:F5</f>
        <v>43677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v>0</v>
      </c>
      <c r="C13" s="159" t="s">
        <v>179</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Not all lines have an entry for "Cost in NZ$" and "Type of expense"</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t="s">
        <v>173</v>
      </c>
      <c r="B27" s="158">
        <v>134.78</v>
      </c>
      <c r="C27" s="159" t="s">
        <v>171</v>
      </c>
      <c r="D27" s="159" t="s">
        <v>174</v>
      </c>
      <c r="E27" s="159" t="s">
        <v>175</v>
      </c>
      <c r="F27" s="1"/>
    </row>
    <row r="28" spans="1:6" s="87" customFormat="1" x14ac:dyDescent="0.2">
      <c r="A28" s="157" t="s">
        <v>176</v>
      </c>
      <c r="B28" s="158">
        <v>188</v>
      </c>
      <c r="C28" s="159" t="s">
        <v>177</v>
      </c>
      <c r="D28" s="159" t="s">
        <v>174</v>
      </c>
      <c r="E28" s="159" t="s">
        <v>178</v>
      </c>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x14ac:dyDescent="0.2">
      <c r="A31" s="157"/>
      <c r="B31" s="158"/>
      <c r="C31" s="159"/>
      <c r="D31" s="159"/>
      <c r="E31" s="160"/>
      <c r="F31" s="1"/>
    </row>
    <row r="32" spans="1:6" s="87" customFormat="1" x14ac:dyDescent="0.2">
      <c r="A32" s="157"/>
      <c r="B32" s="158"/>
      <c r="C32" s="159"/>
      <c r="D32" s="159"/>
      <c r="E32" s="160"/>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hidden="1" x14ac:dyDescent="0.2">
      <c r="A35" s="147"/>
      <c r="B35" s="148"/>
      <c r="C35" s="149"/>
      <c r="D35" s="149"/>
      <c r="E35" s="150"/>
      <c r="F35" s="1"/>
    </row>
    <row r="36" spans="1:6" ht="19.5" customHeight="1" x14ac:dyDescent="0.2">
      <c r="A36" s="107" t="s">
        <v>125</v>
      </c>
      <c r="B36" s="108">
        <f>SUM(B26:B35)</f>
        <v>322.77999999999997</v>
      </c>
      <c r="C36" s="168" t="str">
        <f>IF(SUBTOTAL(3,B26:B35)=SUBTOTAL(103,B26:B35),'Summary and sign-off'!$A$48,'Summary and sign-off'!$A$49)</f>
        <v>Check - there are no hidden rows with data</v>
      </c>
      <c r="D36" s="177" t="str">
        <f>IF('Summary and sign-off'!F56='Summary and sign-off'!F54,'Summary and sign-off'!A51,'Summary and sign-off'!A50)</f>
        <v>Check - each entry provides sufficient information</v>
      </c>
      <c r="E36" s="177"/>
      <c r="F36" s="46"/>
    </row>
    <row r="37" spans="1:6" ht="10.5" customHeight="1" x14ac:dyDescent="0.2">
      <c r="A37" s="27"/>
      <c r="B37" s="22"/>
      <c r="C37" s="27"/>
      <c r="D37" s="27"/>
      <c r="E37" s="27"/>
      <c r="F37" s="27"/>
    </row>
    <row r="38" spans="1:6" ht="24.75" customHeight="1" x14ac:dyDescent="0.2">
      <c r="A38" s="178" t="s">
        <v>126</v>
      </c>
      <c r="B38" s="178"/>
      <c r="C38" s="178"/>
      <c r="D38" s="178"/>
      <c r="E38" s="178"/>
      <c r="F38" s="46"/>
    </row>
    <row r="39" spans="1:6" ht="27" customHeight="1" x14ac:dyDescent="0.2">
      <c r="A39" s="35" t="s">
        <v>117</v>
      </c>
      <c r="B39" s="35" t="s">
        <v>62</v>
      </c>
      <c r="C39" s="35" t="s">
        <v>127</v>
      </c>
      <c r="D39" s="35" t="s">
        <v>128</v>
      </c>
      <c r="E39" s="35" t="s">
        <v>121</v>
      </c>
      <c r="F39" s="49"/>
    </row>
    <row r="40" spans="1:6" s="87" customFormat="1" hidden="1" x14ac:dyDescent="0.2">
      <c r="A40" s="133"/>
      <c r="B40" s="134"/>
      <c r="C40" s="135"/>
      <c r="D40" s="135"/>
      <c r="E40" s="136"/>
      <c r="F40" s="1"/>
    </row>
    <row r="41" spans="1:6" s="87" customFormat="1" x14ac:dyDescent="0.2">
      <c r="A41" s="157"/>
      <c r="B41" s="158">
        <v>0</v>
      </c>
      <c r="C41" s="159" t="s">
        <v>179</v>
      </c>
      <c r="D41" s="159"/>
      <c r="E41" s="160"/>
      <c r="F41" s="1"/>
    </row>
    <row r="42" spans="1:6" s="87" customFormat="1" x14ac:dyDescent="0.2">
      <c r="A42" s="157"/>
      <c r="B42" s="158"/>
      <c r="C42" s="159"/>
      <c r="D42" s="159"/>
      <c r="E42" s="160"/>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hidden="1" x14ac:dyDescent="0.2">
      <c r="A49" s="133"/>
      <c r="B49" s="134"/>
      <c r="C49" s="135"/>
      <c r="D49" s="135"/>
      <c r="E49" s="136"/>
      <c r="F49" s="1"/>
    </row>
    <row r="50" spans="1:6" ht="19.5" customHeight="1" x14ac:dyDescent="0.2">
      <c r="A50" s="107" t="s">
        <v>129</v>
      </c>
      <c r="B50" s="108">
        <f>SUM(B40:B49)</f>
        <v>0</v>
      </c>
      <c r="C50" s="168" t="str">
        <f>IF(SUBTOTAL(3,B40:B49)=SUBTOTAL(103,B40:B49),'Summary and sign-off'!$A$48,'Summary and sign-off'!$A$49)</f>
        <v>Check - there are no hidden rows with data</v>
      </c>
      <c r="D50" s="177" t="str">
        <f>IF('Summary and sign-off'!F57='Summary and sign-off'!F54,'Summary and sign-off'!A51,'Summary and sign-off'!A50)</f>
        <v>Not all lines have an entry for "Cost in NZ$" and "Type of expense"</v>
      </c>
      <c r="E50" s="177"/>
      <c r="F50" s="46"/>
    </row>
    <row r="51" spans="1:6" ht="10.5" customHeight="1" x14ac:dyDescent="0.2">
      <c r="A51" s="27"/>
      <c r="B51" s="92"/>
      <c r="C51" s="22"/>
      <c r="D51" s="27"/>
      <c r="E51" s="27"/>
      <c r="F51" s="27"/>
    </row>
    <row r="52" spans="1:6" ht="34.5" customHeight="1" x14ac:dyDescent="0.2">
      <c r="A52" s="50" t="s">
        <v>130</v>
      </c>
      <c r="B52" s="93">
        <f>B22+B36+B50</f>
        <v>322.77999999999997</v>
      </c>
      <c r="C52" s="51"/>
      <c r="D52" s="51"/>
      <c r="E52" s="51"/>
      <c r="F52" s="26"/>
    </row>
    <row r="53" spans="1:6" x14ac:dyDescent="0.2">
      <c r="A53" s="27"/>
      <c r="B53" s="22"/>
      <c r="C53" s="27"/>
      <c r="D53" s="27"/>
      <c r="E53" s="27"/>
      <c r="F53" s="27"/>
    </row>
    <row r="54" spans="1:6" x14ac:dyDescent="0.2">
      <c r="A54" s="52" t="s">
        <v>73</v>
      </c>
      <c r="B54" s="25"/>
      <c r="C54" s="26"/>
      <c r="D54" s="26"/>
      <c r="E54" s="26"/>
      <c r="F54" s="27"/>
    </row>
    <row r="55" spans="1:6" ht="12.6" customHeight="1" x14ac:dyDescent="0.2">
      <c r="A55" s="23" t="s">
        <v>131</v>
      </c>
      <c r="B55" s="53"/>
      <c r="C55" s="53"/>
      <c r="D55" s="32"/>
      <c r="E55" s="32"/>
      <c r="F55" s="27"/>
    </row>
    <row r="56" spans="1:6" ht="12.95" customHeight="1" x14ac:dyDescent="0.2">
      <c r="A56" s="31" t="s">
        <v>132</v>
      </c>
      <c r="B56" s="27"/>
      <c r="C56" s="32"/>
      <c r="D56" s="27"/>
      <c r="E56" s="32"/>
      <c r="F56" s="27"/>
    </row>
    <row r="57" spans="1:6" x14ac:dyDescent="0.2">
      <c r="A57" s="31" t="s">
        <v>133</v>
      </c>
      <c r="B57" s="32"/>
      <c r="C57" s="32"/>
      <c r="D57" s="32"/>
      <c r="E57" s="54"/>
      <c r="F57" s="46"/>
    </row>
    <row r="58" spans="1:6" x14ac:dyDescent="0.2">
      <c r="A58" s="23" t="s">
        <v>79</v>
      </c>
      <c r="B58" s="25"/>
      <c r="C58" s="26"/>
      <c r="D58" s="26"/>
      <c r="E58" s="26"/>
      <c r="F58" s="27"/>
    </row>
    <row r="59" spans="1:6" ht="12.95" customHeight="1" x14ac:dyDescent="0.2">
      <c r="A59" s="31" t="s">
        <v>134</v>
      </c>
      <c r="B59" s="27"/>
      <c r="C59" s="32"/>
      <c r="D59" s="27"/>
      <c r="E59" s="32"/>
      <c r="F59" s="27"/>
    </row>
    <row r="60" spans="1:6" x14ac:dyDescent="0.2">
      <c r="A60" s="31" t="s">
        <v>135</v>
      </c>
      <c r="B60" s="32"/>
      <c r="C60" s="32"/>
      <c r="D60" s="32"/>
      <c r="E60" s="54"/>
      <c r="F60" s="46"/>
    </row>
    <row r="61" spans="1:6" x14ac:dyDescent="0.2">
      <c r="A61" s="36" t="s">
        <v>136</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Waikato District Health Board</v>
      </c>
      <c r="C2" s="176"/>
      <c r="D2" s="176"/>
      <c r="E2" s="176"/>
      <c r="F2" s="38"/>
    </row>
    <row r="3" spans="1:6" ht="21" customHeight="1" x14ac:dyDescent="0.2">
      <c r="A3" s="4" t="s">
        <v>110</v>
      </c>
      <c r="B3" s="176" t="str">
        <f>'Summary and sign-off'!B3:F3</f>
        <v>Neville Hablous - Acting CE</v>
      </c>
      <c r="C3" s="176"/>
      <c r="D3" s="176"/>
      <c r="E3" s="176"/>
      <c r="F3" s="38"/>
    </row>
    <row r="4" spans="1:6" ht="21" customHeight="1" x14ac:dyDescent="0.2">
      <c r="A4" s="4" t="s">
        <v>111</v>
      </c>
      <c r="B4" s="176">
        <f>'Summary and sign-off'!B4:F4</f>
        <v>43647</v>
      </c>
      <c r="C4" s="176"/>
      <c r="D4" s="176"/>
      <c r="E4" s="176"/>
      <c r="F4" s="38"/>
    </row>
    <row r="5" spans="1:6" ht="21" customHeight="1" x14ac:dyDescent="0.2">
      <c r="A5" s="4" t="s">
        <v>112</v>
      </c>
      <c r="B5" s="176">
        <f>'Summary and sign-off'!B5:F5</f>
        <v>43677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v>0</v>
      </c>
      <c r="C12" s="162" t="s">
        <v>179</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Not all lines have an entry for "Cost in NZ$" and "Type of expense"</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12" sqref="B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Waikato District Health Board</v>
      </c>
      <c r="C2" s="176"/>
      <c r="D2" s="176"/>
      <c r="E2" s="176"/>
      <c r="F2" s="24"/>
    </row>
    <row r="3" spans="1:6" ht="21" customHeight="1" x14ac:dyDescent="0.2">
      <c r="A3" s="4" t="s">
        <v>110</v>
      </c>
      <c r="B3" s="176" t="str">
        <f>'Summary and sign-off'!B3:F3</f>
        <v>Neville Hablous - Acting CE</v>
      </c>
      <c r="C3" s="176"/>
      <c r="D3" s="176"/>
      <c r="E3" s="176"/>
      <c r="F3" s="24"/>
    </row>
    <row r="4" spans="1:6" ht="21" customHeight="1" x14ac:dyDescent="0.2">
      <c r="A4" s="4" t="s">
        <v>111</v>
      </c>
      <c r="B4" s="176">
        <f>'Summary and sign-off'!B4:F4</f>
        <v>43647</v>
      </c>
      <c r="C4" s="176"/>
      <c r="D4" s="176"/>
      <c r="E4" s="176"/>
      <c r="F4" s="24"/>
    </row>
    <row r="5" spans="1:6" ht="21" customHeight="1" x14ac:dyDescent="0.2">
      <c r="A5" s="4" t="s">
        <v>112</v>
      </c>
      <c r="B5" s="176">
        <f>'Summary and sign-off'!B5:F5</f>
        <v>43677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t="s">
        <v>180</v>
      </c>
      <c r="B12" s="158">
        <v>19.170000000000002</v>
      </c>
      <c r="C12" s="162" t="s">
        <v>182</v>
      </c>
      <c r="D12" s="162" t="s">
        <v>181</v>
      </c>
      <c r="E12" s="163" t="s">
        <v>172</v>
      </c>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19.170000000000002</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A8" sqref="A8:F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Waikato District Health Board</v>
      </c>
      <c r="C2" s="176"/>
      <c r="D2" s="176"/>
      <c r="E2" s="176"/>
      <c r="F2" s="176"/>
    </row>
    <row r="3" spans="1:6" ht="21" customHeight="1" x14ac:dyDescent="0.2">
      <c r="A3" s="4" t="s">
        <v>110</v>
      </c>
      <c r="B3" s="176" t="str">
        <f>'Summary and sign-off'!B3:F3</f>
        <v>Neville Hablous - Acting CE</v>
      </c>
      <c r="C3" s="176"/>
      <c r="D3" s="176"/>
      <c r="E3" s="176"/>
      <c r="F3" s="176"/>
    </row>
    <row r="4" spans="1:6" ht="21" customHeight="1" x14ac:dyDescent="0.2">
      <c r="A4" s="4" t="s">
        <v>111</v>
      </c>
      <c r="B4" s="176">
        <f>'Summary and sign-off'!B4:F4</f>
        <v>43647</v>
      </c>
      <c r="C4" s="176"/>
      <c r="D4" s="176"/>
      <c r="E4" s="176"/>
      <c r="F4" s="176"/>
    </row>
    <row r="5" spans="1:6" ht="21" customHeight="1" x14ac:dyDescent="0.2">
      <c r="A5" s="4" t="s">
        <v>112</v>
      </c>
      <c r="B5" s="176">
        <f>'Summary and sign-off'!B5:F5</f>
        <v>43677</v>
      </c>
      <c r="C5" s="176"/>
      <c r="D5" s="176"/>
      <c r="E5" s="176"/>
      <c r="F5" s="176"/>
    </row>
    <row r="6" spans="1:6" ht="21" customHeight="1" x14ac:dyDescent="0.2">
      <c r="A6" s="4" t="s">
        <v>154</v>
      </c>
      <c r="B6" s="171"/>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t="s">
        <v>179</v>
      </c>
      <c r="C12" s="165"/>
      <c r="D12" s="164"/>
      <c r="E12" s="166">
        <v>0</v>
      </c>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Not all lines have an entry for "Description", "Was the gift accepted?" and "Estimated value in NZ$"</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Anne Argyle</cp:lastModifiedBy>
  <cp:revision/>
  <dcterms:created xsi:type="dcterms:W3CDTF">2010-10-17T20:59:02Z</dcterms:created>
  <dcterms:modified xsi:type="dcterms:W3CDTF">2020-07-29T21:07:34Z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