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J:\SMT\Public Records Files GDA\12.0 Governance (Board Papers etc &amp; SLT Agendas)\12.11 CEO Correspondence (Significant)\CEO 2021\CE Expense Disclosure\"/>
    </mc:Choice>
  </mc:AlternateContent>
  <xr:revisionPtr revIDLastSave="0" documentId="13_ncr:1_{AF5D9BE5-2C4D-4991-93D7-E4D9FD4B2FC1}" xr6:coauthVersionLast="47" xr6:coauthVersionMax="47" xr10:uidLastSave="{00000000-0000-0000-0000-000000000000}"/>
  <bookViews>
    <workbookView xWindow="4110" yWindow="3525" windowWidth="21600" windowHeight="11385" firstSheet="1"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benefits'!$A$1:$F$36</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Travel!$A$1:$E$100</definedName>
  </definedNames>
  <calcPr calcId="181029" calcOnSave="0"/>
</workbook>
</file>

<file path=xl/calcChain.xml><?xml version="1.0" encoding="utf-8"?>
<calcChain xmlns="http://schemas.openxmlformats.org/spreadsheetml/2006/main">
  <c r="D25" i="4" l="1"/>
  <c r="C23" i="3"/>
  <c r="C24" i="2"/>
  <c r="C75" i="1"/>
  <c r="C89" i="1"/>
  <c r="C21" i="1"/>
  <c r="B6" i="13" l="1"/>
  <c r="E59" i="13"/>
  <c r="C59" i="13"/>
  <c r="C27" i="4"/>
  <c r="C26" i="4"/>
  <c r="B59" i="13" l="1"/>
  <c r="B58" i="13"/>
  <c r="D58" i="13"/>
  <c r="B57" i="13"/>
  <c r="D57" i="13"/>
  <c r="D56" i="13"/>
  <c r="B56" i="13"/>
  <c r="D55" i="13"/>
  <c r="B55" i="13"/>
  <c r="D54" i="13"/>
  <c r="B54" i="13"/>
  <c r="B2" i="4"/>
  <c r="B3" i="4"/>
  <c r="B2" i="3"/>
  <c r="B3" i="3"/>
  <c r="B2" i="2"/>
  <c r="B3" i="2"/>
  <c r="B2" i="1"/>
  <c r="B3" i="1"/>
  <c r="F57" i="13" l="1"/>
  <c r="D24" i="2" s="1"/>
  <c r="F59" i="13"/>
  <c r="E25" i="4" s="1"/>
  <c r="F58" i="13"/>
  <c r="D23" i="3" s="1"/>
  <c r="F56" i="13"/>
  <c r="D89" i="1" s="1"/>
  <c r="F55" i="13"/>
  <c r="D75" i="1" s="1"/>
  <c r="F54" i="13"/>
  <c r="D21" i="1" s="1"/>
  <c r="C13" i="13"/>
  <c r="C12" i="13"/>
  <c r="C11" i="13"/>
  <c r="C16" i="13" l="1"/>
  <c r="C17" i="13"/>
  <c r="B5" i="4" l="1"/>
  <c r="B4" i="4"/>
  <c r="B5" i="3"/>
  <c r="B4" i="3"/>
  <c r="B5" i="2"/>
  <c r="B4" i="2"/>
  <c r="B5" i="1"/>
  <c r="B4" i="1"/>
  <c r="C15" i="13" l="1"/>
  <c r="F12" i="13" l="1"/>
  <c r="C25" i="4"/>
  <c r="F11" i="13" s="1"/>
  <c r="F13" i="13" l="1"/>
  <c r="B89" i="1"/>
  <c r="B17" i="13" s="1"/>
  <c r="B75" i="1"/>
  <c r="B16" i="13" s="1"/>
  <c r="B21" i="1"/>
  <c r="B15" i="13" s="1"/>
  <c r="B23" i="3" l="1"/>
  <c r="B13" i="13" s="1"/>
  <c r="B24" i="2"/>
  <c r="B12" i="13" s="1"/>
  <c r="B11" i="13" l="1"/>
  <c r="B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<sst xmlns="http://schemas.openxmlformats.org/spreadsheetml/2006/main" count="247" uniqueCount="183">
  <si>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</si>
  <si>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</si>
  <si>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</si>
  <si>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</si>
  <si>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</si>
  <si>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</si>
  <si>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</si>
  <si>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</si>
  <si>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</si>
  <si>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</si>
  <si>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</si>
  <si>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</si>
  <si>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</si>
  <si>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</si>
  <si>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</si>
  <si>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</si>
  <si>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</si>
  <si>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</si>
  <si>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</si>
  <si>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</si>
  <si>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</si>
  <si>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</si>
  <si>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</si>
  <si>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</si>
  <si>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</si>
  <si>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</si>
  <si>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</si>
  <si>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</si>
  <si>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</si>
  <si>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</si>
  <si>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</si>
  <si>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</si>
  <si>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</si>
  <si>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</si>
  <si>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</si>
  <si>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</si>
  <si>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</si>
  <si>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</si>
  <si>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</si>
  <si>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</si>
  <si>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</si>
  <si>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</si>
  <si>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</si>
  <si>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</si>
  <si>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</si>
  <si>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</si>
  <si>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</si>
  <si>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</si>
  <si>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</si>
  <si>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</si>
  <si>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</si>
  <si>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</si>
  <si>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</si>
  <si>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</si>
  <si>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</si>
  <si>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</si>
  <si>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</si>
  <si>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</si>
  <si>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</si>
  <si>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</si>
  <si>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</si>
  <si>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</si>
  <si>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</si>
  <si>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</si>
  <si>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</si>
  <si>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</si>
  <si>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</si>
  <si>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</si>
  <si>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</si>
  <si>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</si>
  <si>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</si>
  <si>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</si>
  <si>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</si>
  <si>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</si>
  <si>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</si>
  <si>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</si>
  <si>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</si>
  <si>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</si>
  <si>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</si>
  <si>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</si>
  <si>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</si>
  <si>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</si>
  <si>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</si>
  <si>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</si>
  <si>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</si>
  <si>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</si>
  <si>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</si>
  <si>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</si>
  <si>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</si>
  <si>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</si>
  <si>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</si>
  <si>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</si>
  <si>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</si>
  <si>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</si>
  <si>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</si>
  <si>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</si>
  <si>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</si>
  <si>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</si>
  <si>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</si>
  <si>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</si>
  <si>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</si>
  <si>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</si>
  <si>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</si>
  <si>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</si>
  <si>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</si>
  <si>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</si>
  <si>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</si>
  <si>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</si>
  <si>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</si>
  <si>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</si>
  <si>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</si>
  <si>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</si>
  <si>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</si>
  <si>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</si>
  <si>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</si>
  <si>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</si>
  <si>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</si>
  <si>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</si>
  <si>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</si>
  <si>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</si>
  <si>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</si>
  <si>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</si>
  <si>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</si>
  <si>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</si>
  <si>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</si>
  <si>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</si>
  <si>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</si>
  <si>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</si>
  <si>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</si>
  <si>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</si>
  <si>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</si>
  <si>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</si>
  <si>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</si>
  <si>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</si>
  <si>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</si>
  <si>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</si>
  <si>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</si>
  <si>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</si>
  <si>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</si>
  <si>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</si>
  <si>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</si>
  <si>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</si>
  <si>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</si>
  <si>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</si>
  <si>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</si>
  <si>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</si>
  <si>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</si>
  <si>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</si>
  <si>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</si>
  <si>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</si>
  <si>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</si>
  <si>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</si>
  <si>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</si>
  <si>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</si>
  <si>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</si>
  <si>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</si>
  <si>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</si>
  <si>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</si>
  <si>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</si>
  <si>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</si>
  <si>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</si>
  <si>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</si>
  <si>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</si>
  <si>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</si>
  <si>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</si>
  <si>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</si>
  <si>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</si>
  <si>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</si>
  <si>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South Canterbury DHB</t>
  </si>
  <si>
    <t>Nigel Trainor</t>
  </si>
  <si>
    <t>Board Chair</t>
  </si>
  <si>
    <t>no disclosure to note</t>
  </si>
  <si>
    <t>Attend a National Bi-partite meeting</t>
  </si>
  <si>
    <t>Airfares</t>
  </si>
  <si>
    <t>Attend a National Chief Executive and Chair meeting</t>
  </si>
  <si>
    <t>Wellington</t>
  </si>
  <si>
    <t>Accomodation</t>
  </si>
  <si>
    <t>Team farewell lunch</t>
  </si>
  <si>
    <t>Meal</t>
  </si>
  <si>
    <t>Timaru</t>
  </si>
  <si>
    <t>Attend meeting in Dunedin</t>
  </si>
  <si>
    <t>Parking</t>
  </si>
  <si>
    <t>Dunedin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</si>
</sst>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3"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5" fontId="0" fillId="0" borderId="0" xfId="0" applyNumberFormat="1" applyAlignment="1" applyProtection="1">
      <alignment horizontal="right" vertical="center"/>
      <protection locked="0"/>
    </xf>
    <xf numFmtId="2" fontId="0" fillId="0" borderId="0" xfId="0" applyNumberForma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15" fontId="0" fillId="0" borderId="0" xfId="0" applyNumberFormat="1" applyAlignment="1" applyProtection="1">
      <alignment horizontal="left" vertical="center"/>
      <protection locked="0"/>
    </xf>
    <xf numFmtId="15" fontId="0" fillId="0" borderId="0" xfId="0" applyNumberFormat="1" applyAlignment="1" applyProtection="1">
      <alignment vertical="top" wrapText="1"/>
      <protection locked="0"/>
    </xf>
    <xf numFmtId="15" fontId="0" fillId="0" borderId="0" xfId="0" applyNumberFormat="1" applyAlignment="1" applyProtection="1">
      <alignment vertical="center"/>
      <protection locked="0"/>
    </xf>
    <xf numFmtId="2" fontId="0" fillId="0" borderId="0" xfId="0" applyNumberFormat="1" applyProtection="1">
      <protection locked="0"/>
    </xf>
    <xf numFmtId="15" fontId="0" fillId="0" borderId="0" xfId="0" applyNumberFormat="1" applyProtection="1">
      <protection locked="0"/>
    </xf>
    <xf numFmtId="43" fontId="23" fillId="0" borderId="0" xfId="3" applyAlignment="1" applyProtection="1">
      <alignment horizontal="right" vertical="top" wrapText="1"/>
      <protection locked="0"/>
    </xf>
    <xf numFmtId="15" fontId="0" fillId="0" borderId="1" xfId="0" applyNumberFormat="1" applyBorder="1" applyAlignment="1" applyProtection="1">
      <alignment vertical="top" wrapText="1"/>
      <protection locked="0"/>
    </xf>
    <xf numFmtId="0" fontId="0" fillId="0" borderId="0" xfId="0" quotePrefix="1" applyAlignment="1" applyProtection="1">
      <alignment horizontal="right" wrapText="1"/>
      <protection locked="0"/>
    </xf>
    <xf numFmtId="16" fontId="0" fillId="0" borderId="1" xfId="0" quotePrefix="1" applyNumberFormat="1" applyBorder="1" applyAlignment="1" applyProtection="1">
      <alignment horizontal="right" vertical="top" wrapText="1"/>
      <protection locked="0"/>
    </xf>
    <xf numFmtId="2" fontId="0" fillId="0" borderId="0" xfId="0" applyNumberFormat="1" applyAlignment="1" applyProtection="1">
      <alignment wrapText="1"/>
      <protection locked="0"/>
    </xf>
    <xf numFmtId="15" fontId="0" fillId="0" borderId="1" xfId="0" applyNumberFormat="1" applyBorder="1" applyAlignment="1" applyProtection="1">
      <alignment vertical="top"/>
      <protection locked="0"/>
    </xf>
    <xf numFmtId="2" fontId="0" fillId="0" borderId="0" xfId="0" applyNumberFormat="1" applyAlignment="1" applyProtection="1">
      <alignment vertical="top"/>
      <protection locked="0"/>
    </xf>
    <xf numFmtId="0" fontId="0" fillId="0" borderId="11" xfId="0" applyBorder="1" applyAlignment="1" applyProtection="1">
      <alignment wrapText="1"/>
      <protection locked="0"/>
    </xf>
    <xf numFmtId="0" fontId="0" fillId="0" borderId="0" xfId="0" applyFill="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4">
    <cellStyle name="Comma" xfId="3" builtinId="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20" sqref="A20"/>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opLeftCell="A7" zoomScaleNormal="100" workbookViewId="0">
      <selection activeCell="B7" sqref="B7:F7"/>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77" t="s">
        <v>98</v>
      </c>
      <c r="B1" s="177"/>
      <c r="C1" s="177"/>
      <c r="D1" s="177"/>
      <c r="E1" s="177"/>
      <c r="F1" s="177"/>
      <c r="G1" s="48"/>
      <c r="H1" s="48"/>
      <c r="I1" s="48"/>
      <c r="J1" s="48"/>
      <c r="K1" s="48"/>
    </row>
    <row r="2" spans="1:11" ht="21" customHeight="1" x14ac:dyDescent="0.2">
      <c r="A2" s="4" t="s">
        <v>2</v>
      </c>
      <c r="B2" s="178" t="s">
        <v>168</v>
      </c>
      <c r="C2" s="178"/>
      <c r="D2" s="178"/>
      <c r="E2" s="178"/>
      <c r="F2" s="178"/>
      <c r="G2" s="48"/>
      <c r="H2" s="48"/>
      <c r="I2" s="48"/>
      <c r="J2" s="48"/>
      <c r="K2" s="48"/>
    </row>
    <row r="3" spans="1:11" ht="21" customHeight="1" x14ac:dyDescent="0.2">
      <c r="A3" s="4" t="s">
        <v>99</v>
      </c>
      <c r="B3" s="178" t="s">
        <v>169</v>
      </c>
      <c r="C3" s="178"/>
      <c r="D3" s="178"/>
      <c r="E3" s="178"/>
      <c r="F3" s="178"/>
      <c r="G3" s="48"/>
      <c r="H3" s="48"/>
      <c r="I3" s="48"/>
      <c r="J3" s="48"/>
      <c r="K3" s="48"/>
    </row>
    <row r="4" spans="1:11" ht="21" customHeight="1" x14ac:dyDescent="0.2">
      <c r="A4" s="4" t="s">
        <v>79</v>
      </c>
      <c r="B4" s="179">
        <v>44013</v>
      </c>
      <c r="C4" s="179"/>
      <c r="D4" s="179"/>
      <c r="E4" s="179"/>
      <c r="F4" s="179"/>
      <c r="G4" s="48"/>
      <c r="H4" s="48"/>
      <c r="I4" s="48"/>
      <c r="J4" s="48"/>
      <c r="K4" s="48"/>
    </row>
    <row r="5" spans="1:11" ht="21" customHeight="1" x14ac:dyDescent="0.2">
      <c r="A5" s="4" t="s">
        <v>80</v>
      </c>
      <c r="B5" s="179">
        <v>44316</v>
      </c>
      <c r="C5" s="179"/>
      <c r="D5" s="179"/>
      <c r="E5" s="179"/>
      <c r="F5" s="179"/>
      <c r="G5" s="48"/>
      <c r="H5" s="48"/>
      <c r="I5" s="48"/>
      <c r="J5" s="48"/>
      <c r="K5" s="48"/>
    </row>
    <row r="6" spans="1:11" ht="21" customHeight="1" x14ac:dyDescent="0.2">
      <c r="A6" s="4" t="s">
        <v>104</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6"/>
      <c r="H6" s="48"/>
      <c r="I6" s="48"/>
      <c r="J6" s="48"/>
      <c r="K6" s="48"/>
    </row>
    <row r="7" spans="1:11" ht="21" customHeight="1" x14ac:dyDescent="0.2">
      <c r="A7" s="4" t="s">
        <v>133</v>
      </c>
      <c r="B7" s="175" t="s">
        <v>63</v>
      </c>
      <c r="C7" s="175"/>
      <c r="D7" s="175"/>
      <c r="E7" s="175"/>
      <c r="F7" s="175"/>
      <c r="G7" s="36"/>
      <c r="H7" s="48"/>
      <c r="I7" s="48"/>
      <c r="J7" s="48"/>
      <c r="K7" s="48"/>
    </row>
    <row r="8" spans="1:11" ht="21" customHeight="1" x14ac:dyDescent="0.2">
      <c r="A8" s="4" t="s">
        <v>100</v>
      </c>
      <c r="B8" s="175" t="s">
        <v>170</v>
      </c>
      <c r="C8" s="175"/>
      <c r="D8" s="175"/>
      <c r="E8" s="175"/>
      <c r="F8" s="175"/>
      <c r="G8" s="36"/>
      <c r="H8" s="48"/>
      <c r="I8" s="48"/>
      <c r="J8" s="48"/>
      <c r="K8" s="48"/>
    </row>
    <row r="9" spans="1:11" ht="66.75" customHeight="1" x14ac:dyDescent="0.2">
      <c r="A9" s="174" t="s">
        <v>125</v>
      </c>
      <c r="B9" s="174"/>
      <c r="C9" s="174"/>
      <c r="D9" s="174"/>
      <c r="E9" s="174"/>
      <c r="F9" s="174"/>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920.5</v>
      </c>
      <c r="C11" s="107" t="str">
        <f>IF(Travel!B6="",A34,Travel!B6)</f>
        <v>Figures include GST (where applicable)</v>
      </c>
      <c r="D11" s="8"/>
      <c r="E11" s="11" t="s">
        <v>95</v>
      </c>
      <c r="F11" s="58">
        <f>'Gifts and benefits'!C25</f>
        <v>0</v>
      </c>
      <c r="G11" s="49"/>
      <c r="H11" s="49"/>
      <c r="I11" s="49"/>
      <c r="J11" s="49"/>
      <c r="K11" s="49"/>
    </row>
    <row r="12" spans="1:11" ht="27.75" customHeight="1" x14ac:dyDescent="0.2">
      <c r="A12" s="11" t="s">
        <v>12</v>
      </c>
      <c r="B12" s="99">
        <f>Hospitality!B24</f>
        <v>0</v>
      </c>
      <c r="C12" s="107" t="str">
        <f>IF(Hospitality!B6="",A34,Hospitality!B6)</f>
        <v>Not yet indicated</v>
      </c>
      <c r="D12" s="8"/>
      <c r="E12" s="11" t="s">
        <v>96</v>
      </c>
      <c r="F12" s="58">
        <f>'Gifts and benefits'!C26</f>
        <v>0</v>
      </c>
      <c r="G12" s="49"/>
      <c r="H12" s="49"/>
      <c r="I12" s="49"/>
      <c r="J12" s="49"/>
      <c r="K12" s="49"/>
    </row>
    <row r="13" spans="1:11" ht="27.75" customHeight="1" x14ac:dyDescent="0.2">
      <c r="A13" s="11" t="s">
        <v>30</v>
      </c>
      <c r="B13" s="99">
        <f>'All other expenses'!B23</f>
        <v>196.4</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Travel!B21</f>
        <v>0</v>
      </c>
      <c r="C15" s="109" t="str">
        <f>C11</f>
        <v>Figures include GST (where applicable)</v>
      </c>
      <c r="D15" s="8"/>
      <c r="E15" s="8"/>
      <c r="F15" s="60"/>
      <c r="G15" s="48"/>
      <c r="H15" s="48"/>
      <c r="I15" s="48"/>
      <c r="J15" s="48"/>
      <c r="K15" s="48"/>
    </row>
    <row r="16" spans="1:11" ht="27.75" customHeight="1" x14ac:dyDescent="0.2">
      <c r="A16" s="12" t="s">
        <v>91</v>
      </c>
      <c r="B16" s="101">
        <f>Travel!B75</f>
        <v>920.5</v>
      </c>
      <c r="C16" s="109" t="str">
        <f>C11</f>
        <v>Figures include GST (where applicable)</v>
      </c>
      <c r="D16" s="61"/>
      <c r="E16" s="8"/>
      <c r="F16" s="62"/>
      <c r="G16" s="48"/>
      <c r="H16" s="48"/>
      <c r="I16" s="48"/>
      <c r="J16" s="48"/>
      <c r="K16" s="48"/>
    </row>
    <row r="17" spans="1:11" ht="27.75" customHeight="1" x14ac:dyDescent="0.2">
      <c r="A17" s="12" t="s">
        <v>46</v>
      </c>
      <c r="B17" s="101">
        <f>Travel!B89</f>
        <v>0</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COUNT(Travel!B12:B20)</f>
        <v>0</v>
      </c>
      <c r="C54" s="134"/>
      <c r="D54" s="134">
        <f>COUNTIF(Travel!D12:D20,"*")</f>
        <v>0</v>
      </c>
      <c r="E54" s="135"/>
      <c r="F54" s="135" t="b">
        <f>MIN(B54,D54)=MAX(B54,D54)</f>
        <v>1</v>
      </c>
      <c r="G54" s="48"/>
      <c r="H54" s="48"/>
      <c r="I54" s="48"/>
      <c r="J54" s="48"/>
      <c r="K54" s="48"/>
    </row>
    <row r="55" spans="1:11" hidden="1" x14ac:dyDescent="0.2">
      <c r="A55" s="144" t="s">
        <v>111</v>
      </c>
      <c r="B55" s="134">
        <f>COUNT(Travel!B25:B74)</f>
        <v>5</v>
      </c>
      <c r="C55" s="134"/>
      <c r="D55" s="134">
        <f>COUNTIF(Travel!D25:D74,"*")</f>
        <v>5</v>
      </c>
      <c r="E55" s="135"/>
      <c r="F55" s="135" t="b">
        <f>MIN(B55,D55)=MAX(B55,D55)</f>
        <v>1</v>
      </c>
    </row>
    <row r="56" spans="1:11" hidden="1" x14ac:dyDescent="0.2">
      <c r="A56" s="145"/>
      <c r="B56" s="134">
        <f>COUNT(Travel!B79:B88)</f>
        <v>0</v>
      </c>
      <c r="C56" s="134"/>
      <c r="D56" s="134">
        <f>COUNTIF(Travel!D79:D88,"*")</f>
        <v>0</v>
      </c>
      <c r="E56" s="135"/>
      <c r="F56" s="135" t="b">
        <f>MIN(B56,D56)=MAX(B56,D56)</f>
        <v>1</v>
      </c>
    </row>
    <row r="57" spans="1:11" hidden="1" x14ac:dyDescent="0.2">
      <c r="A57" s="146" t="s">
        <v>109</v>
      </c>
      <c r="B57" s="136">
        <f>COUNT(Hospitality!B11:B23)</f>
        <v>0</v>
      </c>
      <c r="C57" s="136"/>
      <c r="D57" s="136">
        <f>COUNTIF(Hospitality!D11:D23,"*")</f>
        <v>0</v>
      </c>
      <c r="E57" s="137"/>
      <c r="F57" s="137" t="b">
        <f>MIN(B57,D57)=MAX(B57,D57)</f>
        <v>1</v>
      </c>
    </row>
    <row r="58" spans="1:11" hidden="1" x14ac:dyDescent="0.2">
      <c r="A58" s="147" t="s">
        <v>110</v>
      </c>
      <c r="B58" s="135">
        <f>COUNT('All other expenses'!B11:B22)</f>
        <v>1</v>
      </c>
      <c r="C58" s="135"/>
      <c r="D58" s="135">
        <f>COUNTIF('All other expenses'!D11:D22,"*")</f>
        <v>1</v>
      </c>
      <c r="E58" s="135"/>
      <c r="F58" s="135" t="b">
        <f>MIN(B58,D58)=MAX(B58,D58)</f>
        <v>1</v>
      </c>
    </row>
    <row r="59" spans="1:11" hidden="1" x14ac:dyDescent="0.2">
      <c r="A59" s="146" t="s">
        <v>108</v>
      </c>
      <c r="B59" s="136">
        <f>COUNTIF('Gifts and benefits'!B11:B24,"*")</f>
        <v>0</v>
      </c>
      <c r="C59" s="136">
        <f>COUNTIF('Gifts and benefits'!C11:C24,"*")</f>
        <v>0</v>
      </c>
      <c r="D59" s="136"/>
      <c r="E59" s="136">
        <f>COUNTA('Gifts and benefits'!E11:E24)</f>
        <v>0</v>
      </c>
      <c r="F59" s="137" t="b">
        <f>MIN(B59,C59,E59)=MAX(B59,C59,E59)</f>
        <v>1</v>
      </c>
    </row>
    <row r="60"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6"/>
  <sheetViews>
    <sheetView topLeftCell="A13" zoomScaleNormal="100" workbookViewId="0">
      <selection activeCell="E30" sqref="E30"/>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77" t="s">
        <v>6</v>
      </c>
      <c r="B1" s="177"/>
      <c r="C1" s="177"/>
      <c r="D1" s="177"/>
      <c r="E1" s="177"/>
      <c r="F1" s="48"/>
    </row>
    <row r="2" spans="1:6" ht="21" customHeight="1" x14ac:dyDescent="0.2">
      <c r="A2" s="4" t="s">
        <v>2</v>
      </c>
      <c r="B2" s="180" t="str">
        <f>'Summary and sign-off'!B2:F2</f>
        <v>South Canterbury DHB</v>
      </c>
      <c r="C2" s="180"/>
      <c r="D2" s="180"/>
      <c r="E2" s="180"/>
      <c r="F2" s="48"/>
    </row>
    <row r="3" spans="1:6" ht="21" customHeight="1" x14ac:dyDescent="0.2">
      <c r="A3" s="4" t="s">
        <v>3</v>
      </c>
      <c r="B3" s="180" t="str">
        <f>'Summary and sign-off'!B3:F3</f>
        <v>Nigel Trainor</v>
      </c>
      <c r="C3" s="180"/>
      <c r="D3" s="180"/>
      <c r="E3" s="180"/>
      <c r="F3" s="48"/>
    </row>
    <row r="4" spans="1:6" ht="21" customHeight="1" x14ac:dyDescent="0.2">
      <c r="A4" s="4" t="s">
        <v>77</v>
      </c>
      <c r="B4" s="180">
        <f>'Summary and sign-off'!B4:F4</f>
        <v>44013</v>
      </c>
      <c r="C4" s="180"/>
      <c r="D4" s="180"/>
      <c r="E4" s="180"/>
      <c r="F4" s="48"/>
    </row>
    <row r="5" spans="1:6" ht="21" customHeight="1" x14ac:dyDescent="0.2">
      <c r="A5" s="4" t="s">
        <v>78</v>
      </c>
      <c r="B5" s="180">
        <f>'Summary and sign-off'!B5:F5</f>
        <v>44316</v>
      </c>
      <c r="C5" s="180"/>
      <c r="D5" s="180"/>
      <c r="E5" s="180"/>
      <c r="F5" s="48"/>
    </row>
    <row r="6" spans="1:6" ht="21" customHeight="1" x14ac:dyDescent="0.2">
      <c r="A6" s="4" t="s">
        <v>29</v>
      </c>
      <c r="B6" s="175" t="s">
        <v>64</v>
      </c>
      <c r="C6" s="175"/>
      <c r="D6" s="175"/>
      <c r="E6" s="175"/>
      <c r="F6" s="48"/>
    </row>
    <row r="7" spans="1:6" ht="21" customHeight="1" x14ac:dyDescent="0.2">
      <c r="A7" s="4" t="s">
        <v>104</v>
      </c>
      <c r="B7" s="175" t="s">
        <v>116</v>
      </c>
      <c r="C7" s="175"/>
      <c r="D7" s="175"/>
      <c r="E7" s="175"/>
      <c r="F7" s="48"/>
    </row>
    <row r="8" spans="1:6" ht="36" customHeight="1" x14ac:dyDescent="0.2">
      <c r="A8" s="183" t="s">
        <v>4</v>
      </c>
      <c r="B8" s="184"/>
      <c r="C8" s="184"/>
      <c r="D8" s="184"/>
      <c r="E8" s="184"/>
      <c r="F8" s="24"/>
    </row>
    <row r="9" spans="1:6" ht="36" customHeight="1" x14ac:dyDescent="0.2">
      <c r="A9" s="185" t="s">
        <v>142</v>
      </c>
      <c r="B9" s="186"/>
      <c r="C9" s="186"/>
      <c r="D9" s="186"/>
      <c r="E9" s="186"/>
      <c r="F9" s="24"/>
    </row>
    <row r="10" spans="1:6" ht="24.75" customHeight="1" x14ac:dyDescent="0.2">
      <c r="A10" s="182" t="s">
        <v>143</v>
      </c>
      <c r="B10" s="187"/>
      <c r="C10" s="182"/>
      <c r="D10" s="182"/>
      <c r="E10" s="182"/>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56"/>
      <c r="B13" s="157"/>
      <c r="C13" s="158"/>
      <c r="D13" s="159"/>
      <c r="E13" s="113"/>
      <c r="F13" s="1"/>
    </row>
    <row r="14" spans="1:6" s="89" customFormat="1" x14ac:dyDescent="0.2">
      <c r="A14" s="156"/>
      <c r="B14" s="157"/>
      <c r="C14" s="158"/>
      <c r="D14" s="159"/>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ht="12.75" customHeight="1" x14ac:dyDescent="0.2">
      <c r="A17" s="114"/>
      <c r="B17" s="111"/>
      <c r="C17" s="112"/>
      <c r="D17" s="112"/>
      <c r="E17" s="113"/>
      <c r="F17" s="1"/>
    </row>
    <row r="18" spans="1:6" s="89" customFormat="1" x14ac:dyDescent="0.2">
      <c r="A18" s="110"/>
      <c r="B18" s="111"/>
      <c r="C18" s="112"/>
      <c r="D18" s="112"/>
      <c r="E18" s="113"/>
      <c r="F18" s="1"/>
    </row>
    <row r="19" spans="1:6" s="89" customFormat="1" x14ac:dyDescent="0.2">
      <c r="A19" s="110"/>
      <c r="B19" s="111"/>
      <c r="C19" s="112"/>
      <c r="D19" s="112"/>
      <c r="E19" s="113"/>
      <c r="F19" s="1"/>
    </row>
    <row r="20" spans="1:6" s="89" customFormat="1" hidden="1" x14ac:dyDescent="0.2">
      <c r="A20" s="124"/>
      <c r="B20" s="125"/>
      <c r="C20" s="126"/>
      <c r="D20" s="126"/>
      <c r="E20" s="127"/>
      <c r="F20" s="1"/>
    </row>
    <row r="21" spans="1:6" ht="19.5" customHeight="1" x14ac:dyDescent="0.2">
      <c r="A21" s="128" t="s">
        <v>154</v>
      </c>
      <c r="B21" s="129">
        <f>SUM(B12:B20)</f>
        <v>0</v>
      </c>
      <c r="C21" s="130" t="str">
        <f>IF(SUBTOTAL(3,B12:B20)=SUBTOTAL(103,B12:B20),'Summary and sign-off'!$A$47,'Summary and sign-off'!$A$48)</f>
        <v>Check - there are no hidden rows with data</v>
      </c>
      <c r="D21" s="181" t="str">
        <f>IF('Summary and sign-off'!F54='Summary and sign-off'!F53,'Summary and sign-off'!A50,'Summary and sign-off'!A49)</f>
        <v>Check - each entry provides sufficient information</v>
      </c>
      <c r="E21" s="181"/>
      <c r="F21" s="48"/>
    </row>
    <row r="22" spans="1:6" ht="10.5" customHeight="1" x14ac:dyDescent="0.2">
      <c r="A22" s="29"/>
      <c r="B22" s="24"/>
      <c r="C22" s="29"/>
      <c r="D22" s="29"/>
      <c r="E22" s="29"/>
      <c r="F22" s="29"/>
    </row>
    <row r="23" spans="1:6" ht="24.75" customHeight="1" x14ac:dyDescent="0.2">
      <c r="A23" s="182" t="s">
        <v>92</v>
      </c>
      <c r="B23" s="182"/>
      <c r="C23" s="182"/>
      <c r="D23" s="182"/>
      <c r="E23" s="182"/>
      <c r="F23" s="49"/>
    </row>
    <row r="24" spans="1:6" ht="27" customHeight="1" x14ac:dyDescent="0.2">
      <c r="A24" s="37" t="s">
        <v>49</v>
      </c>
      <c r="B24" s="37" t="s">
        <v>31</v>
      </c>
      <c r="C24" s="37" t="s">
        <v>146</v>
      </c>
      <c r="D24" s="37" t="s">
        <v>102</v>
      </c>
      <c r="E24" s="37" t="s">
        <v>76</v>
      </c>
      <c r="F24" s="50"/>
    </row>
    <row r="25" spans="1:6" s="89" customFormat="1" hidden="1" x14ac:dyDescent="0.2">
      <c r="A25" s="114"/>
      <c r="B25" s="111"/>
      <c r="C25" s="112"/>
      <c r="D25" s="112"/>
      <c r="E25" s="113"/>
      <c r="F25" s="1"/>
    </row>
    <row r="26" spans="1:6" s="89" customFormat="1" x14ac:dyDescent="0.2">
      <c r="A26" s="156">
        <v>44230</v>
      </c>
      <c r="B26" s="157">
        <v>276</v>
      </c>
      <c r="C26" s="158" t="s">
        <v>172</v>
      </c>
      <c r="D26" s="159" t="s">
        <v>173</v>
      </c>
      <c r="E26" s="113" t="s">
        <v>175</v>
      </c>
      <c r="F26" s="1"/>
    </row>
    <row r="27" spans="1:6" s="89" customFormat="1" x14ac:dyDescent="0.2">
      <c r="A27" s="161">
        <v>44236</v>
      </c>
      <c r="B27" s="157">
        <v>276</v>
      </c>
      <c r="C27" s="158" t="s">
        <v>174</v>
      </c>
      <c r="D27" s="1" t="s">
        <v>173</v>
      </c>
      <c r="E27" s="113" t="s">
        <v>175</v>
      </c>
      <c r="F27" s="1"/>
    </row>
    <row r="28" spans="1:6" s="89" customFormat="1" x14ac:dyDescent="0.2">
      <c r="A28" s="161">
        <v>44236</v>
      </c>
      <c r="B28" s="157">
        <v>180</v>
      </c>
      <c r="C28" s="158" t="s">
        <v>174</v>
      </c>
      <c r="D28" s="1" t="s">
        <v>176</v>
      </c>
      <c r="E28" s="113" t="s">
        <v>175</v>
      </c>
      <c r="F28" s="1"/>
    </row>
    <row r="29" spans="1:6" s="89" customFormat="1" x14ac:dyDescent="0.2">
      <c r="A29" s="161">
        <v>44237</v>
      </c>
      <c r="B29" s="157">
        <v>180</v>
      </c>
      <c r="C29" s="158" t="s">
        <v>174</v>
      </c>
      <c r="D29" s="1" t="s">
        <v>176</v>
      </c>
      <c r="E29" s="113" t="s">
        <v>175</v>
      </c>
      <c r="F29" s="1"/>
    </row>
    <row r="30" spans="1:6" s="89" customFormat="1" x14ac:dyDescent="0.2">
      <c r="A30" s="161">
        <v>44300</v>
      </c>
      <c r="B30" s="157">
        <v>8.5</v>
      </c>
      <c r="C30" s="158" t="s">
        <v>180</v>
      </c>
      <c r="D30" s="1" t="s">
        <v>181</v>
      </c>
      <c r="E30" s="113" t="s">
        <v>182</v>
      </c>
      <c r="F30" s="1"/>
    </row>
    <row r="31" spans="1:6" s="89" customFormat="1" x14ac:dyDescent="0.2">
      <c r="A31" s="162"/>
      <c r="B31" s="163"/>
      <c r="C31" s="158"/>
      <c r="D31" s="159"/>
      <c r="E31" s="113"/>
      <c r="F31" s="1"/>
    </row>
    <row r="32" spans="1:6" s="89" customFormat="1" x14ac:dyDescent="0.2">
      <c r="A32" s="156"/>
      <c r="B32" s="163"/>
      <c r="C32" s="158"/>
      <c r="E32" s="113"/>
      <c r="F32" s="1"/>
    </row>
    <row r="33" spans="1:6" s="89" customFormat="1" x14ac:dyDescent="0.2">
      <c r="A33" s="156"/>
      <c r="B33" s="157"/>
      <c r="C33" s="158"/>
      <c r="D33" s="159"/>
      <c r="E33" s="113"/>
      <c r="F33" s="1"/>
    </row>
    <row r="34" spans="1:6" s="89" customFormat="1" x14ac:dyDescent="0.2">
      <c r="A34" s="156"/>
      <c r="B34" s="163"/>
      <c r="C34" s="158"/>
      <c r="D34" s="159"/>
      <c r="E34" s="113"/>
      <c r="F34" s="1"/>
    </row>
    <row r="35" spans="1:6" s="89" customFormat="1" x14ac:dyDescent="0.2">
      <c r="A35" s="156"/>
      <c r="B35" s="163"/>
      <c r="C35" s="158"/>
      <c r="D35" s="159"/>
      <c r="E35" s="113"/>
      <c r="F35" s="1"/>
    </row>
    <row r="36" spans="1:6" s="89" customFormat="1" x14ac:dyDescent="0.2">
      <c r="A36" s="156"/>
      <c r="B36" s="157"/>
      <c r="C36" s="158"/>
      <c r="D36" s="159"/>
      <c r="E36" s="113"/>
      <c r="F36" s="1"/>
    </row>
    <row r="37" spans="1:6" s="89" customFormat="1" x14ac:dyDescent="0.2">
      <c r="A37" s="156"/>
      <c r="B37" s="157"/>
      <c r="C37" s="158"/>
      <c r="D37" s="159"/>
      <c r="E37" s="113"/>
      <c r="F37" s="1"/>
    </row>
    <row r="38" spans="1:6" s="89" customFormat="1" x14ac:dyDescent="0.2">
      <c r="A38" s="156"/>
      <c r="B38" s="157"/>
      <c r="C38" s="158"/>
      <c r="D38" s="159"/>
      <c r="E38" s="113"/>
      <c r="F38" s="1"/>
    </row>
    <row r="39" spans="1:6" s="89" customFormat="1" x14ac:dyDescent="0.2">
      <c r="A39" s="156"/>
      <c r="B39" s="157"/>
      <c r="C39" s="158"/>
      <c r="D39" s="159"/>
      <c r="E39" s="113"/>
      <c r="F39" s="1"/>
    </row>
    <row r="40" spans="1:6" s="89" customFormat="1" x14ac:dyDescent="0.2">
      <c r="A40" s="156"/>
      <c r="B40" s="157"/>
      <c r="C40" s="173"/>
      <c r="D40" s="159"/>
      <c r="E40" s="113"/>
      <c r="F40" s="1"/>
    </row>
    <row r="41" spans="1:6" s="89" customFormat="1" x14ac:dyDescent="0.2">
      <c r="A41" s="156"/>
      <c r="B41" s="157"/>
      <c r="C41" s="158"/>
      <c r="D41" s="160"/>
      <c r="E41" s="113"/>
      <c r="F41" s="1"/>
    </row>
    <row r="42" spans="1:6" s="89" customFormat="1" x14ac:dyDescent="0.2">
      <c r="A42" s="161"/>
      <c r="B42" s="157"/>
      <c r="C42" s="158"/>
      <c r="D42" s="160"/>
      <c r="E42" s="113"/>
      <c r="F42" s="1"/>
    </row>
    <row r="43" spans="1:6" s="89" customFormat="1" x14ac:dyDescent="0.2">
      <c r="A43" s="161"/>
      <c r="B43" s="157"/>
      <c r="C43" s="158"/>
      <c r="D43" s="1"/>
      <c r="E43" s="113"/>
      <c r="F43" s="1"/>
    </row>
    <row r="44" spans="1:6" s="89" customFormat="1" x14ac:dyDescent="0.2">
      <c r="A44" s="161"/>
      <c r="B44" s="157"/>
      <c r="C44" s="158"/>
      <c r="D44" s="1"/>
      <c r="E44" s="113"/>
      <c r="F44" s="1"/>
    </row>
    <row r="45" spans="1:6" s="89" customFormat="1" x14ac:dyDescent="0.2">
      <c r="A45" s="161"/>
      <c r="B45" s="157"/>
      <c r="C45" s="158"/>
      <c r="D45" s="1"/>
      <c r="E45" s="113"/>
      <c r="F45" s="1"/>
    </row>
    <row r="46" spans="1:6" s="89" customFormat="1" x14ac:dyDescent="0.2">
      <c r="A46" s="161"/>
      <c r="B46" s="157"/>
      <c r="C46" s="1"/>
      <c r="D46" s="1"/>
      <c r="E46" s="113"/>
      <c r="F46" s="1"/>
    </row>
    <row r="47" spans="1:6" s="89" customFormat="1" x14ac:dyDescent="0.2">
      <c r="A47" s="161"/>
      <c r="B47" s="157"/>
      <c r="C47" s="1"/>
      <c r="D47" s="1"/>
      <c r="E47" s="113"/>
      <c r="F47" s="1"/>
    </row>
    <row r="48" spans="1:6" s="89" customFormat="1" x14ac:dyDescent="0.2">
      <c r="A48" s="156"/>
      <c r="B48" s="157"/>
      <c r="C48" s="158"/>
      <c r="D48" s="159"/>
      <c r="E48" s="113"/>
      <c r="F48" s="1"/>
    </row>
    <row r="49" spans="1:6" s="89" customFormat="1" x14ac:dyDescent="0.2">
      <c r="A49" s="156"/>
      <c r="B49" s="157"/>
      <c r="C49" s="158"/>
      <c r="D49" s="159"/>
      <c r="E49" s="113"/>
      <c r="F49" s="1"/>
    </row>
    <row r="50" spans="1:6" s="89" customFormat="1" x14ac:dyDescent="0.2">
      <c r="A50" s="156"/>
      <c r="B50" s="157"/>
      <c r="C50" s="158"/>
      <c r="D50" s="159"/>
      <c r="E50" s="113"/>
      <c r="F50" s="1"/>
    </row>
    <row r="51" spans="1:6" s="89" customFormat="1" x14ac:dyDescent="0.2">
      <c r="A51" s="156"/>
      <c r="B51" s="157"/>
      <c r="C51" s="158"/>
      <c r="D51" s="159"/>
      <c r="E51" s="113"/>
      <c r="F51" s="1"/>
    </row>
    <row r="52" spans="1:6" s="89" customFormat="1" x14ac:dyDescent="0.2">
      <c r="A52" s="156"/>
      <c r="B52" s="163"/>
      <c r="C52" s="158"/>
      <c r="D52" s="159"/>
      <c r="E52" s="113"/>
      <c r="F52" s="1"/>
    </row>
    <row r="53" spans="1:6" s="89" customFormat="1" x14ac:dyDescent="0.2">
      <c r="A53" s="156"/>
      <c r="B53" s="163"/>
      <c r="C53" s="158"/>
      <c r="D53" s="159"/>
      <c r="E53" s="113"/>
      <c r="F53" s="1"/>
    </row>
    <row r="54" spans="1:6" s="89" customFormat="1" x14ac:dyDescent="0.2">
      <c r="A54" s="162"/>
      <c r="B54" s="163"/>
      <c r="C54" s="158"/>
      <c r="D54" s="159"/>
      <c r="E54" s="113"/>
      <c r="F54" s="1"/>
    </row>
    <row r="55" spans="1:6" s="89" customFormat="1" x14ac:dyDescent="0.2">
      <c r="A55" s="162"/>
      <c r="B55" s="163"/>
      <c r="C55" s="158"/>
      <c r="D55" s="159"/>
      <c r="E55" s="113"/>
      <c r="F55" s="1"/>
    </row>
    <row r="56" spans="1:6" s="89" customFormat="1" x14ac:dyDescent="0.2">
      <c r="A56" s="162"/>
      <c r="B56" s="163"/>
      <c r="C56" s="158"/>
      <c r="D56" s="159"/>
      <c r="E56" s="113"/>
      <c r="F56" s="1"/>
    </row>
    <row r="57" spans="1:6" s="89" customFormat="1" x14ac:dyDescent="0.2">
      <c r="A57" s="162"/>
      <c r="B57" s="163"/>
      <c r="C57" s="158"/>
      <c r="D57" s="159"/>
      <c r="E57" s="113"/>
      <c r="F57" s="1"/>
    </row>
    <row r="58" spans="1:6" s="89" customFormat="1" x14ac:dyDescent="0.2">
      <c r="A58" s="162"/>
      <c r="B58" s="163"/>
      <c r="C58" s="158"/>
      <c r="D58" s="159"/>
      <c r="E58" s="113"/>
      <c r="F58" s="1"/>
    </row>
    <row r="59" spans="1:6" s="89" customFormat="1" x14ac:dyDescent="0.2">
      <c r="A59" s="162"/>
      <c r="B59" s="163"/>
      <c r="C59" s="158"/>
      <c r="D59" s="159"/>
      <c r="E59" s="113"/>
      <c r="F59" s="1"/>
    </row>
    <row r="60" spans="1:6" s="89" customFormat="1" x14ac:dyDescent="0.2">
      <c r="A60" s="162"/>
      <c r="B60" s="163"/>
      <c r="C60" s="158"/>
      <c r="D60" s="159"/>
      <c r="E60" s="113"/>
      <c r="F60" s="1"/>
    </row>
    <row r="61" spans="1:6" s="89" customFormat="1" x14ac:dyDescent="0.2">
      <c r="A61" s="156"/>
      <c r="B61" s="163"/>
      <c r="C61" s="158"/>
      <c r="D61" s="159"/>
      <c r="E61" s="113"/>
      <c r="F61" s="1"/>
    </row>
    <row r="62" spans="1:6" s="89" customFormat="1" x14ac:dyDescent="0.2">
      <c r="A62" s="156"/>
      <c r="B62" s="163"/>
      <c r="C62" s="158"/>
      <c r="D62" s="159"/>
      <c r="E62" s="113"/>
      <c r="F62" s="1"/>
    </row>
    <row r="63" spans="1:6" s="89" customFormat="1" x14ac:dyDescent="0.2">
      <c r="A63" s="162"/>
      <c r="B63" s="165"/>
      <c r="C63" s="158"/>
      <c r="D63" s="159"/>
      <c r="E63" s="113"/>
      <c r="F63" s="1"/>
    </row>
    <row r="64" spans="1:6" s="89" customFormat="1" x14ac:dyDescent="0.2">
      <c r="A64" s="162"/>
      <c r="B64" s="165"/>
      <c r="C64" s="158"/>
      <c r="D64" s="159"/>
      <c r="E64" s="113"/>
      <c r="F64" s="1"/>
    </row>
    <row r="65" spans="1:6" s="89" customFormat="1" x14ac:dyDescent="0.2">
      <c r="A65" s="162"/>
      <c r="B65" s="165"/>
      <c r="C65" s="158"/>
      <c r="D65" s="159"/>
      <c r="E65" s="113"/>
      <c r="F65" s="1"/>
    </row>
    <row r="66" spans="1:6" s="89" customFormat="1" x14ac:dyDescent="0.2">
      <c r="A66" s="162"/>
      <c r="B66" s="165"/>
      <c r="C66" s="158"/>
      <c r="D66" s="159"/>
      <c r="E66" s="113"/>
      <c r="F66" s="1"/>
    </row>
    <row r="67" spans="1:6" s="89" customFormat="1" x14ac:dyDescent="0.2">
      <c r="A67" s="162"/>
      <c r="B67" s="165"/>
      <c r="C67" s="158"/>
      <c r="D67" s="159"/>
      <c r="E67" s="113"/>
      <c r="F67" s="1"/>
    </row>
    <row r="68" spans="1:6" s="89" customFormat="1" x14ac:dyDescent="0.2">
      <c r="A68" s="162"/>
      <c r="B68" s="165"/>
      <c r="C68" s="158"/>
      <c r="D68" s="159"/>
      <c r="E68" s="113"/>
      <c r="F68" s="1"/>
    </row>
    <row r="69" spans="1:6" s="89" customFormat="1" x14ac:dyDescent="0.2">
      <c r="A69" s="162"/>
      <c r="B69" s="165"/>
      <c r="C69" s="158"/>
      <c r="D69" s="159"/>
      <c r="E69" s="113"/>
      <c r="F69" s="1"/>
    </row>
    <row r="70" spans="1:6" s="89" customFormat="1" x14ac:dyDescent="0.2">
      <c r="A70" s="162"/>
      <c r="B70" s="165"/>
      <c r="C70" s="158"/>
      <c r="D70" s="159"/>
      <c r="E70" s="113"/>
      <c r="F70" s="1"/>
    </row>
    <row r="71" spans="1:6" s="89" customFormat="1" x14ac:dyDescent="0.2">
      <c r="A71" s="166"/>
      <c r="B71" s="167"/>
      <c r="C71" s="1"/>
      <c r="D71" s="1"/>
      <c r="E71" s="113"/>
      <c r="F71" s="1"/>
    </row>
    <row r="72" spans="1:6" s="89" customFormat="1" x14ac:dyDescent="0.2">
      <c r="A72" s="168"/>
      <c r="B72" s="169"/>
      <c r="C72" s="1"/>
      <c r="D72" s="1"/>
      <c r="E72" s="113"/>
      <c r="F72" s="1"/>
    </row>
    <row r="73" spans="1:6" s="89" customFormat="1" x14ac:dyDescent="0.2">
      <c r="A73" s="170"/>
      <c r="B73" s="171"/>
      <c r="C73" s="158"/>
      <c r="D73" s="159"/>
      <c r="E73" s="113"/>
      <c r="F73" s="1"/>
    </row>
    <row r="74" spans="1:6" s="89" customFormat="1" hidden="1" x14ac:dyDescent="0.2">
      <c r="A74" s="114"/>
      <c r="B74" s="111"/>
      <c r="C74" s="112"/>
      <c r="D74" s="112"/>
      <c r="E74" s="113"/>
      <c r="F74" s="1"/>
    </row>
    <row r="75" spans="1:6" ht="19.5" customHeight="1" x14ac:dyDescent="0.2">
      <c r="A75" s="128" t="s">
        <v>155</v>
      </c>
      <c r="B75" s="129">
        <f>SUM(B25:B74)</f>
        <v>920.5</v>
      </c>
      <c r="C75" s="130" t="str">
        <f>IF(SUBTOTAL(3,B25:B74)=SUBTOTAL(103,B25:B74),'Summary and sign-off'!$A$47,'Summary and sign-off'!$A$48)</f>
        <v>Check - there are no hidden rows with data</v>
      </c>
      <c r="D75" s="181" t="str">
        <f>IF('Summary and sign-off'!F55='Summary and sign-off'!F53,'Summary and sign-off'!A50,'Summary and sign-off'!A49)</f>
        <v>Check - each entry provides sufficient information</v>
      </c>
      <c r="E75" s="181"/>
      <c r="F75" s="48"/>
    </row>
    <row r="76" spans="1:6" ht="10.5" customHeight="1" x14ac:dyDescent="0.2">
      <c r="A76" s="29"/>
      <c r="B76" s="24"/>
      <c r="C76" s="29"/>
      <c r="D76" s="29"/>
      <c r="E76" s="29"/>
      <c r="F76" s="29"/>
    </row>
    <row r="77" spans="1:6" ht="24.75" customHeight="1" x14ac:dyDescent="0.2">
      <c r="A77" s="182" t="s">
        <v>44</v>
      </c>
      <c r="B77" s="182"/>
      <c r="C77" s="182"/>
      <c r="D77" s="182"/>
      <c r="E77" s="182"/>
      <c r="F77" s="48"/>
    </row>
    <row r="78" spans="1:6" ht="27" customHeight="1" x14ac:dyDescent="0.2">
      <c r="A78" s="37" t="s">
        <v>49</v>
      </c>
      <c r="B78" s="37" t="s">
        <v>31</v>
      </c>
      <c r="C78" s="37" t="s">
        <v>147</v>
      </c>
      <c r="D78" s="37" t="s">
        <v>88</v>
      </c>
      <c r="E78" s="37" t="s">
        <v>76</v>
      </c>
      <c r="F78" s="51"/>
    </row>
    <row r="79" spans="1:6" s="89" customFormat="1" hidden="1" x14ac:dyDescent="0.2">
      <c r="A79" s="114"/>
      <c r="B79" s="111"/>
      <c r="C79" s="112"/>
      <c r="D79" s="112"/>
      <c r="E79" s="113"/>
      <c r="F79" s="1"/>
    </row>
    <row r="80" spans="1:6" s="89" customFormat="1" x14ac:dyDescent="0.2">
      <c r="A80" s="114" t="s">
        <v>171</v>
      </c>
      <c r="B80" s="111"/>
      <c r="C80" s="112"/>
      <c r="D80" s="112"/>
      <c r="E80" s="113"/>
      <c r="F80" s="1"/>
    </row>
    <row r="81" spans="1:6" s="89" customFormat="1" x14ac:dyDescent="0.2">
      <c r="A81" s="114"/>
      <c r="B81" s="111"/>
      <c r="C81" s="112"/>
      <c r="D81" s="112"/>
      <c r="E81" s="113"/>
      <c r="F81" s="1"/>
    </row>
    <row r="82" spans="1:6" s="89" customFormat="1" x14ac:dyDescent="0.2">
      <c r="A82" s="114"/>
      <c r="B82" s="111"/>
      <c r="C82" s="112"/>
      <c r="D82" s="112"/>
      <c r="E82" s="113"/>
      <c r="F82" s="1"/>
    </row>
    <row r="83" spans="1:6" s="89" customFormat="1" x14ac:dyDescent="0.2">
      <c r="A83" s="114"/>
      <c r="B83" s="111"/>
      <c r="C83" s="112"/>
      <c r="D83" s="112"/>
      <c r="E83" s="113"/>
      <c r="F83" s="1"/>
    </row>
    <row r="84" spans="1:6" s="89" customFormat="1" x14ac:dyDescent="0.2">
      <c r="A84" s="114"/>
      <c r="B84" s="111"/>
      <c r="C84" s="112"/>
      <c r="D84" s="112"/>
      <c r="E84" s="113"/>
      <c r="F84" s="1"/>
    </row>
    <row r="85" spans="1:6" s="89" customFormat="1" x14ac:dyDescent="0.2">
      <c r="A85" s="114"/>
      <c r="B85" s="111"/>
      <c r="C85" s="112"/>
      <c r="D85" s="112"/>
      <c r="E85" s="113"/>
      <c r="F85" s="1"/>
    </row>
    <row r="86" spans="1:6" s="89" customFormat="1" x14ac:dyDescent="0.2">
      <c r="A86" s="114"/>
      <c r="B86" s="111"/>
      <c r="C86" s="112"/>
      <c r="D86" s="112"/>
      <c r="E86" s="113"/>
      <c r="F86" s="1"/>
    </row>
    <row r="87" spans="1:6" s="89" customFormat="1" x14ac:dyDescent="0.2">
      <c r="A87" s="114"/>
      <c r="B87" s="111"/>
      <c r="C87" s="112"/>
      <c r="D87" s="112"/>
      <c r="E87" s="113"/>
      <c r="F87" s="1"/>
    </row>
    <row r="88" spans="1:6" s="89" customFormat="1" hidden="1" x14ac:dyDescent="0.2">
      <c r="A88" s="114"/>
      <c r="B88" s="111"/>
      <c r="C88" s="112"/>
      <c r="D88" s="112"/>
      <c r="E88" s="113"/>
      <c r="F88" s="1"/>
    </row>
    <row r="89" spans="1:6" ht="19.5" customHeight="1" x14ac:dyDescent="0.2">
      <c r="A89" s="128" t="s">
        <v>152</v>
      </c>
      <c r="B89" s="129">
        <f>SUM(B79:B88)</f>
        <v>0</v>
      </c>
      <c r="C89" s="130" t="str">
        <f>IF(SUBTOTAL(3,B79:B88)=SUBTOTAL(103,B79:B88),'Summary and sign-off'!$A$47,'Summary and sign-off'!$A$48)</f>
        <v>Check - there are no hidden rows with data</v>
      </c>
      <c r="D89" s="181" t="str">
        <f>IF('Summary and sign-off'!F56='Summary and sign-off'!F53,'Summary and sign-off'!A50,'Summary and sign-off'!A49)</f>
        <v>Check - each entry provides sufficient information</v>
      </c>
      <c r="E89" s="181"/>
      <c r="F89" s="48"/>
    </row>
    <row r="90" spans="1:6" ht="10.5" customHeight="1" x14ac:dyDescent="0.2">
      <c r="A90" s="29"/>
      <c r="B90" s="97"/>
      <c r="C90" s="24"/>
      <c r="D90" s="29"/>
      <c r="E90" s="29"/>
      <c r="F90" s="29"/>
    </row>
    <row r="91" spans="1:6" ht="34.5" customHeight="1" x14ac:dyDescent="0.2">
      <c r="A91" s="52" t="s">
        <v>1</v>
      </c>
      <c r="B91" s="98">
        <f>B21+B75+B89</f>
        <v>920.5</v>
      </c>
      <c r="C91" s="53"/>
      <c r="D91" s="53"/>
      <c r="E91" s="53"/>
      <c r="F91" s="28"/>
    </row>
    <row r="92" spans="1:6" x14ac:dyDescent="0.2">
      <c r="A92" s="29"/>
      <c r="B92" s="24"/>
      <c r="C92" s="29"/>
      <c r="D92" s="29"/>
      <c r="E92" s="29"/>
      <c r="F92" s="29"/>
    </row>
    <row r="93" spans="1:6" x14ac:dyDescent="0.2">
      <c r="A93" s="54" t="s">
        <v>8</v>
      </c>
      <c r="B93" s="27"/>
      <c r="C93" s="28"/>
      <c r="D93" s="28"/>
      <c r="E93" s="28"/>
      <c r="F93" s="29"/>
    </row>
    <row r="94" spans="1:6" ht="12.6" customHeight="1" x14ac:dyDescent="0.2">
      <c r="A94" s="25" t="s">
        <v>50</v>
      </c>
      <c r="B94" s="55"/>
      <c r="C94" s="55"/>
      <c r="D94" s="34"/>
      <c r="E94" s="34"/>
      <c r="F94" s="29"/>
    </row>
    <row r="95" spans="1:6" ht="12.95" customHeight="1" x14ac:dyDescent="0.2">
      <c r="A95" s="33" t="s">
        <v>156</v>
      </c>
      <c r="B95" s="29"/>
      <c r="C95" s="34"/>
      <c r="D95" s="29"/>
      <c r="E95" s="34"/>
      <c r="F95" s="29"/>
    </row>
    <row r="96" spans="1:6" x14ac:dyDescent="0.2">
      <c r="A96" s="33" t="s">
        <v>149</v>
      </c>
      <c r="B96" s="34"/>
      <c r="C96" s="34"/>
      <c r="D96" s="34"/>
      <c r="E96" s="56"/>
      <c r="F96" s="48"/>
    </row>
    <row r="97" spans="1:6" x14ac:dyDescent="0.2">
      <c r="A97" s="25" t="s">
        <v>157</v>
      </c>
      <c r="B97" s="27"/>
      <c r="C97" s="28"/>
      <c r="D97" s="28"/>
      <c r="E97" s="28"/>
      <c r="F97" s="29"/>
    </row>
    <row r="98" spans="1:6" ht="12.95" customHeight="1" x14ac:dyDescent="0.2">
      <c r="A98" s="33" t="s">
        <v>148</v>
      </c>
      <c r="B98" s="29"/>
      <c r="C98" s="34"/>
      <c r="D98" s="29"/>
      <c r="E98" s="34"/>
      <c r="F98" s="29"/>
    </row>
    <row r="99" spans="1:6" x14ac:dyDescent="0.2">
      <c r="A99" s="33" t="s">
        <v>153</v>
      </c>
      <c r="B99" s="34"/>
      <c r="C99" s="34"/>
      <c r="D99" s="34"/>
      <c r="E99" s="56"/>
      <c r="F99" s="48"/>
    </row>
    <row r="100" spans="1:6" x14ac:dyDescent="0.2">
      <c r="A100" s="38" t="s">
        <v>165</v>
      </c>
      <c r="B100" s="38"/>
      <c r="C100" s="38"/>
      <c r="D100" s="38"/>
      <c r="E100" s="56"/>
      <c r="F100" s="48"/>
    </row>
    <row r="101" spans="1:6" x14ac:dyDescent="0.2">
      <c r="A101" s="42"/>
      <c r="B101" s="29"/>
      <c r="C101" s="29"/>
      <c r="D101" s="29"/>
      <c r="E101" s="48"/>
      <c r="F101" s="48"/>
    </row>
    <row r="102" spans="1:6" hidden="1" x14ac:dyDescent="0.2">
      <c r="A102" s="42"/>
      <c r="B102" s="29"/>
      <c r="C102" s="29"/>
      <c r="D102" s="29"/>
      <c r="E102" s="48"/>
      <c r="F102" s="48"/>
    </row>
    <row r="107" spans="1:6" ht="12.75" hidden="1" customHeight="1" x14ac:dyDescent="0.2"/>
    <row r="110" spans="1:6" hidden="1" x14ac:dyDescent="0.2">
      <c r="A110" s="57"/>
      <c r="B110" s="48"/>
      <c r="C110" s="48"/>
      <c r="D110" s="48"/>
      <c r="E110" s="48"/>
      <c r="F110" s="48"/>
    </row>
    <row r="111" spans="1:6" hidden="1" x14ac:dyDescent="0.2">
      <c r="A111" s="57"/>
      <c r="B111" s="48"/>
      <c r="C111" s="48"/>
      <c r="D111" s="48"/>
      <c r="E111" s="48"/>
      <c r="F111" s="48"/>
    </row>
    <row r="112" spans="1:6" hidden="1" x14ac:dyDescent="0.2">
      <c r="A112" s="57"/>
      <c r="B112" s="48"/>
      <c r="C112" s="48"/>
      <c r="D112" s="48"/>
      <c r="E112" s="48"/>
      <c r="F112" s="48"/>
    </row>
    <row r="113" spans="1:6" hidden="1" x14ac:dyDescent="0.2">
      <c r="A113" s="57"/>
      <c r="B113" s="48"/>
      <c r="C113" s="48"/>
      <c r="D113" s="48"/>
      <c r="E113" s="48"/>
      <c r="F113" s="48"/>
    </row>
    <row r="114" spans="1:6" hidden="1" x14ac:dyDescent="0.2">
      <c r="A114" s="57"/>
      <c r="B114" s="48"/>
      <c r="C114" s="48"/>
      <c r="D114" s="48"/>
      <c r="E114" s="48"/>
      <c r="F114" s="48"/>
    </row>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sheetProtection sheet="1" formatCells="0" formatRows="0" insertColumns="0" insertRows="0" deleteRows="0"/>
  <mergeCells count="15">
    <mergeCell ref="B7:E7"/>
    <mergeCell ref="B5:E5"/>
    <mergeCell ref="D89:E89"/>
    <mergeCell ref="A1:E1"/>
    <mergeCell ref="A23:E23"/>
    <mergeCell ref="A77:E77"/>
    <mergeCell ref="B2:E2"/>
    <mergeCell ref="B3:E3"/>
    <mergeCell ref="B4:E4"/>
    <mergeCell ref="A8:E8"/>
    <mergeCell ref="A9:E9"/>
    <mergeCell ref="B6:E6"/>
    <mergeCell ref="D21:E21"/>
    <mergeCell ref="D75:E75"/>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9:A88 A12:A20 A33:A74 A25: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8 A24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B79:B88 B12:B20 B33:B74 B25:B31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77" t="s">
        <v>6</v>
      </c>
      <c r="B1" s="177"/>
      <c r="C1" s="177"/>
      <c r="D1" s="177"/>
      <c r="E1" s="177"/>
      <c r="F1" s="40"/>
    </row>
    <row r="2" spans="1:6" ht="21" customHeight="1" x14ac:dyDescent="0.2">
      <c r="A2" s="4" t="s">
        <v>2</v>
      </c>
      <c r="B2" s="180" t="str">
        <f>'Summary and sign-off'!B2:F2</f>
        <v>South Canterbury DHB</v>
      </c>
      <c r="C2" s="180"/>
      <c r="D2" s="180"/>
      <c r="E2" s="180"/>
      <c r="F2" s="40"/>
    </row>
    <row r="3" spans="1:6" ht="21" customHeight="1" x14ac:dyDescent="0.2">
      <c r="A3" s="4" t="s">
        <v>3</v>
      </c>
      <c r="B3" s="180" t="str">
        <f>'Summary and sign-off'!B3:F3</f>
        <v>Nigel Trainor</v>
      </c>
      <c r="C3" s="180"/>
      <c r="D3" s="180"/>
      <c r="E3" s="180"/>
      <c r="F3" s="40"/>
    </row>
    <row r="4" spans="1:6" ht="21" customHeight="1" x14ac:dyDescent="0.2">
      <c r="A4" s="4" t="s">
        <v>77</v>
      </c>
      <c r="B4" s="180">
        <f>'Summary and sign-off'!B4:F4</f>
        <v>44013</v>
      </c>
      <c r="C4" s="180"/>
      <c r="D4" s="180"/>
      <c r="E4" s="180"/>
      <c r="F4" s="40"/>
    </row>
    <row r="5" spans="1:6" ht="21" customHeight="1" x14ac:dyDescent="0.2">
      <c r="A5" s="4" t="s">
        <v>78</v>
      </c>
      <c r="B5" s="180">
        <f>'Summary and sign-off'!B5:F5</f>
        <v>44316</v>
      </c>
      <c r="C5" s="180"/>
      <c r="D5" s="180"/>
      <c r="E5" s="180"/>
      <c r="F5" s="40"/>
    </row>
    <row r="6" spans="1:6" ht="21" customHeight="1" x14ac:dyDescent="0.2">
      <c r="A6" s="4" t="s">
        <v>29</v>
      </c>
      <c r="B6" s="175"/>
      <c r="C6" s="175"/>
      <c r="D6" s="175"/>
      <c r="E6" s="175"/>
      <c r="F6" s="40"/>
    </row>
    <row r="7" spans="1:6" ht="21" customHeight="1" x14ac:dyDescent="0.2">
      <c r="A7" s="4" t="s">
        <v>104</v>
      </c>
      <c r="B7" s="175" t="s">
        <v>116</v>
      </c>
      <c r="C7" s="175"/>
      <c r="D7" s="175"/>
      <c r="E7" s="175"/>
      <c r="F7" s="40"/>
    </row>
    <row r="8" spans="1:6" ht="35.25" customHeight="1" x14ac:dyDescent="0.25">
      <c r="A8" s="190" t="s">
        <v>158</v>
      </c>
      <c r="B8" s="190"/>
      <c r="C8" s="191"/>
      <c r="D8" s="191"/>
      <c r="E8" s="191"/>
      <c r="F8" s="44"/>
    </row>
    <row r="9" spans="1:6" ht="35.25" customHeight="1" x14ac:dyDescent="0.25">
      <c r="A9" s="188" t="s">
        <v>135</v>
      </c>
      <c r="B9" s="189"/>
      <c r="C9" s="189"/>
      <c r="D9" s="189"/>
      <c r="E9" s="189"/>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0"/>
      <c r="B21" s="111"/>
      <c r="C21" s="116"/>
      <c r="D21" s="116"/>
      <c r="E21" s="117"/>
      <c r="F21" s="2"/>
    </row>
    <row r="22" spans="1:6" s="89" customFormat="1" x14ac:dyDescent="0.2">
      <c r="A22" s="110"/>
      <c r="B22" s="111"/>
      <c r="C22" s="116"/>
      <c r="D22" s="116"/>
      <c r="E22" s="117"/>
      <c r="F22" s="2"/>
    </row>
    <row r="23" spans="1:6" s="89" customFormat="1" ht="11.25" hidden="1" customHeight="1" x14ac:dyDescent="0.2">
      <c r="A23" s="110"/>
      <c r="B23" s="111"/>
      <c r="C23" s="116"/>
      <c r="D23" s="116"/>
      <c r="E23" s="117"/>
      <c r="F23" s="2"/>
    </row>
    <row r="24" spans="1:6" ht="34.5" customHeight="1" x14ac:dyDescent="0.2">
      <c r="A24" s="90" t="s">
        <v>129</v>
      </c>
      <c r="B24" s="102">
        <f>SUM(B11:B23)</f>
        <v>0</v>
      </c>
      <c r="C24" s="123" t="str">
        <f>IF(SUBTOTAL(3,B11:B23)=SUBTOTAL(103,B11:B23),'Summary and sign-off'!$A$47,'Summary and sign-off'!$A$48)</f>
        <v>Check - there are no hidden rows with data</v>
      </c>
      <c r="D24" s="181" t="str">
        <f>IF('Summary and sign-off'!F57='Summary and sign-off'!F53,'Summary and sign-off'!A50,'Summary and sign-off'!A49)</f>
        <v>Check - each entry provides sufficient information</v>
      </c>
      <c r="E24" s="181"/>
      <c r="F24" s="2"/>
    </row>
    <row r="25" spans="1:6" x14ac:dyDescent="0.2">
      <c r="A25" s="23"/>
      <c r="B25" s="22"/>
      <c r="C25" s="22"/>
      <c r="D25" s="22"/>
      <c r="E25" s="22"/>
      <c r="F25" s="40"/>
    </row>
    <row r="26" spans="1:6" x14ac:dyDescent="0.2">
      <c r="A26" s="23" t="s">
        <v>8</v>
      </c>
      <c r="B26" s="24"/>
      <c r="C26" s="29"/>
      <c r="D26" s="22"/>
      <c r="E26" s="22"/>
      <c r="F26" s="40"/>
    </row>
    <row r="27" spans="1:6" ht="12.75" customHeight="1" x14ac:dyDescent="0.2">
      <c r="A27" s="25" t="s">
        <v>160</v>
      </c>
      <c r="B27" s="25"/>
      <c r="C27" s="25"/>
      <c r="D27" s="25"/>
      <c r="E27" s="25"/>
      <c r="F27" s="40"/>
    </row>
    <row r="28" spans="1:6" x14ac:dyDescent="0.2">
      <c r="A28" s="25" t="s">
        <v>159</v>
      </c>
      <c r="B28" s="33"/>
      <c r="C28" s="45"/>
      <c r="D28" s="46"/>
      <c r="E28" s="46"/>
      <c r="F28" s="40"/>
    </row>
    <row r="29" spans="1:6" x14ac:dyDescent="0.2">
      <c r="A29" s="25" t="s">
        <v>157</v>
      </c>
      <c r="B29" s="27"/>
      <c r="C29" s="28"/>
      <c r="D29" s="28"/>
      <c r="E29" s="28"/>
      <c r="F29" s="29"/>
    </row>
    <row r="30" spans="1:6" x14ac:dyDescent="0.2">
      <c r="A30" s="33" t="s">
        <v>13</v>
      </c>
      <c r="B30" s="33"/>
      <c r="C30" s="45"/>
      <c r="D30" s="45"/>
      <c r="E30" s="45"/>
      <c r="F30" s="40"/>
    </row>
    <row r="31" spans="1:6" ht="12.75" customHeight="1" x14ac:dyDescent="0.2">
      <c r="A31" s="33" t="s">
        <v>166</v>
      </c>
      <c r="B31" s="33"/>
      <c r="C31" s="47"/>
      <c r="D31" s="47"/>
      <c r="E31" s="35"/>
      <c r="F31" s="40"/>
    </row>
    <row r="32" spans="1:6" x14ac:dyDescent="0.2">
      <c r="A32" s="22"/>
      <c r="B32" s="22"/>
      <c r="C32" s="22"/>
      <c r="D32" s="22"/>
      <c r="E32" s="22"/>
      <c r="F32" s="40"/>
    </row>
    <row r="51" x14ac:dyDescent="0.2"/>
    <row r="52"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abSelected="1" topLeftCell="A10" zoomScaleNormal="100" workbookViewId="0">
      <selection activeCell="D14" sqref="D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77" t="s">
        <v>6</v>
      </c>
      <c r="B1" s="177"/>
      <c r="C1" s="177"/>
      <c r="D1" s="177"/>
      <c r="E1" s="177"/>
      <c r="F1" s="26"/>
    </row>
    <row r="2" spans="1:6" ht="21" customHeight="1" x14ac:dyDescent="0.2">
      <c r="A2" s="4" t="s">
        <v>2</v>
      </c>
      <c r="B2" s="26" t="str">
        <f>'Summary and sign-off'!B2:F2</f>
        <v>South Canterbury DHB</v>
      </c>
      <c r="C2" s="26"/>
      <c r="D2" s="26"/>
      <c r="E2" s="26"/>
      <c r="F2" s="26"/>
    </row>
    <row r="3" spans="1:6" ht="21" customHeight="1" x14ac:dyDescent="0.2">
      <c r="A3" s="4" t="s">
        <v>3</v>
      </c>
      <c r="B3" s="180" t="str">
        <f>'Summary and sign-off'!B3:F3</f>
        <v>Nigel Trainor</v>
      </c>
      <c r="C3" s="180"/>
      <c r="D3" s="180"/>
      <c r="E3" s="180"/>
      <c r="F3" s="26"/>
    </row>
    <row r="4" spans="1:6" ht="21" customHeight="1" x14ac:dyDescent="0.2">
      <c r="A4" s="4" t="s">
        <v>77</v>
      </c>
      <c r="B4" s="180">
        <f>'Summary and sign-off'!B4:F4</f>
        <v>44013</v>
      </c>
      <c r="C4" s="180"/>
      <c r="D4" s="180"/>
      <c r="E4" s="180"/>
      <c r="F4" s="26"/>
    </row>
    <row r="5" spans="1:6" ht="21" customHeight="1" x14ac:dyDescent="0.2">
      <c r="A5" s="4" t="s">
        <v>78</v>
      </c>
      <c r="B5" s="180">
        <f>'Summary and sign-off'!B5:F5</f>
        <v>44316</v>
      </c>
      <c r="C5" s="180"/>
      <c r="D5" s="180"/>
      <c r="E5" s="180"/>
      <c r="F5" s="26"/>
    </row>
    <row r="6" spans="1:6" ht="21" customHeight="1" x14ac:dyDescent="0.2">
      <c r="A6" s="4" t="s">
        <v>29</v>
      </c>
      <c r="B6" s="175" t="s">
        <v>64</v>
      </c>
      <c r="C6" s="175"/>
      <c r="D6" s="175"/>
      <c r="E6" s="175"/>
      <c r="F6" s="36"/>
    </row>
    <row r="7" spans="1:6" ht="21" customHeight="1" x14ac:dyDescent="0.2">
      <c r="A7" s="4" t="s">
        <v>104</v>
      </c>
      <c r="B7" s="175" t="s">
        <v>116</v>
      </c>
      <c r="C7" s="175"/>
      <c r="D7" s="175"/>
      <c r="E7" s="175"/>
      <c r="F7" s="36"/>
    </row>
    <row r="8" spans="1:6" ht="35.25" customHeight="1" x14ac:dyDescent="0.2">
      <c r="A8" s="184" t="s">
        <v>0</v>
      </c>
      <c r="B8" s="184"/>
      <c r="C8" s="191"/>
      <c r="D8" s="191"/>
      <c r="E8" s="191"/>
      <c r="F8" s="26"/>
    </row>
    <row r="9" spans="1:6" ht="35.25" customHeight="1" x14ac:dyDescent="0.2">
      <c r="A9" s="192" t="s">
        <v>127</v>
      </c>
      <c r="B9" s="193"/>
      <c r="C9" s="193"/>
      <c r="D9" s="193"/>
      <c r="E9" s="193"/>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64">
        <v>44314</v>
      </c>
      <c r="B12" s="165">
        <v>196.4</v>
      </c>
      <c r="C12" s="89" t="s">
        <v>177</v>
      </c>
      <c r="D12" s="89" t="s">
        <v>178</v>
      </c>
      <c r="E12" s="89" t="s">
        <v>179</v>
      </c>
      <c r="F12" s="3"/>
    </row>
    <row r="13" spans="1:6" s="89" customFormat="1" x14ac:dyDescent="0.2">
      <c r="A13" s="162"/>
      <c r="B13" s="165"/>
      <c r="C13" s="158"/>
      <c r="D13" s="159"/>
      <c r="E13" s="172"/>
      <c r="F13" s="3"/>
    </row>
    <row r="14" spans="1:6" s="89" customFormat="1" x14ac:dyDescent="0.2">
      <c r="A14" s="162"/>
      <c r="B14" s="165"/>
      <c r="C14" s="158"/>
      <c r="E14" s="172"/>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0"/>
      <c r="B20" s="111"/>
      <c r="C20" s="116"/>
      <c r="D20" s="116"/>
      <c r="E20" s="117"/>
      <c r="F20" s="3"/>
    </row>
    <row r="21" spans="1:6" s="89" customFormat="1" x14ac:dyDescent="0.2">
      <c r="A21" s="110"/>
      <c r="B21" s="111"/>
      <c r="C21" s="116"/>
      <c r="D21" s="116"/>
      <c r="E21" s="117"/>
      <c r="F21" s="3"/>
    </row>
    <row r="22" spans="1:6" s="89" customFormat="1" hidden="1" x14ac:dyDescent="0.2">
      <c r="A22" s="110"/>
      <c r="B22" s="111"/>
      <c r="C22" s="116"/>
      <c r="D22" s="116"/>
      <c r="E22" s="117"/>
      <c r="F22" s="3"/>
    </row>
    <row r="23" spans="1:6" ht="34.5" customHeight="1" x14ac:dyDescent="0.2">
      <c r="A23" s="90" t="s">
        <v>136</v>
      </c>
      <c r="B23" s="102">
        <f>SUM(B11:B22)</f>
        <v>196.4</v>
      </c>
      <c r="C23" s="123" t="str">
        <f>IF(SUBTOTAL(3,B11:B22)=SUBTOTAL(103,B11:B22),'Summary and sign-off'!$A$47,'Summary and sign-off'!$A$48)</f>
        <v>Check - there are no hidden rows with data</v>
      </c>
      <c r="D23" s="181" t="str">
        <f>IF('Summary and sign-off'!F58='Summary and sign-off'!F53,'Summary and sign-off'!A50,'Summary and sign-off'!A49)</f>
        <v>Check - each entry provides sufficient information</v>
      </c>
      <c r="E23" s="181"/>
      <c r="F23" s="39"/>
    </row>
    <row r="24" spans="1:6" ht="14.1" customHeight="1" x14ac:dyDescent="0.2">
      <c r="A24" s="40"/>
      <c r="B24" s="29"/>
      <c r="C24" s="22"/>
      <c r="D24" s="22"/>
      <c r="E24" s="22"/>
      <c r="F24" s="26"/>
    </row>
    <row r="25" spans="1:6" x14ac:dyDescent="0.2">
      <c r="A25" s="23" t="s">
        <v>7</v>
      </c>
      <c r="B25" s="22"/>
      <c r="C25" s="22"/>
      <c r="D25" s="22"/>
      <c r="E25" s="22"/>
      <c r="F25" s="26"/>
    </row>
    <row r="26" spans="1:6" ht="12.6" customHeight="1" x14ac:dyDescent="0.2">
      <c r="A26" s="25" t="s">
        <v>50</v>
      </c>
      <c r="B26" s="22"/>
      <c r="C26" s="22"/>
      <c r="D26" s="22"/>
      <c r="E26" s="22"/>
      <c r="F26" s="26"/>
    </row>
    <row r="27" spans="1:6" x14ac:dyDescent="0.2">
      <c r="A27" s="25" t="s">
        <v>157</v>
      </c>
      <c r="B27" s="27"/>
      <c r="C27" s="28"/>
      <c r="D27" s="28"/>
      <c r="E27" s="28"/>
      <c r="F27" s="29"/>
    </row>
    <row r="28" spans="1:6" x14ac:dyDescent="0.2">
      <c r="A28" s="33" t="s">
        <v>13</v>
      </c>
      <c r="B28" s="34"/>
      <c r="C28" s="29"/>
      <c r="D28" s="29"/>
      <c r="E28" s="29"/>
      <c r="F28" s="29"/>
    </row>
    <row r="29" spans="1:6" ht="12.75" customHeight="1" x14ac:dyDescent="0.2">
      <c r="A29" s="33" t="s">
        <v>166</v>
      </c>
      <c r="B29" s="41"/>
      <c r="C29" s="35"/>
      <c r="D29" s="35"/>
      <c r="E29" s="35"/>
      <c r="F29" s="35"/>
    </row>
    <row r="30" spans="1:6" x14ac:dyDescent="0.2">
      <c r="A30" s="40"/>
      <c r="B30" s="42"/>
      <c r="C30" s="22"/>
      <c r="D30" s="22"/>
      <c r="E30" s="22"/>
      <c r="F30" s="40"/>
    </row>
    <row r="31" spans="1:6" hidden="1" x14ac:dyDescent="0.2">
      <c r="A31" s="22"/>
      <c r="B31" s="22"/>
      <c r="C31" s="22"/>
      <c r="D31" s="22"/>
      <c r="E31" s="40"/>
    </row>
    <row r="32" spans="1:6" ht="12.75" hidden="1" customHeight="1" x14ac:dyDescent="0.2"/>
    <row r="33" spans="1:6" hidden="1" x14ac:dyDescent="0.2">
      <c r="A33" s="43"/>
      <c r="B33" s="43"/>
      <c r="C33" s="43"/>
      <c r="D33" s="43"/>
      <c r="E33" s="43"/>
      <c r="F33" s="26"/>
    </row>
    <row r="34" spans="1:6" hidden="1" x14ac:dyDescent="0.2">
      <c r="A34" s="43"/>
      <c r="B34" s="43"/>
      <c r="C34" s="43"/>
      <c r="D34" s="43"/>
      <c r="E34" s="43"/>
      <c r="F34" s="26"/>
    </row>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49" x14ac:dyDescent="0.2"/>
    <row r="50" x14ac:dyDescent="0.2"/>
  </sheetData>
  <sheetProtection sheet="1" formatCells="0" insertRows="0" deleteRows="0"/>
  <mergeCells count="9">
    <mergeCell ref="D23:E23"/>
    <mergeCell ref="B6:E6"/>
    <mergeCell ref="B5:E5"/>
    <mergeCell ref="B7:E7"/>
    <mergeCell ref="A1:E1"/>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A22"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 B13:B22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77" t="s">
        <v>32</v>
      </c>
      <c r="B1" s="177"/>
      <c r="C1" s="177"/>
      <c r="D1" s="177"/>
      <c r="E1" s="177"/>
      <c r="F1" s="177"/>
    </row>
    <row r="2" spans="1:6" ht="21" customHeight="1" x14ac:dyDescent="0.2">
      <c r="A2" s="4" t="s">
        <v>2</v>
      </c>
      <c r="B2" s="180" t="str">
        <f>'Summary and sign-off'!B2:F2</f>
        <v>South Canterbury DHB</v>
      </c>
      <c r="C2" s="180"/>
      <c r="D2" s="180"/>
      <c r="E2" s="180"/>
      <c r="F2" s="180"/>
    </row>
    <row r="3" spans="1:6" ht="21" customHeight="1" x14ac:dyDescent="0.2">
      <c r="A3" s="4" t="s">
        <v>3</v>
      </c>
      <c r="B3" s="180" t="str">
        <f>'Summary and sign-off'!B3:F3</f>
        <v>Nigel Trainor</v>
      </c>
      <c r="C3" s="180"/>
      <c r="D3" s="180"/>
      <c r="E3" s="180"/>
      <c r="F3" s="180"/>
    </row>
    <row r="4" spans="1:6" ht="21" customHeight="1" x14ac:dyDescent="0.2">
      <c r="A4" s="4" t="s">
        <v>77</v>
      </c>
      <c r="B4" s="180">
        <f>'Summary and sign-off'!B4:F4</f>
        <v>44013</v>
      </c>
      <c r="C4" s="180"/>
      <c r="D4" s="180"/>
      <c r="E4" s="180"/>
      <c r="F4" s="180"/>
    </row>
    <row r="5" spans="1:6" ht="21" customHeight="1" x14ac:dyDescent="0.2">
      <c r="A5" s="4" t="s">
        <v>78</v>
      </c>
      <c r="B5" s="180">
        <f>'Summary and sign-off'!B5:F5</f>
        <v>44316</v>
      </c>
      <c r="C5" s="180"/>
      <c r="D5" s="180"/>
      <c r="E5" s="180"/>
      <c r="F5" s="180"/>
    </row>
    <row r="6" spans="1:6" ht="21" customHeight="1" x14ac:dyDescent="0.2">
      <c r="A6" s="4" t="s">
        <v>167</v>
      </c>
      <c r="B6" s="175"/>
      <c r="C6" s="175"/>
      <c r="D6" s="175"/>
      <c r="E6" s="175"/>
      <c r="F6" s="175"/>
    </row>
    <row r="7" spans="1:6" ht="21" customHeight="1" x14ac:dyDescent="0.2">
      <c r="A7" s="4" t="s">
        <v>104</v>
      </c>
      <c r="B7" s="175" t="s">
        <v>116</v>
      </c>
      <c r="C7" s="175"/>
      <c r="D7" s="175"/>
      <c r="E7" s="175"/>
      <c r="F7" s="175"/>
    </row>
    <row r="8" spans="1:6" ht="36" customHeight="1" x14ac:dyDescent="0.2">
      <c r="A8" s="184" t="s">
        <v>52</v>
      </c>
      <c r="B8" s="184"/>
      <c r="C8" s="184"/>
      <c r="D8" s="184"/>
      <c r="E8" s="184"/>
      <c r="F8" s="184"/>
    </row>
    <row r="9" spans="1:6" ht="36" customHeight="1" x14ac:dyDescent="0.2">
      <c r="A9" s="192" t="s">
        <v>134</v>
      </c>
      <c r="B9" s="193"/>
      <c r="C9" s="193"/>
      <c r="D9" s="193"/>
      <c r="E9" s="193"/>
      <c r="F9" s="193"/>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94" t="str">
        <f>IF('Summary and sign-off'!F59='Summary and sign-off'!F53,'Summary and sign-off'!A51,'Summary and sign-off'!A49)</f>
        <v>Check - each entry provides sufficient information</v>
      </c>
      <c r="F25" s="194"/>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infopath/2007/PartnerControls"/>
    <ds:schemaRef ds:uri="12165527-d881-4234-97f9-ee139a3f0c31"/>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Administrator</cp:lastModifiedBy>
  <cp:lastPrinted>2020-07-27T21:58:17Z</cp:lastPrinted>
  <dcterms:created xsi:type="dcterms:W3CDTF">2010-10-17T20:59:02Z</dcterms:created>
  <dcterms:modified xsi:type="dcterms:W3CDTF">2021-08-12T23:12:32Z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