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J:\Corporate\Admin Assistant\CE Expenses\CE Expenses 2020-2021\"/>
    </mc:Choice>
  </mc:AlternateContent>
  <xr:revisionPtr revIDLastSave="0" documentId="13_ncr:1_{6754257C-DF1C-4B2A-A9C0-62D27BE44C7B}" xr6:coauthVersionLast="45" xr6:coauthVersionMax="45" xr10:uidLastSave="{00000000-0000-0000-0000-000000000000}"/>
  <bookViews>
    <workbookView xWindow="-120" yWindow="-120" windowWidth="20730" windowHeight="11160" firstSheet="2"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benefits'!$A$1:$F$32</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4" l="1"/>
  <c r="C24" i="3"/>
  <c r="C25" i="2"/>
  <c r="C32" i="1"/>
  <c r="C41" i="1"/>
  <c r="C22" i="1"/>
  <c r="B6" i="13" l="1"/>
  <c r="E60" i="13"/>
  <c r="C60" i="13"/>
  <c r="C23" i="4"/>
  <c r="C22" i="4"/>
  <c r="B60" i="13" l="1"/>
  <c r="B59" i="13"/>
  <c r="D59" i="13"/>
  <c r="B58" i="13"/>
  <c r="D58" i="13"/>
  <c r="D57" i="13"/>
  <c r="B57" i="13"/>
  <c r="D56" i="13"/>
  <c r="B56" i="13"/>
  <c r="D55" i="13"/>
  <c r="B55" i="13"/>
  <c r="B2" i="4"/>
  <c r="B3" i="4"/>
  <c r="B2" i="3"/>
  <c r="B3" i="3"/>
  <c r="B2" i="2"/>
  <c r="B3" i="2"/>
  <c r="B2" i="1"/>
  <c r="B3" i="1"/>
  <c r="F58" i="13" l="1"/>
  <c r="D25" i="2" s="1"/>
  <c r="F60" i="13"/>
  <c r="E21" i="4" s="1"/>
  <c r="F59" i="13"/>
  <c r="D24" i="3" s="1"/>
  <c r="F57" i="13"/>
  <c r="D41" i="1" s="1"/>
  <c r="F56" i="13"/>
  <c r="D32" i="1" s="1"/>
  <c r="F55" i="13"/>
  <c r="D22" i="1" s="1"/>
  <c r="C13" i="13"/>
  <c r="C12" i="13"/>
  <c r="C11" i="13"/>
  <c r="C16" i="13" l="1"/>
  <c r="C17" i="13"/>
  <c r="B5" i="4" l="1"/>
  <c r="B4" i="4"/>
  <c r="B5" i="3"/>
  <c r="B4" i="3"/>
  <c r="B5" i="2"/>
  <c r="B4" i="2"/>
  <c r="B5" i="1"/>
  <c r="B4" i="1"/>
  <c r="C15" i="13" l="1"/>
  <c r="F12" i="13" l="1"/>
  <c r="C21" i="4"/>
  <c r="F11" i="13" s="1"/>
  <c r="F13" i="13" l="1"/>
  <c r="B41" i="1"/>
  <c r="B17" i="13" s="1"/>
  <c r="B32" i="1"/>
  <c r="B16" i="13" s="1"/>
  <c r="B22" i="1"/>
  <c r="B15" i="13" s="1"/>
  <c r="B24" i="3" l="1"/>
  <c r="B13" i="13" s="1"/>
  <c r="B25" i="2"/>
  <c r="B12" i="13" s="1"/>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<sst xmlns="http://schemas.openxmlformats.org/spreadsheetml/2006/main" count="247" uniqueCount="185">
  <si>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</si>
  <si>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</si>
  <si>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</si>
  <si>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</si>
  <si>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</si>
  <si>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</si>
  <si>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</si>
  <si>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</si>
  <si>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</si>
  <si>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</si>
  <si>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</si>
  <si>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</si>
  <si>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</si>
  <si>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</si>
  <si>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</si>
  <si>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</si>
  <si>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</si>
  <si>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</si>
  <si>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</si>
  <si>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</si>
  <si>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</si>
  <si>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</si>
  <si>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</si>
  <si>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</si>
  <si>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</si>
  <si>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</si>
  <si>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</si>
  <si>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</si>
  <si>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</si>
  <si>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</si>
  <si>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</si>
  <si>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</si>
  <si>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</si>
  <si>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</si>
  <si>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</si>
  <si>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</si>
  <si>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</si>
  <si>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</si>
  <si>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</si>
  <si>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</si>
  <si>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</si>
  <si>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</si>
  <si>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</si>
  <si>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</si>
  <si>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</si>
  <si>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</si>
  <si>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</si>
  <si>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</si>
  <si>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</si>
  <si>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</si>
  <si>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</si>
  <si>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</si>
  <si>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</si>
  <si>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</si>
  <si>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</si>
  <si>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</si>
  <si>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</si>
  <si>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</si>
  <si>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</si>
  <si>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</si>
  <si>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</si>
  <si>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</si>
  <si>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</si>
  <si>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</si>
  <si>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</si>
  <si>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</si>
  <si>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</si>
  <si>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</si>
  <si>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</si>
  <si>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</si>
  <si>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</si>
  <si>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</si>
  <si>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</si>
  <si>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</si>
  <si>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</si>
  <si>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</si>
  <si>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</si>
  <si>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</si>
  <si>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</si>
  <si>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</si>
  <si>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</si>
  <si>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</si>
  <si>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</si>
  <si>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</si>
  <si>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</si>
  <si>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</si>
  <si>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</si>
  <si>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</si>
  <si>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</si>
  <si>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</si>
  <si>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</si>
  <si>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</si>
  <si>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</si>
  <si>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</si>
  <si>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</si>
  <si>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</si>
  <si>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</si>
  <si>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</si>
  <si>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</si>
  <si>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</si>
  <si>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</si>
  <si>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</si>
  <si>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</si>
  <si>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</si>
  <si>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</si>
  <si>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</si>
  <si>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</si>
  <si>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</si>
  <si>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</si>
  <si>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</si>
  <si>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</si>
  <si>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</si>
  <si>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</si>
  <si>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</si>
  <si>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</si>
  <si>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</si>
  <si>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</si>
  <si>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</si>
  <si>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</si>
  <si>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</si>
  <si>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</si>
  <si>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</si>
  <si>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</si>
  <si>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</si>
  <si>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</si>
  <si>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</si>
  <si>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</si>
  <si>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</si>
  <si>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</si>
  <si>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</si>
  <si>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</si>
  <si>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</si>
  <si>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</si>
  <si>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</si>
  <si>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</si>
  <si>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</si>
  <si>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</si>
  <si>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</si>
  <si>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</si>
  <si>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</si>
  <si>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</si>
  <si>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</si>
  <si>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</si>
  <si>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</si>
  <si>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</si>
  <si>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</si>
  <si>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</si>
  <si>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</si>
  <si>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</si>
  <si>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</si>
  <si>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</si>
  <si>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</si>
  <si>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</si>
  <si>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</si>
  <si>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</si>
  <si>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</si>
  <si>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</si>
  <si>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</si>
  <si>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</si>
  <si>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</si>
  <si>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</si>
  <si>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</si>
  <si>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</si>
  <si>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</si>
  <si>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</si>
  <si>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</si>
  <si>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</si>
  <si>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</si>
  <si>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</si>
  <si>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Nelson Marlborough District Health Board</t>
  </si>
  <si>
    <t>Nil</t>
  </si>
  <si>
    <t>Taxi</t>
  </si>
  <si>
    <t>Airport to meeting venue</t>
  </si>
  <si>
    <t>Christchurch</t>
  </si>
  <si>
    <t>Regional SI CEOs Meeting</t>
  </si>
  <si>
    <t>Flights</t>
  </si>
  <si>
    <t>$16 per month</t>
  </si>
  <si>
    <t>Phone Charges</t>
  </si>
  <si>
    <t>Our data charges for phone and ipad use are part of a group plan for our organisation and cannot be separated to individual users</t>
  </si>
  <si>
    <t>NIL</t>
  </si>
  <si>
    <t>Rugby Union</t>
  </si>
  <si>
    <t>Not used as arrived too late and Eric had already purchased tickets</t>
  </si>
  <si>
    <t>Rugby tickets to Mako home game (Eric Sinclair)</t>
  </si>
  <si>
    <t>Chief Financial Officer, has been presented to Audit &amp; Risk Committee</t>
  </si>
  <si>
    <t>Eric Sinclair (Acting 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</si>
</sst>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5" sqref="B5:F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184</v>
      </c>
      <c r="C3" s="173"/>
      <c r="D3" s="173"/>
      <c r="E3" s="173"/>
      <c r="F3" s="173"/>
      <c r="G3" s="46"/>
      <c r="H3" s="46"/>
      <c r="I3" s="46"/>
      <c r="J3" s="46"/>
      <c r="K3" s="46"/>
    </row>
    <row r="4" spans="1:11" ht="21" customHeight="1" x14ac:dyDescent="0.2">
      <c r="A4" s="4" t="s">
        <v>54</v>
      </c>
      <c r="B4" s="174">
        <v>44070</v>
      </c>
      <c r="C4" s="174"/>
      <c r="D4" s="174"/>
      <c r="E4" s="174"/>
      <c r="F4" s="174"/>
      <c r="G4" s="46"/>
      <c r="H4" s="46"/>
      <c r="I4" s="46"/>
      <c r="J4" s="46"/>
      <c r="K4" s="46"/>
    </row>
    <row r="5" spans="1:11" ht="21" customHeight="1" x14ac:dyDescent="0.2">
      <c r="A5" s="4" t="s">
        <v>55</v>
      </c>
      <c r="B5" s="174">
        <v>44120</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183</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461.86</v>
      </c>
      <c r="C11" s="102" t="str">
        <f>IF(Travel!B6="",A34,Travel!B6)</f>
        <v>Figures include GST (where applicable)</v>
      </c>
      <c r="D11" s="8"/>
      <c r="E11" s="10" t="s">
        <v>66</v>
      </c>
      <c r="F11" s="56">
        <f>'Gifts and benefits'!C21</f>
        <v>1</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benefits'!C22</f>
        <v>1</v>
      </c>
      <c r="G12" s="47"/>
      <c r="H12" s="47"/>
      <c r="I12" s="47"/>
      <c r="J12" s="47"/>
      <c r="K12" s="47"/>
    </row>
    <row r="13" spans="1:11" ht="27.75" customHeight="1" x14ac:dyDescent="0.2">
      <c r="A13" s="10" t="s">
        <v>68</v>
      </c>
      <c r="B13" s="94">
        <f>'All other expenses'!B24</f>
        <v>36</v>
      </c>
      <c r="C13" s="102" t="str">
        <f>IF('All other expenses'!B6="",A34,'All other expenses'!B6)</f>
        <v>Figures include GST (where applicable)</v>
      </c>
      <c r="D13" s="8"/>
      <c r="E13" s="10" t="s">
        <v>69</v>
      </c>
      <c r="F13" s="56">
        <f>'Gifts and benefits'!C23</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Travel!B32</f>
        <v>461.86</v>
      </c>
      <c r="C16" s="104" t="str">
        <f>C11</f>
        <v>Figures include GST (where applicable)</v>
      </c>
      <c r="D16" s="59"/>
      <c r="E16" s="8"/>
      <c r="F16" s="60"/>
      <c r="G16" s="46"/>
      <c r="H16" s="46"/>
      <c r="I16" s="46"/>
      <c r="J16" s="46"/>
      <c r="K16" s="46"/>
    </row>
    <row r="17" spans="1:11" ht="27.75" customHeight="1" x14ac:dyDescent="0.2">
      <c r="A17" s="11" t="s">
        <v>72</v>
      </c>
      <c r="B17" s="96">
        <f>Travel!B41</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COUNT(Travel!B26:B31)</f>
        <v>2</v>
      </c>
      <c r="C56" s="111"/>
      <c r="D56" s="111">
        <f>COUNTIF(Travel!D26:D31,"*")</f>
        <v>2</v>
      </c>
      <c r="E56" s="112"/>
      <c r="F56" s="112" t="b">
        <f>MIN(B56,D56)=MAX(B56,D56)</f>
        <v>1</v>
      </c>
    </row>
    <row r="57" spans="1:11" hidden="1" x14ac:dyDescent="0.2">
      <c r="A57" s="122"/>
      <c r="B57" s="111">
        <f>COUNT(Travel!B36:B40)</f>
        <v>0</v>
      </c>
      <c r="C57" s="111"/>
      <c r="D57" s="111">
        <f>COUNTIF(Travel!D36:D40,"*")</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expenses'!B11:B23)</f>
        <v>1</v>
      </c>
      <c r="C59" s="112"/>
      <c r="D59" s="112">
        <f>COUNTIF('All other expenses'!D11:D23,"*")</f>
        <v>2</v>
      </c>
      <c r="E59" s="112"/>
      <c r="F59" s="112" t="b">
        <f>MIN(B59,D59)=MAX(B59,D59)</f>
        <v>0</v>
      </c>
    </row>
    <row r="60" spans="1:11" hidden="1" x14ac:dyDescent="0.2">
      <c r="A60" s="123" t="s">
        <v>108</v>
      </c>
      <c r="B60" s="113">
        <f>COUNTIF('Gifts and benefits'!B11:B20,"*")</f>
        <v>1</v>
      </c>
      <c r="C60" s="113">
        <f>COUNTIF('Gifts and benefits'!C11:C20,"*")</f>
        <v>1</v>
      </c>
      <c r="D60" s="113"/>
      <c r="E60" s="113">
        <f>COUNTA('Gifts and benefits'!E11:E20)</f>
        <v>1</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1"/>
  <sheetViews>
    <sheetView tabSelected="1" topLeftCell="A28" zoomScaleNormal="100" workbookViewId="0">
      <selection activeCell="C28" sqref="C2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Nelson Marlborough District Health Board</v>
      </c>
      <c r="C2" s="175"/>
      <c r="D2" s="175"/>
      <c r="E2" s="175"/>
      <c r="F2" s="46"/>
    </row>
    <row r="3" spans="1:6" ht="21" customHeight="1" x14ac:dyDescent="0.2">
      <c r="A3" s="4" t="s">
        <v>110</v>
      </c>
      <c r="B3" s="175" t="str">
        <f>'Summary and sign-off'!B3:F3</f>
        <v>Eric Sinclair (Acting CEO)</v>
      </c>
      <c r="C3" s="175"/>
      <c r="D3" s="175"/>
      <c r="E3" s="175"/>
      <c r="F3" s="46"/>
    </row>
    <row r="4" spans="1:6" ht="21" customHeight="1" x14ac:dyDescent="0.2">
      <c r="A4" s="4" t="s">
        <v>111</v>
      </c>
      <c r="B4" s="175">
        <f>'Summary and sign-off'!B4:F4</f>
        <v>44070</v>
      </c>
      <c r="C4" s="175"/>
      <c r="D4" s="175"/>
      <c r="E4" s="175"/>
      <c r="F4" s="46"/>
    </row>
    <row r="5" spans="1:6" ht="21" customHeight="1" x14ac:dyDescent="0.2">
      <c r="A5" s="4" t="s">
        <v>112</v>
      </c>
      <c r="B5" s="175">
        <f>'Summary and sign-off'!B5:F5</f>
        <v>44120</v>
      </c>
      <c r="C5" s="175"/>
      <c r="D5" s="175"/>
      <c r="E5" s="175"/>
      <c r="F5" s="46"/>
    </row>
    <row r="6" spans="1:6" ht="21" customHeight="1" x14ac:dyDescent="0.2">
      <c r="A6" s="4" t="s">
        <v>113</v>
      </c>
      <c r="B6" s="170" t="s">
        <v>80</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170</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44116</v>
      </c>
      <c r="B27" s="158">
        <v>43.7</v>
      </c>
      <c r="C27" s="159" t="s">
        <v>172</v>
      </c>
      <c r="D27" s="159" t="s">
        <v>171</v>
      </c>
      <c r="E27" s="160" t="s">
        <v>173</v>
      </c>
      <c r="F27" s="1"/>
    </row>
    <row r="28" spans="1:6" s="87" customFormat="1" x14ac:dyDescent="0.2">
      <c r="A28" s="157">
        <v>44116</v>
      </c>
      <c r="B28" s="158">
        <v>418.16</v>
      </c>
      <c r="C28" s="159" t="s">
        <v>174</v>
      </c>
      <c r="D28" s="159" t="s">
        <v>175</v>
      </c>
      <c r="E28" s="160" t="s">
        <v>173</v>
      </c>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hidden="1" x14ac:dyDescent="0.2">
      <c r="A31" s="147"/>
      <c r="B31" s="148"/>
      <c r="C31" s="149"/>
      <c r="D31" s="149"/>
      <c r="E31" s="150"/>
      <c r="F31" s="1"/>
    </row>
    <row r="32" spans="1:6" ht="19.5" customHeight="1" x14ac:dyDescent="0.2">
      <c r="A32" s="107" t="s">
        <v>125</v>
      </c>
      <c r="B32" s="108">
        <f>SUM(B26:B31)</f>
        <v>461.86</v>
      </c>
      <c r="C32" s="168" t="str">
        <f>IF(SUBTOTAL(3,B26:B31)=SUBTOTAL(103,B26:B31),'Summary and sign-off'!$A$48,'Summary and sign-off'!$A$49)</f>
        <v>Check - there are no hidden rows with data</v>
      </c>
      <c r="D32" s="176" t="str">
        <f>IF('Summary and sign-off'!F56='Summary and sign-off'!F54,'Summary and sign-off'!A51,'Summary and sign-off'!A50)</f>
        <v>Check - each entry provides sufficient information</v>
      </c>
      <c r="E32" s="176"/>
      <c r="F32" s="46"/>
    </row>
    <row r="33" spans="1:6" ht="10.5" customHeight="1" x14ac:dyDescent="0.2">
      <c r="A33" s="27"/>
      <c r="B33" s="22"/>
      <c r="C33" s="27"/>
      <c r="D33" s="27"/>
      <c r="E33" s="27"/>
      <c r="F33" s="27"/>
    </row>
    <row r="34" spans="1:6" ht="24.75" customHeight="1" x14ac:dyDescent="0.2">
      <c r="A34" s="177" t="s">
        <v>126</v>
      </c>
      <c r="B34" s="177"/>
      <c r="C34" s="177"/>
      <c r="D34" s="177"/>
      <c r="E34" s="177"/>
      <c r="F34" s="46"/>
    </row>
    <row r="35" spans="1:6" ht="27" customHeight="1" x14ac:dyDescent="0.2">
      <c r="A35" s="35" t="s">
        <v>117</v>
      </c>
      <c r="B35" s="35" t="s">
        <v>62</v>
      </c>
      <c r="C35" s="35" t="s">
        <v>127</v>
      </c>
      <c r="D35" s="35" t="s">
        <v>128</v>
      </c>
      <c r="E35" s="35" t="s">
        <v>121</v>
      </c>
      <c r="F35" s="49"/>
    </row>
    <row r="36" spans="1:6" s="87" customFormat="1" hidden="1" x14ac:dyDescent="0.2">
      <c r="A36" s="133"/>
      <c r="B36" s="134"/>
      <c r="C36" s="135"/>
      <c r="D36" s="135"/>
      <c r="E36" s="136"/>
      <c r="F36" s="1"/>
    </row>
    <row r="37" spans="1:6" s="87" customFormat="1" x14ac:dyDescent="0.2">
      <c r="A37" s="157"/>
      <c r="B37" s="158"/>
      <c r="C37" s="159" t="s">
        <v>170</v>
      </c>
      <c r="D37" s="159"/>
      <c r="E37" s="160"/>
      <c r="F37" s="1"/>
    </row>
    <row r="38" spans="1:6" s="87" customFormat="1" x14ac:dyDescent="0.2">
      <c r="A38" s="157"/>
      <c r="B38" s="158"/>
      <c r="C38" s="159"/>
      <c r="D38" s="159"/>
      <c r="E38" s="160"/>
      <c r="F38" s="1"/>
    </row>
    <row r="39" spans="1:6" s="87" customFormat="1" x14ac:dyDescent="0.2">
      <c r="A39" s="157"/>
      <c r="B39" s="158"/>
      <c r="C39" s="159"/>
      <c r="D39" s="159"/>
      <c r="E39" s="160"/>
      <c r="F39" s="1"/>
    </row>
    <row r="40" spans="1:6" s="87" customFormat="1" hidden="1" x14ac:dyDescent="0.2">
      <c r="A40" s="133"/>
      <c r="B40" s="134"/>
      <c r="C40" s="135"/>
      <c r="D40" s="135"/>
      <c r="E40" s="136"/>
      <c r="F40" s="1"/>
    </row>
    <row r="41" spans="1:6" ht="19.5" customHeight="1" x14ac:dyDescent="0.2">
      <c r="A41" s="107" t="s">
        <v>129</v>
      </c>
      <c r="B41" s="108">
        <f>SUM(B36:B40)</f>
        <v>0</v>
      </c>
      <c r="C41" s="168" t="str">
        <f>IF(SUBTOTAL(3,B36:B40)=SUBTOTAL(103,B36:B40),'Summary and sign-off'!$A$48,'Summary and sign-off'!$A$49)</f>
        <v>Check - there are no hidden rows with data</v>
      </c>
      <c r="D41" s="176" t="str">
        <f>IF('Summary and sign-off'!F57='Summary and sign-off'!F54,'Summary and sign-off'!A51,'Summary and sign-off'!A50)</f>
        <v>Check - each entry provides sufficient information</v>
      </c>
      <c r="E41" s="176"/>
      <c r="F41" s="46"/>
    </row>
    <row r="42" spans="1:6" ht="10.5" customHeight="1" x14ac:dyDescent="0.2">
      <c r="A42" s="27"/>
      <c r="B42" s="92"/>
      <c r="C42" s="22"/>
      <c r="D42" s="27"/>
      <c r="E42" s="27"/>
      <c r="F42" s="27"/>
    </row>
    <row r="43" spans="1:6" ht="34.5" customHeight="1" x14ac:dyDescent="0.2">
      <c r="A43" s="50" t="s">
        <v>130</v>
      </c>
      <c r="B43" s="93">
        <f>B22+B32+B41</f>
        <v>461.86</v>
      </c>
      <c r="C43" s="51"/>
      <c r="D43" s="51"/>
      <c r="E43" s="51"/>
      <c r="F43" s="26"/>
    </row>
    <row r="44" spans="1:6" x14ac:dyDescent="0.2">
      <c r="A44" s="27"/>
      <c r="B44" s="22"/>
      <c r="C44" s="27"/>
      <c r="D44" s="27"/>
      <c r="E44" s="27"/>
      <c r="F44" s="27"/>
    </row>
    <row r="45" spans="1:6" x14ac:dyDescent="0.2">
      <c r="A45" s="52" t="s">
        <v>73</v>
      </c>
      <c r="B45" s="25"/>
      <c r="C45" s="26"/>
      <c r="D45" s="26"/>
      <c r="E45" s="26"/>
      <c r="F45" s="27"/>
    </row>
    <row r="46" spans="1:6" ht="12.6" customHeight="1" x14ac:dyDescent="0.2">
      <c r="A46" s="23" t="s">
        <v>131</v>
      </c>
      <c r="B46" s="53"/>
      <c r="C46" s="53"/>
      <c r="D46" s="32"/>
      <c r="E46" s="32"/>
      <c r="F46" s="27"/>
    </row>
    <row r="47" spans="1:6" ht="12.95" customHeight="1" x14ac:dyDescent="0.2">
      <c r="A47" s="31" t="s">
        <v>132</v>
      </c>
      <c r="B47" s="27"/>
      <c r="C47" s="32"/>
      <c r="D47" s="27"/>
      <c r="E47" s="32"/>
      <c r="F47" s="27"/>
    </row>
    <row r="48" spans="1:6" x14ac:dyDescent="0.2">
      <c r="A48" s="31" t="s">
        <v>133</v>
      </c>
      <c r="B48" s="32"/>
      <c r="C48" s="32"/>
      <c r="D48" s="32"/>
      <c r="E48" s="54"/>
      <c r="F48" s="46"/>
    </row>
    <row r="49" spans="1:6" x14ac:dyDescent="0.2">
      <c r="A49" s="23" t="s">
        <v>79</v>
      </c>
      <c r="B49" s="25"/>
      <c r="C49" s="26"/>
      <c r="D49" s="26"/>
      <c r="E49" s="26"/>
      <c r="F49" s="27"/>
    </row>
    <row r="50" spans="1:6" ht="12.95" customHeight="1" x14ac:dyDescent="0.2">
      <c r="A50" s="31" t="s">
        <v>134</v>
      </c>
      <c r="B50" s="27"/>
      <c r="C50" s="32"/>
      <c r="D50" s="27"/>
      <c r="E50" s="32"/>
      <c r="F50" s="27"/>
    </row>
    <row r="51" spans="1:6" x14ac:dyDescent="0.2">
      <c r="A51" s="31" t="s">
        <v>135</v>
      </c>
      <c r="B51" s="32"/>
      <c r="C51" s="32"/>
      <c r="D51" s="32"/>
      <c r="E51" s="54"/>
      <c r="F51" s="46"/>
    </row>
    <row r="52" spans="1:6" x14ac:dyDescent="0.2">
      <c r="A52" s="36" t="s">
        <v>136</v>
      </c>
      <c r="B52" s="36"/>
      <c r="C52" s="36"/>
      <c r="D52" s="36"/>
      <c r="E52" s="54"/>
      <c r="F52" s="46"/>
    </row>
    <row r="53" spans="1:6" x14ac:dyDescent="0.2">
      <c r="A53" s="40"/>
      <c r="B53" s="27"/>
      <c r="C53" s="27"/>
      <c r="D53" s="27"/>
      <c r="E53" s="46"/>
      <c r="F53" s="46"/>
    </row>
    <row r="54" spans="1:6" hidden="1" x14ac:dyDescent="0.2">
      <c r="A54" s="40"/>
      <c r="B54" s="27"/>
      <c r="C54" s="27"/>
      <c r="D54" s="27"/>
      <c r="E54" s="46"/>
      <c r="F54" s="46"/>
    </row>
    <row r="55" spans="1:6" hidden="1" x14ac:dyDescent="0.2"/>
    <row r="56" spans="1:6" hidden="1" x14ac:dyDescent="0.2"/>
    <row r="57" spans="1:6" hidden="1" x14ac:dyDescent="0.2"/>
    <row r="58" spans="1:6" hidden="1" x14ac:dyDescent="0.2"/>
    <row r="59" spans="1:6" ht="12.75" hidden="1" customHeight="1" x14ac:dyDescent="0.2"/>
    <row r="60" spans="1:6" hidden="1" x14ac:dyDescent="0.2"/>
    <row r="61" spans="1:6" hidden="1" x14ac:dyDescent="0.2"/>
    <row r="62" spans="1:6" hidden="1" x14ac:dyDescent="0.2">
      <c r="A62" s="55"/>
      <c r="B62" s="46"/>
      <c r="C62" s="46"/>
      <c r="D62" s="46"/>
      <c r="E62" s="46"/>
      <c r="F62" s="46"/>
    </row>
    <row r="63" spans="1:6" hidden="1" x14ac:dyDescent="0.2">
      <c r="A63" s="55"/>
      <c r="B63" s="46"/>
      <c r="C63" s="46"/>
      <c r="D63" s="46"/>
      <c r="E63" s="46"/>
      <c r="F63" s="46"/>
    </row>
    <row r="64" spans="1:6" hidden="1" x14ac:dyDescent="0.2">
      <c r="A64" s="55"/>
      <c r="B64" s="46"/>
      <c r="C64" s="46"/>
      <c r="D64" s="46"/>
      <c r="E64" s="46"/>
      <c r="F64" s="46"/>
    </row>
    <row r="65" spans="1:6" hidden="1" x14ac:dyDescent="0.2">
      <c r="A65" s="55"/>
      <c r="B65" s="46"/>
      <c r="C65" s="46"/>
      <c r="D65" s="46"/>
      <c r="E65" s="46"/>
      <c r="F65" s="46"/>
    </row>
    <row r="66" spans="1:6" hidden="1" x14ac:dyDescent="0.2">
      <c r="A66" s="55"/>
      <c r="B66" s="46"/>
      <c r="C66" s="46"/>
      <c r="D66" s="46"/>
      <c r="E66" s="46"/>
      <c r="F66" s="46"/>
    </row>
    <row r="67" spans="1:6" hidden="1" x14ac:dyDescent="0.2"/>
    <row r="68" spans="1:6" hidden="1" x14ac:dyDescent="0.2"/>
    <row r="69" spans="1:6" hidden="1" x14ac:dyDescent="0.2"/>
    <row r="70" spans="1:6" hidden="1" x14ac:dyDescent="0.2"/>
    <row r="71" spans="1:6" hidden="1" x14ac:dyDescent="0.2"/>
    <row r="72" spans="1:6" hidden="1" x14ac:dyDescent="0.2"/>
    <row r="73" spans="1:6" hidden="1" x14ac:dyDescent="0.2"/>
    <row r="74" spans="1:6" hidden="1"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sheetData>
  <sheetProtection sheet="1" formatCells="0" formatRows="0" insertColumns="0" insertRows="0" deleteRows="0"/>
  <mergeCells count="15">
    <mergeCell ref="B7:E7"/>
    <mergeCell ref="B5:E5"/>
    <mergeCell ref="D41:E41"/>
    <mergeCell ref="A1:E1"/>
    <mergeCell ref="A24:E24"/>
    <mergeCell ref="A34:E34"/>
    <mergeCell ref="B2:E2"/>
    <mergeCell ref="B3:E3"/>
    <mergeCell ref="B4:E4"/>
    <mergeCell ref="A8:E8"/>
    <mergeCell ref="A9:E9"/>
    <mergeCell ref="B6:E6"/>
    <mergeCell ref="D22:E22"/>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0:A31 A12 A21 A36 A4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37:A39 A27: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B36:B40 B26:B31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Nelson Marlborough District Health Board</v>
      </c>
      <c r="C2" s="175"/>
      <c r="D2" s="175"/>
      <c r="E2" s="175"/>
      <c r="F2" s="38"/>
    </row>
    <row r="3" spans="1:6" ht="21" customHeight="1" x14ac:dyDescent="0.2">
      <c r="A3" s="4" t="s">
        <v>110</v>
      </c>
      <c r="B3" s="175" t="str">
        <f>'Summary and sign-off'!B3:F3</f>
        <v>Eric Sinclair (Acting CEO)</v>
      </c>
      <c r="C3" s="175"/>
      <c r="D3" s="175"/>
      <c r="E3" s="175"/>
      <c r="F3" s="38"/>
    </row>
    <row r="4" spans="1:6" ht="21" customHeight="1" x14ac:dyDescent="0.2">
      <c r="A4" s="4" t="s">
        <v>111</v>
      </c>
      <c r="B4" s="175">
        <f>'Summary and sign-off'!B4:F4</f>
        <v>44070</v>
      </c>
      <c r="C4" s="175"/>
      <c r="D4" s="175"/>
      <c r="E4" s="175"/>
      <c r="F4" s="38"/>
    </row>
    <row r="5" spans="1:6" ht="21" customHeight="1" x14ac:dyDescent="0.2">
      <c r="A5" s="4" t="s">
        <v>112</v>
      </c>
      <c r="B5" s="175">
        <f>'Summary and sign-off'!B5:F5</f>
        <v>44120</v>
      </c>
      <c r="C5" s="175"/>
      <c r="D5" s="175"/>
      <c r="E5" s="175"/>
      <c r="F5" s="38"/>
    </row>
    <row r="6" spans="1:6" ht="21" customHeight="1" x14ac:dyDescent="0.2">
      <c r="A6" s="4" t="s">
        <v>113</v>
      </c>
      <c r="B6" s="170" t="s">
        <v>80</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179</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A7" zoomScaleNormal="100" workbookViewId="0">
      <selection activeCell="C14" sqref="C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Nelson Marlborough District Health Board</v>
      </c>
      <c r="C2" s="175"/>
      <c r="D2" s="175"/>
      <c r="E2" s="175"/>
      <c r="F2" s="24"/>
    </row>
    <row r="3" spans="1:6" ht="21" customHeight="1" x14ac:dyDescent="0.2">
      <c r="A3" s="4" t="s">
        <v>110</v>
      </c>
      <c r="B3" s="175" t="str">
        <f>'Summary and sign-off'!B3:F3</f>
        <v>Eric Sinclair (Acting CEO)</v>
      </c>
      <c r="C3" s="175"/>
      <c r="D3" s="175"/>
      <c r="E3" s="175"/>
      <c r="F3" s="24"/>
    </row>
    <row r="4" spans="1:6" ht="21" customHeight="1" x14ac:dyDescent="0.2">
      <c r="A4" s="4" t="s">
        <v>111</v>
      </c>
      <c r="B4" s="175">
        <f>'Summary and sign-off'!B4:F4</f>
        <v>44070</v>
      </c>
      <c r="C4" s="175"/>
      <c r="D4" s="175"/>
      <c r="E4" s="175"/>
      <c r="F4" s="24"/>
    </row>
    <row r="5" spans="1:6" ht="21" customHeight="1" x14ac:dyDescent="0.2">
      <c r="A5" s="4" t="s">
        <v>112</v>
      </c>
      <c r="B5" s="175">
        <f>'Summary and sign-off'!B5:F5</f>
        <v>44120</v>
      </c>
      <c r="C5" s="175"/>
      <c r="D5" s="175"/>
      <c r="E5" s="175"/>
      <c r="F5" s="24"/>
    </row>
    <row r="6" spans="1:6" ht="21" customHeight="1" x14ac:dyDescent="0.2">
      <c r="A6" s="4" t="s">
        <v>113</v>
      </c>
      <c r="B6" s="170" t="s">
        <v>80</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44120</v>
      </c>
      <c r="B12" s="158">
        <v>36</v>
      </c>
      <c r="C12" s="162" t="s">
        <v>176</v>
      </c>
      <c r="D12" s="162" t="s">
        <v>177</v>
      </c>
      <c r="E12" s="163"/>
      <c r="F12" s="3"/>
    </row>
    <row r="13" spans="1:6" s="87" customFormat="1" x14ac:dyDescent="0.2">
      <c r="A13" s="157"/>
      <c r="B13" s="158"/>
      <c r="C13" s="162"/>
      <c r="D13" s="162"/>
      <c r="E13" s="163"/>
      <c r="F13" s="3"/>
    </row>
    <row r="14" spans="1:6" s="87" customFormat="1" ht="38.25" x14ac:dyDescent="0.2">
      <c r="A14" s="157"/>
      <c r="B14" s="158"/>
      <c r="C14" s="162"/>
      <c r="D14" s="162" t="s">
        <v>178</v>
      </c>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61"/>
      <c r="B21" s="158"/>
      <c r="C21" s="162"/>
      <c r="D21" s="162"/>
      <c r="E21" s="163"/>
      <c r="F21" s="3"/>
    </row>
    <row r="22" spans="1:6" s="87" customFormat="1" x14ac:dyDescent="0.2">
      <c r="A22" s="161"/>
      <c r="B22" s="158"/>
      <c r="C22" s="162"/>
      <c r="D22" s="162"/>
      <c r="E22" s="163"/>
      <c r="F22" s="3"/>
    </row>
    <row r="23" spans="1:6" s="87" customFormat="1" hidden="1" x14ac:dyDescent="0.2">
      <c r="A23" s="137"/>
      <c r="B23" s="134"/>
      <c r="C23" s="138"/>
      <c r="D23" s="138"/>
      <c r="E23" s="139"/>
      <c r="F23" s="3"/>
    </row>
    <row r="24" spans="1:6" ht="34.5" customHeight="1" x14ac:dyDescent="0.2">
      <c r="A24" s="88" t="s">
        <v>151</v>
      </c>
      <c r="B24" s="97">
        <f>SUM(B11:B23)</f>
        <v>36</v>
      </c>
      <c r="C24" s="106" t="str">
        <f>IF(SUBTOTAL(3,B11:B23)=SUBTOTAL(103,B11:B23),'Summary and sign-off'!$A$48,'Summary and sign-off'!$A$49)</f>
        <v>Check - there are no hidden rows with data</v>
      </c>
      <c r="D24" s="176" t="str">
        <f>IF('Summary and sign-off'!F59='Summary and sign-off'!F54,'Summary and sign-off'!A51,'Summary and sign-off'!A50)</f>
        <v>Not all lines have an entry for "Cost in NZ$" and "Type of expense"</v>
      </c>
      <c r="E24" s="176"/>
      <c r="F24" s="37"/>
    </row>
    <row r="25" spans="1:6" ht="14.1" customHeight="1" x14ac:dyDescent="0.2">
      <c r="A25" s="38"/>
      <c r="B25" s="27"/>
      <c r="C25" s="20"/>
      <c r="D25" s="20"/>
      <c r="E25" s="20"/>
      <c r="F25" s="24"/>
    </row>
    <row r="26" spans="1:6" x14ac:dyDescent="0.2">
      <c r="A26" s="21" t="s">
        <v>152</v>
      </c>
      <c r="B26" s="20"/>
      <c r="C26" s="20"/>
      <c r="D26" s="20"/>
      <c r="E26" s="20"/>
      <c r="F26" s="24"/>
    </row>
    <row r="27" spans="1:6" ht="12.6" customHeight="1" x14ac:dyDescent="0.2">
      <c r="A27" s="23" t="s">
        <v>131</v>
      </c>
      <c r="B27" s="20"/>
      <c r="C27" s="20"/>
      <c r="D27" s="20"/>
      <c r="E27" s="20"/>
      <c r="F27" s="24"/>
    </row>
    <row r="28" spans="1:6" x14ac:dyDescent="0.2">
      <c r="A28" s="23" t="s">
        <v>79</v>
      </c>
      <c r="B28" s="25"/>
      <c r="C28" s="26"/>
      <c r="D28" s="26"/>
      <c r="E28" s="26"/>
      <c r="F28" s="27"/>
    </row>
    <row r="29" spans="1:6" x14ac:dyDescent="0.2">
      <c r="A29" s="31" t="s">
        <v>145</v>
      </c>
      <c r="B29" s="32"/>
      <c r="C29" s="27"/>
      <c r="D29" s="27"/>
      <c r="E29" s="27"/>
      <c r="F29" s="27"/>
    </row>
    <row r="30" spans="1:6" ht="12.75" customHeight="1" x14ac:dyDescent="0.2">
      <c r="A30" s="31" t="s">
        <v>146</v>
      </c>
      <c r="B30" s="39"/>
      <c r="C30" s="33"/>
      <c r="D30" s="33"/>
      <c r="E30" s="33"/>
      <c r="F30" s="33"/>
    </row>
    <row r="31" spans="1:6" x14ac:dyDescent="0.2">
      <c r="A31" s="38"/>
      <c r="B31" s="40"/>
      <c r="C31" s="20"/>
      <c r="D31" s="20"/>
      <c r="E31" s="20"/>
      <c r="F31" s="38"/>
    </row>
    <row r="32" spans="1:6" hidden="1" x14ac:dyDescent="0.2">
      <c r="A32" s="20"/>
      <c r="B32" s="20"/>
      <c r="C32" s="20"/>
      <c r="D32" s="20"/>
      <c r="E32" s="38"/>
    </row>
    <row r="33" spans="1:6" ht="12.75" hidden="1" customHeight="1" x14ac:dyDescent="0.2"/>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B12:B23 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6"/>
  <sheetViews>
    <sheetView topLeftCell="A4" zoomScaleNormal="100" workbookViewId="0">
      <selection activeCell="A13" sqref="A13:XFD1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Nelson Marlborough District Health Board</v>
      </c>
      <c r="C2" s="175"/>
      <c r="D2" s="175"/>
      <c r="E2" s="175"/>
      <c r="F2" s="175"/>
    </row>
    <row r="3" spans="1:6" ht="21" customHeight="1" x14ac:dyDescent="0.2">
      <c r="A3" s="4" t="s">
        <v>110</v>
      </c>
      <c r="B3" s="175" t="str">
        <f>'Summary and sign-off'!B3:F3</f>
        <v>Eric Sinclair (Acting CEO)</v>
      </c>
      <c r="C3" s="175"/>
      <c r="D3" s="175"/>
      <c r="E3" s="175"/>
      <c r="F3" s="175"/>
    </row>
    <row r="4" spans="1:6" ht="21" customHeight="1" x14ac:dyDescent="0.2">
      <c r="A4" s="4" t="s">
        <v>111</v>
      </c>
      <c r="B4" s="175">
        <f>'Summary and sign-off'!B4:F4</f>
        <v>44070</v>
      </c>
      <c r="C4" s="175"/>
      <c r="D4" s="175"/>
      <c r="E4" s="175"/>
      <c r="F4" s="175"/>
    </row>
    <row r="5" spans="1:6" ht="21" customHeight="1" x14ac:dyDescent="0.2">
      <c r="A5" s="4" t="s">
        <v>112</v>
      </c>
      <c r="B5" s="175">
        <f>'Summary and sign-off'!B5:F5</f>
        <v>44120</v>
      </c>
      <c r="C5" s="175"/>
      <c r="D5" s="175"/>
      <c r="E5" s="175"/>
      <c r="F5" s="175"/>
    </row>
    <row r="6" spans="1:6" ht="21" customHeight="1" x14ac:dyDescent="0.2">
      <c r="A6" s="4" t="s">
        <v>154</v>
      </c>
      <c r="B6" s="170" t="s">
        <v>80</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25.5" x14ac:dyDescent="0.2">
      <c r="A12" s="157">
        <v>44105</v>
      </c>
      <c r="B12" s="164" t="s">
        <v>182</v>
      </c>
      <c r="C12" s="165" t="s">
        <v>96</v>
      </c>
      <c r="D12" s="164" t="s">
        <v>180</v>
      </c>
      <c r="E12" s="166">
        <v>50</v>
      </c>
      <c r="F12" s="167" t="s">
        <v>181</v>
      </c>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hidden="1" x14ac:dyDescent="0.2">
      <c r="A20" s="133"/>
      <c r="B20" s="138"/>
      <c r="C20" s="140"/>
      <c r="D20" s="138"/>
      <c r="E20" s="141"/>
      <c r="F20" s="139"/>
    </row>
    <row r="21" spans="1:7" ht="34.5" customHeight="1" x14ac:dyDescent="0.2">
      <c r="A21" s="152" t="s">
        <v>162</v>
      </c>
      <c r="B21" s="153" t="s">
        <v>163</v>
      </c>
      <c r="C21" s="154">
        <f>C22+C23</f>
        <v>1</v>
      </c>
      <c r="D21" s="155" t="str">
        <f>IF(SUBTOTAL(3,C11:C20)=SUBTOTAL(103,C11:C20),'Summary and sign-off'!$A$48,'Summary and sign-off'!$A$49)</f>
        <v>Check - there are no hidden rows with data</v>
      </c>
      <c r="E21" s="176" t="str">
        <f>IF('Summary and sign-off'!F60='Summary and sign-off'!F54,'Summary and sign-off'!A52,'Summary and sign-off'!A50)</f>
        <v>Check - each entry provides sufficient information</v>
      </c>
      <c r="F21" s="176"/>
      <c r="G21" s="87"/>
    </row>
    <row r="22" spans="1:7" ht="25.5" customHeight="1" x14ac:dyDescent="0.25">
      <c r="A22" s="89"/>
      <c r="B22" s="90" t="s">
        <v>96</v>
      </c>
      <c r="C22" s="91">
        <f>COUNTIF(C11:C20,'Summary and sign-off'!A45)</f>
        <v>1</v>
      </c>
      <c r="D22" s="17"/>
      <c r="E22" s="18"/>
      <c r="F22" s="19"/>
    </row>
    <row r="23" spans="1:7" ht="25.5" customHeight="1" x14ac:dyDescent="0.25">
      <c r="A23" s="89"/>
      <c r="B23" s="90" t="s">
        <v>97</v>
      </c>
      <c r="C23" s="91">
        <f>COUNTIF(C11:C20,'Summary and sign-off'!A46)</f>
        <v>0</v>
      </c>
      <c r="D23" s="17"/>
      <c r="E23" s="18"/>
      <c r="F23" s="19"/>
    </row>
    <row r="24" spans="1:7" x14ac:dyDescent="0.2">
      <c r="A24" s="20"/>
      <c r="B24" s="21"/>
      <c r="C24" s="20"/>
      <c r="D24" s="22"/>
      <c r="E24" s="22"/>
      <c r="F24" s="20"/>
    </row>
    <row r="25" spans="1:7" x14ac:dyDescent="0.2">
      <c r="A25" s="21" t="s">
        <v>152</v>
      </c>
      <c r="B25" s="21"/>
      <c r="C25" s="21"/>
      <c r="D25" s="21"/>
      <c r="E25" s="21"/>
      <c r="F25" s="21"/>
    </row>
    <row r="26" spans="1:7" ht="12.6" customHeight="1" x14ac:dyDescent="0.2">
      <c r="A26" s="23" t="s">
        <v>131</v>
      </c>
      <c r="B26" s="20"/>
      <c r="C26" s="20"/>
      <c r="D26" s="20"/>
      <c r="E26" s="20"/>
      <c r="F26" s="24"/>
    </row>
    <row r="27" spans="1:7" x14ac:dyDescent="0.2">
      <c r="A27" s="23" t="s">
        <v>79</v>
      </c>
      <c r="B27" s="25"/>
      <c r="C27" s="26"/>
      <c r="D27" s="26"/>
      <c r="E27" s="26"/>
      <c r="F27" s="27"/>
    </row>
    <row r="28" spans="1:7" x14ac:dyDescent="0.2">
      <c r="A28" s="23" t="s">
        <v>164</v>
      </c>
      <c r="B28" s="28"/>
      <c r="C28" s="28"/>
      <c r="D28" s="28"/>
      <c r="E28" s="28"/>
      <c r="F28" s="28"/>
    </row>
    <row r="29" spans="1:7" ht="12.75" customHeight="1" x14ac:dyDescent="0.2">
      <c r="A29" s="23" t="s">
        <v>165</v>
      </c>
      <c r="B29" s="20"/>
      <c r="C29" s="20"/>
      <c r="D29" s="20"/>
      <c r="E29" s="20"/>
      <c r="F29" s="20"/>
    </row>
    <row r="30" spans="1:7" ht="12.95" customHeight="1" x14ac:dyDescent="0.2">
      <c r="A30" s="29" t="s">
        <v>166</v>
      </c>
      <c r="B30" s="30"/>
      <c r="C30" s="30"/>
      <c r="D30" s="30"/>
      <c r="E30" s="30"/>
      <c r="F30" s="30"/>
    </row>
    <row r="31" spans="1:7" x14ac:dyDescent="0.2">
      <c r="A31" s="31" t="s">
        <v>167</v>
      </c>
      <c r="B31" s="32"/>
      <c r="C31" s="27"/>
      <c r="D31" s="27"/>
      <c r="E31" s="27"/>
      <c r="F31" s="27"/>
    </row>
    <row r="32" spans="1:7" ht="12.75" customHeight="1" x14ac:dyDescent="0.2">
      <c r="A32" s="31" t="s">
        <v>146</v>
      </c>
      <c r="B32" s="23"/>
      <c r="C32" s="33"/>
      <c r="D32" s="33"/>
      <c r="E32" s="33"/>
      <c r="F32" s="33"/>
    </row>
    <row r="33" spans="1:6" ht="12.75" customHeight="1" x14ac:dyDescent="0.2">
      <c r="A33" s="23"/>
      <c r="B33" s="23"/>
      <c r="C33" s="33"/>
      <c r="D33" s="33"/>
      <c r="E33" s="33"/>
      <c r="F33" s="33"/>
    </row>
    <row r="34" spans="1:6" ht="12.75" hidden="1" customHeight="1" x14ac:dyDescent="0.2">
      <c r="A34" s="23"/>
      <c r="B34" s="23"/>
      <c r="C34" s="33"/>
      <c r="D34" s="33"/>
      <c r="E34" s="33"/>
      <c r="F34" s="33"/>
    </row>
    <row r="35" spans="1:6" hidden="1" x14ac:dyDescent="0.2"/>
    <row r="36" spans="1:6" hidden="1" x14ac:dyDescent="0.2"/>
    <row r="37" spans="1:6" hidden="1" x14ac:dyDescent="0.2">
      <c r="A37" s="21"/>
      <c r="B37" s="21"/>
      <c r="C37" s="21"/>
      <c r="D37" s="21"/>
      <c r="E37" s="21"/>
      <c r="F37" s="21"/>
    </row>
    <row r="38" spans="1:6" hidden="1" x14ac:dyDescent="0.2">
      <c r="A38" s="21"/>
      <c r="B38" s="21"/>
      <c r="C38" s="21"/>
      <c r="D38" s="21"/>
      <c r="E38" s="21"/>
      <c r="F38" s="21"/>
    </row>
    <row r="39" spans="1:6" hidden="1" x14ac:dyDescent="0.2">
      <c r="A39" s="21"/>
      <c r="B39" s="21"/>
      <c r="C39" s="21"/>
      <c r="D39" s="21"/>
      <c r="E39" s="21"/>
      <c r="F39" s="21"/>
    </row>
    <row r="40" spans="1:6" hidden="1" x14ac:dyDescent="0.2">
      <c r="A40" s="21"/>
      <c r="B40" s="21"/>
      <c r="C40" s="21"/>
      <c r="D40" s="21"/>
      <c r="E40" s="21"/>
      <c r="F40" s="21"/>
    </row>
    <row r="41" spans="1:6" hidden="1" x14ac:dyDescent="0.2">
      <c r="A41" s="21"/>
      <c r="B41" s="21"/>
      <c r="C41" s="21"/>
      <c r="D41" s="21"/>
      <c r="E41" s="21"/>
      <c r="F41" s="21"/>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x14ac:dyDescent="0.2"/>
    <row r="63" x14ac:dyDescent="0.2"/>
    <row r="64" x14ac:dyDescent="0.2"/>
    <row r="65" x14ac:dyDescent="0.2"/>
    <row r="66" x14ac:dyDescent="0.2"/>
  </sheetData>
  <sheetProtection sheet="1"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C11:C20</xm:sqref>
        </x14:dataValidation>
        <x14:dataValidation type="list" errorStyle="information" operator="greaterThan" allowBlank="1" showInputMessage="1" prompt="Provide specific $ value if possible" xr:uid="{00000000-0002-0000-0500-000003000000}">
          <x14:formula1>
            <xm:f>'Summary and sign-off'!$A$39:$A$44</xm:f>
          </x14:formula1>
          <xm:sqref>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Gaylene Corlett</cp:lastModifiedBy>
  <cp:revision/>
  <cp:lastPrinted>2021-08-12T22:12:22Z</cp:lastPrinted>
  <dcterms:created xsi:type="dcterms:W3CDTF">2010-10-17T20:59:02Z</dcterms:created>
  <dcterms:modified xsi:type="dcterms:W3CDTF">2021-08-19T02:53:44Z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