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ebeccaMorgan\Documents\"/>
    </mc:Choice>
  </mc:AlternateContent>
  <bookViews>
    <workbookView xWindow="0" yWindow="0" windowWidth="19200" windowHeight="6885"/>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expenses'!$A$1:$E$29</definedName>
    <definedName name="_xlnm.Print_Area" localSheetId="4">'Gifts and benefits'!$A$1:$F$36</definedName>
    <definedName name="_xlnm.Print_Area" localSheetId="2">Hospitality!$A$1:$E$32</definedName>
    <definedName name="_xlnm.Print_Area" localSheetId="0">'Summary and sign-off'!$A$1:$F$23</definedName>
    <definedName name="_xlnm.Print_Area" localSheetId="1">Travel!$A$1:$E$81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4" l="1"/>
  <c r="C23" i="3"/>
  <c r="C25" i="2"/>
  <c r="C54" i="1"/>
  <c r="C70"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3" i="3" s="1"/>
  <c r="F57" i="13"/>
  <c r="D70" i="1" s="1"/>
  <c r="F56" i="13"/>
  <c r="D54" i="1" s="1"/>
  <c r="F55" i="13"/>
  <c r="D22" i="1" s="1"/>
  <c r="C13" i="13"/>
  <c r="C12" i="13"/>
  <c r="C11" i="13"/>
  <c r="C16" i="13" l="1"/>
  <c r="C17" i="13"/>
  <c r="B5" i="4" l="1"/>
  <c r="B4" i="4"/>
  <c r="B5" i="3"/>
  <c r="B4" i="3"/>
  <c r="B5" i="2"/>
  <c r="B4" i="2"/>
  <c r="B5" i="1"/>
  <c r="B4" i="1"/>
  <c r="C15" i="13" l="1"/>
  <c r="F12" i="13" l="1"/>
  <c r="C25" i="4"/>
  <c r="F11" i="13" s="1"/>
  <c r="F13" i="13" l="1"/>
  <c r="B70" i="1"/>
  <c r="B17" i="13" s="1"/>
  <c r="B54" i="1"/>
  <c r="B16" i="13" s="1"/>
  <c r="B22" i="1"/>
  <c r="B15" i="13" s="1"/>
  <c r="B23" i="3" l="1"/>
  <c r="B13" i="13" s="1"/>
  <c r="B25" i="2"/>
  <c r="B12" i="13" s="1"/>
  <c r="B11" i="13" l="1"/>
  <c r="B72" i="1"/>
</calcChain>
</file>

<file path=xl/comments1.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5" authorId="0" shapeId="0">
      <text>
        <r>
          <rPr>
            <sz val="9"/>
            <color indexed="81"/>
            <rFont val="Tahoma"/>
            <family val="2"/>
          </rPr>
          <t xml:space="preserve">
Insert additional rows as needed:
- 'right click' on a row number (left of screen)
- select 'Insert' (this will insert a row above it)
</t>
        </r>
      </text>
    </comment>
    <comment ref="A57"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<sst xmlns="http://schemas.openxmlformats.org/spreadsheetml/2006/main" count="318" uniqueCount="148">
  <si>
    <t>Hospitality</t>
  </si>
  <si>
    <t>Gifts and benefits</t>
  </si>
  <si>
    <t>Chief Executive Expenses, Gifts and Benefits Disclosure - summary &amp; sign-off*</t>
  </si>
  <si>
    <t xml:space="preserve">Organisation Name </t>
  </si>
  <si>
    <t>Broadcasting Standards Authority</t>
  </si>
  <si>
    <t>Chief Executive**</t>
  </si>
  <si>
    <t>Glen Scanlon</t>
  </si>
  <si>
    <t>Disclosure period start***</t>
  </si>
  <si>
    <t>Disclosure period end***</t>
  </si>
  <si>
    <t>Agency totals check</t>
  </si>
  <si>
    <t>Chief Executive approval****</t>
  </si>
  <si>
    <t>This disclosure has not yet been approved by the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</si>
  <si>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</si>
  <si>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</si>
  <si>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</si>
  <si>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</si>
  <si>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</si>
  <si>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</si>
  <si>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</si>
  <si>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</si>
  <si>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</si>
  <si>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</si>
  <si>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</si>
  <si>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</si>
  <si>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</si>
  <si>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</si>
  <si>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</si>
  <si>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</si>
  <si>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</si>
  <si>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</si>
  <si>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</si>
  <si>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</si>
  <si>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</si>
  <si>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</si>
  <si>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</si>
  <si>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</si>
  <si>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</si>
  <si>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</si>
  <si>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</si>
  <si>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</si>
  <si>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</si>
  <si>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</si>
  <si>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</si>
  <si>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</si>
  <si>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</si>
  <si>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</si>
  <si>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</si>
  <si>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</si>
  <si>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</si>
  <si>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</si>
  <si>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</si>
  <si>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</si>
  <si>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</si>
  <si>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</si>
  <si>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</si>
  <si>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</si>
  <si>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</si>
  <si>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</si>
  <si>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</si>
  <si>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</si>
  <si>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</si>
  <si>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</si>
  <si>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</si>
  <si>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</si>
  <si>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</si>
  <si>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</si>
  <si>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</si>
  <si>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</si>
  <si>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</si>
  <si>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</si>
  <si>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</si>
  <si>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</si>
  <si>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</si>
  <si>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</si>
  <si>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</si>
  <si>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</si>
  <si>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None to declare</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</si>
  <si>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</si>
  <si>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</si>
  <si>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</si>
  <si>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 xml:space="preserve">Broadcaster meeting in Auckland </t>
  </si>
  <si>
    <t xml:space="preserve">Airfares </t>
  </si>
  <si>
    <t>Auckland</t>
  </si>
  <si>
    <t xml:space="preserve">Broadcaster meeting in Auckland cancelled Due to COVID - Airfare refunded </t>
  </si>
  <si>
    <t xml:space="preserve">Taxi from airport </t>
  </si>
  <si>
    <t>Taxi to meeting</t>
  </si>
  <si>
    <t>Hotel</t>
  </si>
  <si>
    <t xml:space="preserve">Taxi to airport </t>
  </si>
  <si>
    <t xml:space="preserve">Broadcaster visits and suicide Hui in Auckland </t>
  </si>
  <si>
    <t xml:space="preserve">Presentation at ARA broadcasting school in Christchurch </t>
  </si>
  <si>
    <t>Christchurch</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</si>
  <si>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</si>
  <si>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</si>
  <si>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</si>
  <si>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</si>
  <si>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 xml:space="preserve"> </t>
  </si>
  <si>
    <t xml:space="preserve">Wellington </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</si>
  <si>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</si>
  <si>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</si>
  <si>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</si>
  <si>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</si>
  <si>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</si>
  <si>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</si>
  <si>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</si>
  <si>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</si>
  <si>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</si>
  <si>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</si>
  <si>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</si>
  <si>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</si>
  <si>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</si>
  <si>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</si>
  <si>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</si>
  <si>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</si>
  <si>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</si>
  <si>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</si>
  <si>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</si>
  <si>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</si>
  <si>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</si>
  <si>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</si>
  <si>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Mobile phone plan and usage </t>
  </si>
  <si>
    <t>Phone and data costs</t>
  </si>
  <si>
    <t>NA</t>
  </si>
  <si>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</si>
  <si>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</si>
  <si>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</si>
  <si>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</si>
  <si>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</si>
  <si>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</si>
  <si>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</si>
  <si>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</si>
  <si>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</si>
  <si>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</si>
  <si>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</si>
  <si>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Offer of hosting at concert at Sky Stadium</t>
  </si>
  <si>
    <t>Sky TV</t>
  </si>
  <si>
    <t>Polo shirt and water bottle</t>
  </si>
  <si>
    <t>Maori TV</t>
  </si>
  <si>
    <t>Presented formally as koha for a presentation / training session and offered to staff</t>
  </si>
  <si>
    <t xml:space="preserve">Flowers as thank you for presentation </t>
  </si>
  <si>
    <t>Kings College Media Class</t>
  </si>
  <si>
    <t>Delivered to office and distributed to staff</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</si>
  <si>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</si>
  <si>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</si>
  <si>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</si>
  <si>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</si>
  <si>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</si>
  <si>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</si>
  <si>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BSA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</si>
</sst>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164" formatCode="&quot;$&quot;#,##0.00_);[Red]\(&quot;$&quot;#,##0.00\)"/>
    <numFmt numFmtId="165" formatCode="_(&quot;$&quot;* #,##0.00_);_(&quot;$&quot;* \(#,##0.00\);_(&quot;$&quot;* &quot;-&quot;??_);_(@_)"/>
    <numFmt numFmtId="166" formatCode="&quot;$&quot;#,##0.00"/>
    <numFmt numFmtId="167" formatCode="[$-1409]d\ mmmm\ yyyy;@"/>
    <numFmt numFmtId="168" formatCode="&quot;$&quot;#,##0.00;[Red]&quot;$&quot;#,##0.00"/>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4">
    <xf numFmtId="0" fontId="0" fillId="0" borderId="0"/>
    <xf numFmtId="165" fontId="19" fillId="0" borderId="0" applyFont="0" applyFill="0" applyBorder="0" applyAlignment="0" applyProtection="0"/>
    <xf numFmtId="44" fontId="19" fillId="0" borderId="0" applyFont="0" applyFill="0" applyBorder="0" applyAlignment="0" applyProtection="0"/>
    <xf numFmtId="0" fontId="11" fillId="0" borderId="0">
      <alignment vertical="center"/>
    </xf>
  </cellStyleXfs>
  <cellXfs count="169">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8" fillId="10" borderId="4" xfId="0" applyFont="1" applyFill="1" applyBorder="1" applyAlignment="1" applyProtection="1">
      <alignment vertical="center" wrapText="1"/>
      <protection locked="0"/>
    </xf>
    <xf numFmtId="165" fontId="11" fillId="10" borderId="4" xfId="1" applyFont="1" applyFill="1" applyBorder="1" applyAlignment="1" applyProtection="1">
      <alignment vertical="center" wrapText="1"/>
      <protection locked="0"/>
    </xf>
    <xf numFmtId="168" fontId="0" fillId="0" borderId="0" xfId="0" applyNumberFormat="1" applyFont="1" applyProtection="1">
      <protection locked="0"/>
    </xf>
    <xf numFmtId="0" fontId="27" fillId="3" borderId="0" xfId="0" applyFont="1" applyFill="1" applyBorder="1" applyAlignment="1" applyProtection="1">
      <alignment horizontal="center" vertical="center" wrapText="1"/>
    </xf>
    <xf numFmtId="0" fontId="10" fillId="10" borderId="2" xfId="0" applyFont="1" applyFill="1" applyBorder="1" applyAlignment="1" applyProtection="1">
      <alignment horizontal="left" vertical="center" wrapText="1" readingOrder="1"/>
      <protection locked="0"/>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4">
    <cellStyle name="Currency" xfId="1" builtinId="4"/>
    <cellStyle name="Currency 2" xfId="2"/>
    <cellStyle name="Normal" xfId="0" builtinId="0"/>
    <cellStyle name="Normal 2" xfId="3"/>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zoomScaleNormal="100" workbookViewId="0">
      <selection activeCell="B8" sqref="B8:F8"/>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52" t="s">
        <v>2</v>
      </c>
      <c r="B1" s="152"/>
      <c r="C1" s="152"/>
      <c r="D1" s="152"/>
      <c r="E1" s="152"/>
      <c r="F1" s="152"/>
      <c r="G1" s="46"/>
      <c r="H1" s="46"/>
      <c r="I1" s="46"/>
      <c r="J1" s="46"/>
      <c r="K1" s="46"/>
    </row>
    <row r="2" spans="1:11" ht="21" customHeight="1" x14ac:dyDescent="0.2">
      <c r="A2" s="4" t="s">
        <v>3</v>
      </c>
      <c r="B2" s="153" t="s">
        <v>4</v>
      </c>
      <c r="C2" s="153"/>
      <c r="D2" s="153"/>
      <c r="E2" s="153"/>
      <c r="F2" s="153"/>
      <c r="G2" s="46"/>
      <c r="H2" s="46"/>
      <c r="I2" s="46"/>
      <c r="J2" s="46"/>
      <c r="K2" s="46"/>
    </row>
    <row r="3" spans="1:11" ht="21" customHeight="1" x14ac:dyDescent="0.2">
      <c r="A3" s="4" t="s">
        <v>5</v>
      </c>
      <c r="B3" s="153" t="s">
        <v>6</v>
      </c>
      <c r="C3" s="153"/>
      <c r="D3" s="153"/>
      <c r="E3" s="153"/>
      <c r="F3" s="153"/>
      <c r="G3" s="46"/>
      <c r="H3" s="46"/>
      <c r="I3" s="46"/>
      <c r="J3" s="46"/>
      <c r="K3" s="46"/>
    </row>
    <row r="4" spans="1:11" ht="21" customHeight="1" x14ac:dyDescent="0.2">
      <c r="A4" s="4" t="s">
        <v>7</v>
      </c>
      <c r="B4" s="154">
        <v>44116</v>
      </c>
      <c r="C4" s="154"/>
      <c r="D4" s="154"/>
      <c r="E4" s="154"/>
      <c r="F4" s="154"/>
      <c r="G4" s="46"/>
      <c r="H4" s="46"/>
      <c r="I4" s="46"/>
      <c r="J4" s="46"/>
      <c r="K4" s="46"/>
    </row>
    <row r="5" spans="1:11" ht="21" customHeight="1" x14ac:dyDescent="0.2">
      <c r="A5" s="4" t="s">
        <v>8</v>
      </c>
      <c r="B5" s="154">
        <v>44377</v>
      </c>
      <c r="C5" s="154"/>
      <c r="D5" s="154"/>
      <c r="E5" s="154"/>
      <c r="F5" s="154"/>
      <c r="G5" s="46"/>
      <c r="H5" s="46"/>
      <c r="I5" s="46"/>
      <c r="J5" s="46"/>
      <c r="K5" s="46"/>
    </row>
    <row r="6" spans="1:11" ht="21" customHeight="1" x14ac:dyDescent="0.2">
      <c r="A6" s="4" t="s">
        <v>9</v>
      </c>
      <c r="B6" s="151" t="str">
        <f>IF(AND(Travel!B7&lt;&gt;A30,Hospitality!B7&lt;&gt;A30,'All other expenses'!B7&lt;&gt;A30,'Gifts and benefits'!B7&lt;&gt;A30),A31,IF(AND(Travel!B7=A30,Hospitality!B7=A30,'All other expenses'!B7=A30,'Gifts and benefits'!B7=A30),A33,A32))</f>
        <v>Data and totals checked on all sheets</v>
      </c>
      <c r="C6" s="151"/>
      <c r="D6" s="151"/>
      <c r="E6" s="151"/>
      <c r="F6" s="151"/>
      <c r="G6" s="34"/>
      <c r="H6" s="46"/>
      <c r="I6" s="46"/>
      <c r="J6" s="46"/>
      <c r="K6" s="46"/>
    </row>
    <row r="7" spans="1:11" ht="21" customHeight="1" x14ac:dyDescent="0.2">
      <c r="A7" s="4" t="s">
        <v>10</v>
      </c>
      <c r="B7" s="150" t="s">
        <v>43</v>
      </c>
      <c r="C7" s="150"/>
      <c r="D7" s="150"/>
      <c r="E7" s="150"/>
      <c r="F7" s="150"/>
      <c r="G7" s="34"/>
      <c r="H7" s="46"/>
      <c r="I7" s="46"/>
      <c r="J7" s="46"/>
      <c r="K7" s="46"/>
    </row>
    <row r="8" spans="1:11" ht="21" customHeight="1" x14ac:dyDescent="0.2">
      <c r="A8" s="4" t="s">
        <v>12</v>
      </c>
      <c r="B8" s="148" t="s">
        <v>147</v>
      </c>
      <c r="C8" s="148"/>
      <c r="D8" s="148"/>
      <c r="E8" s="148"/>
      <c r="F8" s="148"/>
      <c r="G8" s="34"/>
      <c r="H8" s="46"/>
      <c r="I8" s="46"/>
      <c r="J8" s="46"/>
      <c r="K8" s="46"/>
    </row>
    <row r="9" spans="1:11" ht="66.75" customHeight="1" x14ac:dyDescent="0.2">
      <c r="A9" s="149" t="s">
        <v>14</v>
      </c>
      <c r="B9" s="149"/>
      <c r="C9" s="149"/>
      <c r="D9" s="149"/>
      <c r="E9" s="149"/>
      <c r="F9" s="149"/>
      <c r="G9" s="34"/>
      <c r="H9" s="46"/>
      <c r="I9" s="46"/>
      <c r="J9" s="46"/>
      <c r="K9" s="46"/>
    </row>
    <row r="10" spans="1:11" s="110" customFormat="1" ht="36" customHeight="1" x14ac:dyDescent="0.2">
      <c r="A10" s="104" t="s">
        <v>15</v>
      </c>
      <c r="B10" s="105" t="s">
        <v>16</v>
      </c>
      <c r="C10" s="105" t="s">
        <v>17</v>
      </c>
      <c r="D10" s="106"/>
      <c r="E10" s="107" t="s">
        <v>1</v>
      </c>
      <c r="F10" s="108" t="s">
        <v>18</v>
      </c>
      <c r="G10" s="109"/>
      <c r="H10" s="109"/>
      <c r="I10" s="109"/>
      <c r="J10" s="109"/>
      <c r="K10" s="109"/>
    </row>
    <row r="11" spans="1:11" ht="27.75" customHeight="1" x14ac:dyDescent="0.2">
      <c r="A11" s="10" t="s">
        <v>19</v>
      </c>
      <c r="B11" s="75">
        <f>B15+B16+B17</f>
        <v>3501.3</v>
      </c>
      <c r="C11" s="82" t="str">
        <f>IF(Travel!B6="",A34,Travel!B6)</f>
        <v>Figures include GST (where applicable)</v>
      </c>
      <c r="D11" s="8"/>
      <c r="E11" s="10" t="s">
        <v>20</v>
      </c>
      <c r="F11" s="56">
        <f>'Gifts and benefits'!C25</f>
        <v>3</v>
      </c>
      <c r="G11" s="47"/>
      <c r="H11" s="47"/>
      <c r="I11" s="47"/>
      <c r="J11" s="47"/>
      <c r="K11" s="47"/>
    </row>
    <row r="12" spans="1:11" ht="27.75" customHeight="1" x14ac:dyDescent="0.2">
      <c r="A12" s="10" t="s">
        <v>0</v>
      </c>
      <c r="B12" s="75">
        <f>Hospitality!B25</f>
        <v>0</v>
      </c>
      <c r="C12" s="82" t="str">
        <f>IF(Hospitality!B6="",A34,Hospitality!B6)</f>
        <v>Figures include GST (where applicable)</v>
      </c>
      <c r="D12" s="8"/>
      <c r="E12" s="10" t="s">
        <v>21</v>
      </c>
      <c r="F12" s="56">
        <f>'Gifts and benefits'!C26</f>
        <v>2</v>
      </c>
      <c r="G12" s="47"/>
      <c r="H12" s="47"/>
      <c r="I12" s="47"/>
      <c r="J12" s="47"/>
      <c r="K12" s="47"/>
    </row>
    <row r="13" spans="1:11" ht="27.75" customHeight="1" x14ac:dyDescent="0.2">
      <c r="A13" s="10" t="s">
        <v>22</v>
      </c>
      <c r="B13" s="75">
        <f>'All other expenses'!B23</f>
        <v>382.70000000000005</v>
      </c>
      <c r="C13" s="82" t="str">
        <f>IF('All other expenses'!B6="",A34,'All other expenses'!B6)</f>
        <v>Figures include GST (where applicable)</v>
      </c>
      <c r="D13" s="8"/>
      <c r="E13" s="10" t="s">
        <v>23</v>
      </c>
      <c r="F13" s="56">
        <f>'Gifts and benefits'!C27</f>
        <v>1</v>
      </c>
      <c r="G13" s="46"/>
      <c r="H13" s="46"/>
      <c r="I13" s="46"/>
      <c r="J13" s="46"/>
      <c r="K13" s="46"/>
    </row>
    <row r="14" spans="1:11" ht="12.75" customHeight="1" x14ac:dyDescent="0.2">
      <c r="A14" s="9"/>
      <c r="B14" s="76"/>
      <c r="C14" s="83"/>
      <c r="D14" s="57"/>
      <c r="E14" s="8"/>
      <c r="F14" s="58"/>
      <c r="G14" s="26"/>
      <c r="H14" s="26"/>
      <c r="I14" s="26"/>
      <c r="J14" s="26"/>
      <c r="K14" s="26"/>
    </row>
    <row r="15" spans="1:11" ht="27.75" customHeight="1" x14ac:dyDescent="0.2">
      <c r="A15" s="11" t="s">
        <v>24</v>
      </c>
      <c r="B15" s="77">
        <f>Travel!B22</f>
        <v>0</v>
      </c>
      <c r="C15" s="84" t="str">
        <f>C11</f>
        <v>Figures include GST (where applicable)</v>
      </c>
      <c r="D15" s="8"/>
      <c r="E15" s="8"/>
      <c r="F15" s="58"/>
      <c r="G15" s="46"/>
      <c r="H15" s="46"/>
      <c r="I15" s="46"/>
      <c r="J15" s="46"/>
      <c r="K15" s="46"/>
    </row>
    <row r="16" spans="1:11" ht="27.75" customHeight="1" x14ac:dyDescent="0.2">
      <c r="A16" s="11" t="s">
        <v>25</v>
      </c>
      <c r="B16" s="77">
        <f>Travel!B54</f>
        <v>3236.4</v>
      </c>
      <c r="C16" s="84" t="str">
        <f>C11</f>
        <v>Figures include GST (where applicable)</v>
      </c>
      <c r="D16" s="59"/>
      <c r="E16" s="8"/>
      <c r="F16" s="60"/>
      <c r="G16" s="46"/>
      <c r="H16" s="46"/>
      <c r="I16" s="46"/>
      <c r="J16" s="46"/>
      <c r="K16" s="46"/>
    </row>
    <row r="17" spans="1:11" ht="27.75" customHeight="1" x14ac:dyDescent="0.2">
      <c r="A17" s="11" t="s">
        <v>26</v>
      </c>
      <c r="B17" s="77">
        <f>Travel!B70</f>
        <v>264.89999999999998</v>
      </c>
      <c r="C17" s="84" t="str">
        <f>C11</f>
        <v>Figures include GST (where applicable)</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27</v>
      </c>
      <c r="B19" s="25"/>
      <c r="C19" s="26"/>
      <c r="D19" s="27"/>
      <c r="E19" s="27"/>
      <c r="F19" s="27"/>
      <c r="G19" s="27"/>
      <c r="H19" s="27"/>
      <c r="I19" s="27"/>
      <c r="J19" s="27"/>
      <c r="K19" s="27"/>
    </row>
    <row r="20" spans="1:11" x14ac:dyDescent="0.2">
      <c r="A20" s="23" t="s">
        <v>28</v>
      </c>
      <c r="B20" s="53"/>
      <c r="C20" s="53"/>
      <c r="D20" s="26"/>
      <c r="E20" s="26"/>
      <c r="F20" s="26"/>
      <c r="G20" s="27"/>
      <c r="H20" s="27"/>
      <c r="I20" s="27"/>
      <c r="J20" s="27"/>
      <c r="K20" s="27"/>
    </row>
    <row r="21" spans="1:11" ht="12.6" customHeight="1" x14ac:dyDescent="0.2">
      <c r="A21" s="23" t="s">
        <v>29</v>
      </c>
      <c r="B21" s="53"/>
      <c r="C21" s="53"/>
      <c r="D21" s="20"/>
      <c r="E21" s="27"/>
      <c r="F21" s="27"/>
      <c r="G21" s="27"/>
      <c r="H21" s="27"/>
      <c r="I21" s="27"/>
      <c r="J21" s="27"/>
      <c r="K21" s="27"/>
    </row>
    <row r="22" spans="1:11" ht="12.6" customHeight="1" x14ac:dyDescent="0.2">
      <c r="A22" s="23" t="s">
        <v>30</v>
      </c>
      <c r="B22" s="53"/>
      <c r="C22" s="53"/>
      <c r="D22" s="20"/>
      <c r="E22" s="27"/>
      <c r="F22" s="27"/>
      <c r="G22" s="27"/>
      <c r="H22" s="27"/>
      <c r="I22" s="27"/>
      <c r="J22" s="27"/>
      <c r="K22" s="27"/>
    </row>
    <row r="23" spans="1:11" ht="12.6" customHeight="1" x14ac:dyDescent="0.2">
      <c r="A23" s="23" t="s">
        <v>31</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32</v>
      </c>
      <c r="B25" s="15"/>
      <c r="C25" s="15"/>
      <c r="D25" s="15"/>
      <c r="E25" s="15"/>
      <c r="F25" s="15"/>
      <c r="G25" s="46"/>
      <c r="H25" s="46"/>
      <c r="I25" s="46"/>
      <c r="J25" s="46"/>
      <c r="K25" s="46"/>
    </row>
    <row r="26" spans="1:11" ht="12.75" hidden="1" customHeight="1" x14ac:dyDescent="0.2">
      <c r="A26" s="13" t="s">
        <v>33</v>
      </c>
      <c r="B26" s="6"/>
      <c r="C26" s="6"/>
      <c r="D26" s="13"/>
      <c r="E26" s="13"/>
      <c r="F26" s="13"/>
      <c r="G26" s="46"/>
      <c r="H26" s="46"/>
      <c r="I26" s="46"/>
      <c r="J26" s="46"/>
      <c r="K26" s="46"/>
    </row>
    <row r="27" spans="1:11" hidden="1" x14ac:dyDescent="0.2">
      <c r="A27" s="12" t="s">
        <v>34</v>
      </c>
      <c r="B27" s="12"/>
      <c r="C27" s="12"/>
      <c r="D27" s="12"/>
      <c r="E27" s="12"/>
      <c r="F27" s="12"/>
      <c r="G27" s="46"/>
      <c r="H27" s="46"/>
      <c r="I27" s="46"/>
      <c r="J27" s="46"/>
      <c r="K27" s="46"/>
    </row>
    <row r="28" spans="1:11" hidden="1" x14ac:dyDescent="0.2">
      <c r="A28" s="12" t="s">
        <v>35</v>
      </c>
      <c r="B28" s="12"/>
      <c r="C28" s="12"/>
      <c r="D28" s="12"/>
      <c r="E28" s="12"/>
      <c r="F28" s="12"/>
      <c r="G28" s="46"/>
      <c r="H28" s="46"/>
      <c r="I28" s="46"/>
      <c r="J28" s="46"/>
      <c r="K28" s="46"/>
    </row>
    <row r="29" spans="1:11" hidden="1" x14ac:dyDescent="0.2">
      <c r="A29" s="13" t="s">
        <v>36</v>
      </c>
      <c r="B29" s="13"/>
      <c r="C29" s="13"/>
      <c r="D29" s="13"/>
      <c r="E29" s="13"/>
      <c r="F29" s="13"/>
      <c r="G29" s="46"/>
      <c r="H29" s="46"/>
      <c r="I29" s="46"/>
      <c r="J29" s="46"/>
      <c r="K29" s="46"/>
    </row>
    <row r="30" spans="1:11" hidden="1" x14ac:dyDescent="0.2">
      <c r="A30" s="13" t="s">
        <v>37</v>
      </c>
      <c r="B30" s="13"/>
      <c r="C30" s="13"/>
      <c r="D30" s="13"/>
      <c r="E30" s="13"/>
      <c r="F30" s="13"/>
      <c r="G30" s="46"/>
      <c r="H30" s="46"/>
      <c r="I30" s="46"/>
      <c r="J30" s="46"/>
      <c r="K30" s="46"/>
    </row>
    <row r="31" spans="1:11" hidden="1" x14ac:dyDescent="0.2">
      <c r="A31" s="12" t="s">
        <v>38</v>
      </c>
      <c r="B31" s="12"/>
      <c r="C31" s="12"/>
      <c r="D31" s="12"/>
      <c r="E31" s="12"/>
      <c r="F31" s="12"/>
      <c r="G31" s="46"/>
      <c r="H31" s="46"/>
      <c r="I31" s="46"/>
      <c r="J31" s="46"/>
      <c r="K31" s="46"/>
    </row>
    <row r="32" spans="1:11" hidden="1" x14ac:dyDescent="0.2">
      <c r="A32" s="12" t="s">
        <v>39</v>
      </c>
      <c r="B32" s="12"/>
      <c r="C32" s="12"/>
      <c r="D32" s="12"/>
      <c r="E32" s="12"/>
      <c r="F32" s="12"/>
      <c r="G32" s="46"/>
      <c r="H32" s="46"/>
      <c r="I32" s="46"/>
      <c r="J32" s="46"/>
      <c r="K32" s="46"/>
    </row>
    <row r="33" spans="1:11" hidden="1" x14ac:dyDescent="0.2">
      <c r="A33" s="12" t="s">
        <v>40</v>
      </c>
      <c r="B33" s="12"/>
      <c r="C33" s="12"/>
      <c r="D33" s="12"/>
      <c r="E33" s="12"/>
      <c r="F33" s="12"/>
      <c r="G33" s="46"/>
      <c r="H33" s="46"/>
      <c r="I33" s="46"/>
      <c r="J33" s="46"/>
      <c r="K33" s="46"/>
    </row>
    <row r="34" spans="1:11" hidden="1" x14ac:dyDescent="0.2">
      <c r="A34" s="13" t="s">
        <v>41</v>
      </c>
      <c r="B34" s="13"/>
      <c r="C34" s="13"/>
      <c r="D34" s="13"/>
      <c r="E34" s="13"/>
      <c r="F34" s="13"/>
      <c r="G34" s="46"/>
      <c r="H34" s="46"/>
      <c r="I34" s="46"/>
      <c r="J34" s="46"/>
      <c r="K34" s="46"/>
    </row>
    <row r="35" spans="1:11" hidden="1" x14ac:dyDescent="0.2">
      <c r="A35" s="13" t="s">
        <v>42</v>
      </c>
      <c r="B35" s="13"/>
      <c r="C35" s="13"/>
      <c r="D35" s="13"/>
      <c r="E35" s="13"/>
      <c r="F35" s="13"/>
      <c r="G35" s="46"/>
      <c r="H35" s="46"/>
      <c r="I35" s="46"/>
      <c r="J35" s="46"/>
      <c r="K35" s="46"/>
    </row>
    <row r="36" spans="1:11" hidden="1" x14ac:dyDescent="0.2">
      <c r="A36" s="80" t="s">
        <v>11</v>
      </c>
      <c r="B36" s="79"/>
      <c r="C36" s="79"/>
      <c r="D36" s="79"/>
      <c r="E36" s="79"/>
      <c r="F36" s="79"/>
      <c r="G36" s="46"/>
      <c r="H36" s="46"/>
      <c r="I36" s="46"/>
      <c r="J36" s="46"/>
      <c r="K36" s="46"/>
    </row>
    <row r="37" spans="1:11" hidden="1" x14ac:dyDescent="0.2">
      <c r="A37" s="80" t="s">
        <v>43</v>
      </c>
      <c r="B37" s="79"/>
      <c r="C37" s="79"/>
      <c r="D37" s="79"/>
      <c r="E37" s="79"/>
      <c r="F37" s="79"/>
      <c r="G37" s="46"/>
      <c r="H37" s="46"/>
      <c r="I37" s="46"/>
      <c r="J37" s="46"/>
      <c r="K37" s="46"/>
    </row>
    <row r="38" spans="1:11" hidden="1" x14ac:dyDescent="0.2">
      <c r="A38" s="80" t="s">
        <v>13</v>
      </c>
      <c r="B38" s="79"/>
      <c r="C38" s="79"/>
      <c r="D38" s="79"/>
      <c r="E38" s="79"/>
      <c r="F38" s="79"/>
      <c r="G38" s="46"/>
      <c r="H38" s="46"/>
      <c r="I38" s="46"/>
      <c r="J38" s="46"/>
      <c r="K38" s="46"/>
    </row>
    <row r="39" spans="1:11" hidden="1" x14ac:dyDescent="0.2">
      <c r="A39" s="63" t="s">
        <v>44</v>
      </c>
      <c r="B39" s="5"/>
      <c r="C39" s="5"/>
      <c r="D39" s="5"/>
      <c r="E39" s="5"/>
      <c r="F39" s="5"/>
      <c r="G39" s="46"/>
      <c r="H39" s="46"/>
      <c r="I39" s="46"/>
      <c r="J39" s="46"/>
      <c r="K39" s="46"/>
    </row>
    <row r="40" spans="1:11" hidden="1" x14ac:dyDescent="0.2">
      <c r="A40" s="64" t="s">
        <v>45</v>
      </c>
      <c r="B40" s="5"/>
      <c r="C40" s="5"/>
      <c r="D40" s="5"/>
      <c r="E40" s="5"/>
      <c r="F40" s="5"/>
      <c r="G40" s="46"/>
      <c r="H40" s="46"/>
      <c r="I40" s="46"/>
      <c r="J40" s="46"/>
      <c r="K40" s="46"/>
    </row>
    <row r="41" spans="1:11" hidden="1" x14ac:dyDescent="0.2">
      <c r="A41" s="64" t="s">
        <v>46</v>
      </c>
      <c r="B41" s="5"/>
      <c r="C41" s="5"/>
      <c r="D41" s="5"/>
      <c r="E41" s="5"/>
      <c r="F41" s="5"/>
      <c r="G41" s="46"/>
      <c r="H41" s="46"/>
      <c r="I41" s="46"/>
      <c r="J41" s="46"/>
      <c r="K41" s="46"/>
    </row>
    <row r="42" spans="1:11" hidden="1" x14ac:dyDescent="0.2">
      <c r="A42" s="64" t="s">
        <v>47</v>
      </c>
      <c r="B42" s="5"/>
      <c r="C42" s="5"/>
      <c r="D42" s="5"/>
      <c r="E42" s="5"/>
      <c r="F42" s="5"/>
      <c r="G42" s="46"/>
      <c r="H42" s="46"/>
      <c r="I42" s="46"/>
      <c r="J42" s="46"/>
      <c r="K42" s="46"/>
    </row>
    <row r="43" spans="1:11" hidden="1" x14ac:dyDescent="0.2">
      <c r="A43" s="64" t="s">
        <v>48</v>
      </c>
      <c r="B43" s="5"/>
      <c r="C43" s="5"/>
      <c r="D43" s="5"/>
      <c r="E43" s="5"/>
      <c r="F43" s="5"/>
      <c r="G43" s="46"/>
      <c r="H43" s="46"/>
      <c r="I43" s="46"/>
      <c r="J43" s="46"/>
      <c r="K43" s="46"/>
    </row>
    <row r="44" spans="1:11" hidden="1" x14ac:dyDescent="0.2">
      <c r="A44" s="64" t="s">
        <v>49</v>
      </c>
      <c r="B44" s="5"/>
      <c r="C44" s="5"/>
      <c r="D44" s="5"/>
      <c r="E44" s="5"/>
      <c r="F44" s="5"/>
      <c r="G44" s="46"/>
      <c r="H44" s="46"/>
      <c r="I44" s="46"/>
      <c r="J44" s="46"/>
      <c r="K44" s="46"/>
    </row>
    <row r="45" spans="1:11" hidden="1" x14ac:dyDescent="0.2">
      <c r="A45" s="81" t="s">
        <v>50</v>
      </c>
      <c r="B45" s="79"/>
      <c r="C45" s="79"/>
      <c r="D45" s="79"/>
      <c r="E45" s="79"/>
      <c r="F45" s="79"/>
      <c r="G45" s="46"/>
      <c r="H45" s="46"/>
      <c r="I45" s="46"/>
      <c r="J45" s="46"/>
      <c r="K45" s="46"/>
    </row>
    <row r="46" spans="1:11" hidden="1" x14ac:dyDescent="0.2">
      <c r="A46" s="79" t="s">
        <v>51</v>
      </c>
      <c r="B46" s="79"/>
      <c r="C46" s="79"/>
      <c r="D46" s="79"/>
      <c r="E46" s="79"/>
      <c r="F46" s="79"/>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98" t="s">
        <v>52</v>
      </c>
      <c r="B48" s="79"/>
      <c r="C48" s="79"/>
      <c r="D48" s="79"/>
      <c r="E48" s="79"/>
      <c r="F48" s="79"/>
      <c r="G48" s="46"/>
      <c r="H48" s="46"/>
      <c r="I48" s="46"/>
      <c r="J48" s="46"/>
      <c r="K48" s="46"/>
    </row>
    <row r="49" spans="1:11" ht="25.5" hidden="1" x14ac:dyDescent="0.2">
      <c r="A49" s="98" t="s">
        <v>53</v>
      </c>
      <c r="B49" s="79"/>
      <c r="C49" s="79"/>
      <c r="D49" s="79"/>
      <c r="E49" s="79"/>
      <c r="F49" s="79"/>
      <c r="G49" s="46"/>
      <c r="H49" s="46"/>
      <c r="I49" s="46"/>
      <c r="J49" s="46"/>
      <c r="K49" s="46"/>
    </row>
    <row r="50" spans="1:11" ht="25.5" hidden="1" x14ac:dyDescent="0.2">
      <c r="A50" s="99" t="s">
        <v>54</v>
      </c>
      <c r="B50" s="5"/>
      <c r="C50" s="5"/>
      <c r="D50" s="5"/>
      <c r="E50" s="5"/>
      <c r="F50" s="5"/>
      <c r="G50" s="46"/>
      <c r="H50" s="46"/>
      <c r="I50" s="46"/>
      <c r="J50" s="46"/>
      <c r="K50" s="46"/>
    </row>
    <row r="51" spans="1:11" ht="25.5" hidden="1" x14ac:dyDescent="0.2">
      <c r="A51" s="99" t="s">
        <v>55</v>
      </c>
      <c r="B51" s="5"/>
      <c r="C51" s="5"/>
      <c r="D51" s="5"/>
      <c r="E51" s="5"/>
      <c r="F51" s="5"/>
      <c r="G51" s="46"/>
      <c r="H51" s="46"/>
      <c r="I51" s="46"/>
      <c r="J51" s="46"/>
      <c r="K51" s="46"/>
    </row>
    <row r="52" spans="1:11" ht="38.25" hidden="1" x14ac:dyDescent="0.2">
      <c r="A52" s="99" t="s">
        <v>56</v>
      </c>
      <c r="B52" s="89"/>
      <c r="C52" s="89"/>
      <c r="D52" s="97"/>
      <c r="E52" s="66"/>
      <c r="F52" s="66"/>
      <c r="G52" s="46"/>
      <c r="H52" s="46"/>
      <c r="I52" s="46"/>
      <c r="J52" s="46"/>
      <c r="K52" s="46"/>
    </row>
    <row r="53" spans="1:11" hidden="1" x14ac:dyDescent="0.2">
      <c r="A53" s="94" t="s">
        <v>57</v>
      </c>
      <c r="B53" s="95"/>
      <c r="C53" s="95"/>
      <c r="D53" s="88"/>
      <c r="E53" s="67"/>
      <c r="F53" s="67" t="b">
        <v>1</v>
      </c>
      <c r="G53" s="46"/>
      <c r="H53" s="46"/>
      <c r="I53" s="46"/>
      <c r="J53" s="46"/>
      <c r="K53" s="46"/>
    </row>
    <row r="54" spans="1:11" hidden="1" x14ac:dyDescent="0.2">
      <c r="A54" s="96" t="s">
        <v>58</v>
      </c>
      <c r="B54" s="94"/>
      <c r="C54" s="94"/>
      <c r="D54" s="94"/>
      <c r="E54" s="67"/>
      <c r="F54" s="67" t="b">
        <v>0</v>
      </c>
      <c r="G54" s="46"/>
      <c r="H54" s="46"/>
      <c r="I54" s="46"/>
      <c r="J54" s="46"/>
      <c r="K54" s="46"/>
    </row>
    <row r="55" spans="1:11" hidden="1" x14ac:dyDescent="0.2">
      <c r="A55" s="100"/>
      <c r="B55" s="90">
        <f>COUNT(Travel!B12:B21)</f>
        <v>0</v>
      </c>
      <c r="C55" s="90"/>
      <c r="D55" s="90">
        <f>COUNTIF(Travel!D12:D21,"*")</f>
        <v>0</v>
      </c>
      <c r="E55" s="91"/>
      <c r="F55" s="91" t="b">
        <f>MIN(B55,D55)=MAX(B55,D55)</f>
        <v>1</v>
      </c>
      <c r="G55" s="46"/>
      <c r="H55" s="46"/>
      <c r="I55" s="46"/>
      <c r="J55" s="46"/>
      <c r="K55" s="46"/>
    </row>
    <row r="56" spans="1:11" hidden="1" x14ac:dyDescent="0.2">
      <c r="A56" s="100" t="s">
        <v>59</v>
      </c>
      <c r="B56" s="90">
        <f>COUNT(Travel!B26:B53)</f>
        <v>24</v>
      </c>
      <c r="C56" s="90"/>
      <c r="D56" s="90">
        <f>COUNTIF(Travel!D26:D53,"*")</f>
        <v>24</v>
      </c>
      <c r="E56" s="91"/>
      <c r="F56" s="91" t="b">
        <f>MIN(B56,D56)=MAX(B56,D56)</f>
        <v>1</v>
      </c>
    </row>
    <row r="57" spans="1:11" hidden="1" x14ac:dyDescent="0.2">
      <c r="A57" s="101"/>
      <c r="B57" s="90">
        <f>COUNT(Travel!B58:B69)</f>
        <v>8</v>
      </c>
      <c r="C57" s="90"/>
      <c r="D57" s="90">
        <f>COUNTIF(Travel!D58:D69,"*")</f>
        <v>8</v>
      </c>
      <c r="E57" s="91"/>
      <c r="F57" s="91" t="b">
        <f>MIN(B57,D57)=MAX(B57,D57)</f>
        <v>1</v>
      </c>
    </row>
    <row r="58" spans="1:11" hidden="1" x14ac:dyDescent="0.2">
      <c r="A58" s="102" t="s">
        <v>60</v>
      </c>
      <c r="B58" s="92">
        <f>COUNT(Hospitality!B11:B24)</f>
        <v>0</v>
      </c>
      <c r="C58" s="92"/>
      <c r="D58" s="92">
        <f>COUNTIF(Hospitality!D11:D24,"*")</f>
        <v>0</v>
      </c>
      <c r="E58" s="93"/>
      <c r="F58" s="93" t="b">
        <f>MIN(B58,D58)=MAX(B58,D58)</f>
        <v>1</v>
      </c>
    </row>
    <row r="59" spans="1:11" hidden="1" x14ac:dyDescent="0.2">
      <c r="A59" s="103" t="s">
        <v>61</v>
      </c>
      <c r="B59" s="91">
        <f>COUNT('All other expenses'!B11:B22)</f>
        <v>8</v>
      </c>
      <c r="C59" s="91"/>
      <c r="D59" s="91">
        <f>COUNTIF('All other expenses'!D11:D22,"*")</f>
        <v>8</v>
      </c>
      <c r="E59" s="91"/>
      <c r="F59" s="91" t="b">
        <f>MIN(B59,D59)=MAX(B59,D59)</f>
        <v>1</v>
      </c>
    </row>
    <row r="60" spans="1:11" hidden="1" x14ac:dyDescent="0.2">
      <c r="A60" s="102" t="s">
        <v>62</v>
      </c>
      <c r="B60" s="92">
        <f>COUNTIF('Gifts and benefits'!B11:B24,"*")</f>
        <v>3</v>
      </c>
      <c r="C60" s="92">
        <f>COUNTIF('Gifts and benefits'!C11:C24,"*")</f>
        <v>3</v>
      </c>
      <c r="D60" s="92"/>
      <c r="E60" s="92">
        <f>COUNTA('Gifts and benefits'!E11:E24)</f>
        <v>3</v>
      </c>
      <c r="F60" s="93" t="b">
        <f>MIN(B60,C60,E60)=MAX(B60,C60,E60)</f>
        <v>1</v>
      </c>
    </row>
    <row r="61" spans="1:11" x14ac:dyDescent="0.2"/>
  </sheetData>
  <sheetProtection sheet="1" formatCells="0" insertRows="0" deleteRows="0"/>
  <mergeCells count="8">
    <mergeCell ref="A9:F9"/>
    <mergeCell ref="B7:F7"/>
    <mergeCell ref="B6:F6"/>
    <mergeCell ref="A1:F1"/>
    <mergeCell ref="B2:F2"/>
    <mergeCell ref="B3:F3"/>
    <mergeCell ref="B4:F4"/>
    <mergeCell ref="B5:F5"/>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04"/>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52" t="s">
        <v>63</v>
      </c>
      <c r="B1" s="152"/>
      <c r="C1" s="152"/>
      <c r="D1" s="152"/>
      <c r="E1" s="152"/>
      <c r="F1" s="46"/>
    </row>
    <row r="2" spans="1:6" ht="21" customHeight="1" x14ac:dyDescent="0.2">
      <c r="A2" s="4" t="s">
        <v>3</v>
      </c>
      <c r="B2" s="155" t="str">
        <f>'Summary and sign-off'!B2:F2</f>
        <v>Broadcasting Standards Authority</v>
      </c>
      <c r="C2" s="155"/>
      <c r="D2" s="155"/>
      <c r="E2" s="155"/>
      <c r="F2" s="46"/>
    </row>
    <row r="3" spans="1:6" ht="21" customHeight="1" x14ac:dyDescent="0.2">
      <c r="A3" s="4" t="s">
        <v>64</v>
      </c>
      <c r="B3" s="155" t="str">
        <f>'Summary and sign-off'!B3:F3</f>
        <v>Glen Scanlon</v>
      </c>
      <c r="C3" s="155"/>
      <c r="D3" s="155"/>
      <c r="E3" s="155"/>
      <c r="F3" s="46"/>
    </row>
    <row r="4" spans="1:6" ht="21" customHeight="1" x14ac:dyDescent="0.2">
      <c r="A4" s="4" t="s">
        <v>65</v>
      </c>
      <c r="B4" s="155">
        <f>'Summary and sign-off'!B4:F4</f>
        <v>44116</v>
      </c>
      <c r="C4" s="155"/>
      <c r="D4" s="155"/>
      <c r="E4" s="155"/>
      <c r="F4" s="46"/>
    </row>
    <row r="5" spans="1:6" ht="21" customHeight="1" x14ac:dyDescent="0.2">
      <c r="A5" s="4" t="s">
        <v>66</v>
      </c>
      <c r="B5" s="155">
        <f>'Summary and sign-off'!B5:F5</f>
        <v>44377</v>
      </c>
      <c r="C5" s="155"/>
      <c r="D5" s="155"/>
      <c r="E5" s="155"/>
      <c r="F5" s="46"/>
    </row>
    <row r="6" spans="1:6" ht="21" customHeight="1" x14ac:dyDescent="0.2">
      <c r="A6" s="4" t="s">
        <v>67</v>
      </c>
      <c r="B6" s="150" t="s">
        <v>34</v>
      </c>
      <c r="C6" s="150"/>
      <c r="D6" s="150"/>
      <c r="E6" s="150"/>
      <c r="F6" s="46"/>
    </row>
    <row r="7" spans="1:6" ht="21" customHeight="1" x14ac:dyDescent="0.2">
      <c r="A7" s="4" t="s">
        <v>9</v>
      </c>
      <c r="B7" s="150" t="s">
        <v>37</v>
      </c>
      <c r="C7" s="150"/>
      <c r="D7" s="150"/>
      <c r="E7" s="150"/>
      <c r="F7" s="46"/>
    </row>
    <row r="8" spans="1:6" ht="36" customHeight="1" x14ac:dyDescent="0.2">
      <c r="A8" s="158" t="s">
        <v>68</v>
      </c>
      <c r="B8" s="159"/>
      <c r="C8" s="159"/>
      <c r="D8" s="159"/>
      <c r="E8" s="159"/>
      <c r="F8" s="22"/>
    </row>
    <row r="9" spans="1:6" ht="36" customHeight="1" x14ac:dyDescent="0.2">
      <c r="A9" s="160" t="s">
        <v>69</v>
      </c>
      <c r="B9" s="161"/>
      <c r="C9" s="161"/>
      <c r="D9" s="161"/>
      <c r="E9" s="161"/>
      <c r="F9" s="22"/>
    </row>
    <row r="10" spans="1:6" ht="24.75" customHeight="1" x14ac:dyDescent="0.2">
      <c r="A10" s="157" t="s">
        <v>70</v>
      </c>
      <c r="B10" s="162"/>
      <c r="C10" s="157"/>
      <c r="D10" s="157"/>
      <c r="E10" s="157"/>
      <c r="F10" s="47"/>
    </row>
    <row r="11" spans="1:6" ht="27" customHeight="1" x14ac:dyDescent="0.2">
      <c r="A11" s="35" t="s">
        <v>71</v>
      </c>
      <c r="B11" s="35" t="s">
        <v>72</v>
      </c>
      <c r="C11" s="35" t="s">
        <v>73</v>
      </c>
      <c r="D11" s="35" t="s">
        <v>74</v>
      </c>
      <c r="E11" s="35" t="s">
        <v>75</v>
      </c>
      <c r="F11" s="48"/>
    </row>
    <row r="12" spans="1:6" s="68" customFormat="1" hidden="1" x14ac:dyDescent="0.2">
      <c r="A12" s="111"/>
      <c r="B12" s="112"/>
      <c r="C12" s="113"/>
      <c r="D12" s="113"/>
      <c r="E12" s="114"/>
      <c r="F12" s="1"/>
    </row>
    <row r="13" spans="1:6" s="68" customFormat="1" x14ac:dyDescent="0.2">
      <c r="A13" s="133" t="s">
        <v>76</v>
      </c>
      <c r="B13" s="134"/>
      <c r="C13" s="135"/>
      <c r="D13" s="135"/>
      <c r="E13" s="136"/>
      <c r="F13" s="1"/>
    </row>
    <row r="14" spans="1:6" s="68" customFormat="1" x14ac:dyDescent="0.2">
      <c r="A14" s="133"/>
      <c r="B14" s="134"/>
      <c r="C14" s="135"/>
      <c r="D14" s="135"/>
      <c r="E14" s="136"/>
      <c r="F14" s="1"/>
    </row>
    <row r="15" spans="1:6" s="68" customFormat="1" x14ac:dyDescent="0.2">
      <c r="A15" s="133"/>
      <c r="B15" s="134"/>
      <c r="C15" s="135"/>
      <c r="D15" s="135"/>
      <c r="E15" s="136"/>
      <c r="F15" s="1"/>
    </row>
    <row r="16" spans="1:6" s="68" customFormat="1" x14ac:dyDescent="0.2">
      <c r="A16" s="133"/>
      <c r="B16" s="134"/>
      <c r="C16" s="135"/>
      <c r="D16" s="135"/>
      <c r="E16" s="136"/>
      <c r="F16" s="1"/>
    </row>
    <row r="17" spans="1:6" s="68" customFormat="1" x14ac:dyDescent="0.2">
      <c r="A17" s="133"/>
      <c r="B17" s="134"/>
      <c r="C17" s="135"/>
      <c r="D17" s="135"/>
      <c r="E17" s="136"/>
      <c r="F17" s="1"/>
    </row>
    <row r="18" spans="1:6" s="68" customFormat="1" ht="12.75" customHeight="1" x14ac:dyDescent="0.2">
      <c r="A18" s="133"/>
      <c r="B18" s="134"/>
      <c r="C18" s="135"/>
      <c r="D18" s="135"/>
      <c r="E18" s="136"/>
      <c r="F18" s="1"/>
    </row>
    <row r="19" spans="1:6" s="68" customFormat="1" x14ac:dyDescent="0.2">
      <c r="A19" s="137"/>
      <c r="B19" s="134"/>
      <c r="C19" s="135"/>
      <c r="D19" s="135"/>
      <c r="E19" s="136"/>
      <c r="F19" s="1"/>
    </row>
    <row r="20" spans="1:6" s="68" customFormat="1" x14ac:dyDescent="0.2">
      <c r="A20" s="137"/>
      <c r="B20" s="134"/>
      <c r="C20" s="135"/>
      <c r="D20" s="135"/>
      <c r="E20" s="136"/>
      <c r="F20" s="1"/>
    </row>
    <row r="21" spans="1:6" s="68" customFormat="1" hidden="1" x14ac:dyDescent="0.2">
      <c r="A21" s="120"/>
      <c r="B21" s="121"/>
      <c r="C21" s="122"/>
      <c r="D21" s="122"/>
      <c r="E21" s="123"/>
      <c r="F21" s="1"/>
    </row>
    <row r="22" spans="1:6" ht="19.5" customHeight="1" x14ac:dyDescent="0.2">
      <c r="A22" s="86" t="s">
        <v>77</v>
      </c>
      <c r="B22" s="87">
        <f>SUM(B12:B21)</f>
        <v>0</v>
      </c>
      <c r="C22" s="147" t="str">
        <f>IF(SUBTOTAL(3,B12:B21)=SUBTOTAL(103,B12:B21),'Summary and sign-off'!$A$48,'Summary and sign-off'!$A$49)</f>
        <v>Check - there are no hidden rows with data</v>
      </c>
      <c r="D22" s="156" t="str">
        <f>IF('Summary and sign-off'!F55='Summary and sign-off'!F54,'Summary and sign-off'!A51,'Summary and sign-off'!A50)</f>
        <v>Check - each entry provides sufficient information</v>
      </c>
      <c r="E22" s="156"/>
      <c r="F22" s="46"/>
    </row>
    <row r="23" spans="1:6" ht="10.5" customHeight="1" x14ac:dyDescent="0.2">
      <c r="A23" s="27"/>
      <c r="B23" s="22"/>
      <c r="C23" s="27"/>
      <c r="D23" s="27"/>
      <c r="E23" s="27"/>
      <c r="F23" s="27"/>
    </row>
    <row r="24" spans="1:6" ht="24.75" customHeight="1" x14ac:dyDescent="0.2">
      <c r="A24" s="157" t="s">
        <v>78</v>
      </c>
      <c r="B24" s="157"/>
      <c r="C24" s="157"/>
      <c r="D24" s="157"/>
      <c r="E24" s="157"/>
      <c r="F24" s="47"/>
    </row>
    <row r="25" spans="1:6" ht="27" customHeight="1" x14ac:dyDescent="0.2">
      <c r="A25" s="35" t="s">
        <v>71</v>
      </c>
      <c r="B25" s="35" t="s">
        <v>16</v>
      </c>
      <c r="C25" s="35" t="s">
        <v>79</v>
      </c>
      <c r="D25" s="35" t="s">
        <v>74</v>
      </c>
      <c r="E25" s="35" t="s">
        <v>75</v>
      </c>
      <c r="F25" s="48"/>
    </row>
    <row r="26" spans="1:6" s="68" customFormat="1" hidden="1" x14ac:dyDescent="0.2">
      <c r="A26" s="111"/>
      <c r="B26" s="112"/>
      <c r="C26" s="113"/>
      <c r="D26" s="113"/>
      <c r="E26" s="114"/>
      <c r="F26" s="1"/>
    </row>
    <row r="27" spans="1:6" s="68" customFormat="1" x14ac:dyDescent="0.2">
      <c r="A27" s="133"/>
      <c r="B27" s="134"/>
      <c r="C27" s="135"/>
      <c r="D27" s="135"/>
      <c r="E27" s="136"/>
      <c r="F27" s="1"/>
    </row>
    <row r="28" spans="1:6" s="68" customFormat="1" x14ac:dyDescent="0.2">
      <c r="A28" s="133">
        <v>44120</v>
      </c>
      <c r="B28" s="145">
        <v>363.8</v>
      </c>
      <c r="C28" s="135" t="s">
        <v>80</v>
      </c>
      <c r="D28" s="135" t="s">
        <v>81</v>
      </c>
      <c r="E28" s="136" t="s">
        <v>82</v>
      </c>
      <c r="F28" s="1"/>
    </row>
    <row r="29" spans="1:6" s="68" customFormat="1" x14ac:dyDescent="0.2">
      <c r="A29" s="133">
        <v>44147</v>
      </c>
      <c r="B29" s="145">
        <v>286</v>
      </c>
      <c r="C29" s="135" t="s">
        <v>80</v>
      </c>
      <c r="D29" s="135" t="s">
        <v>81</v>
      </c>
      <c r="E29" s="136" t="s">
        <v>82</v>
      </c>
      <c r="F29" s="1"/>
    </row>
    <row r="30" spans="1:6" s="68" customFormat="1" x14ac:dyDescent="0.2">
      <c r="A30" s="133">
        <v>44210</v>
      </c>
      <c r="B30" s="145">
        <v>294.8</v>
      </c>
      <c r="C30" s="135" t="s">
        <v>80</v>
      </c>
      <c r="D30" s="135" t="s">
        <v>81</v>
      </c>
      <c r="E30" s="136" t="s">
        <v>82</v>
      </c>
      <c r="F30" s="1"/>
    </row>
    <row r="31" spans="1:6" s="68" customFormat="1" x14ac:dyDescent="0.2">
      <c r="A31" s="133">
        <v>44242</v>
      </c>
      <c r="B31" s="145">
        <v>-294.8</v>
      </c>
      <c r="C31" s="135" t="s">
        <v>83</v>
      </c>
      <c r="D31" s="135" t="s">
        <v>81</v>
      </c>
      <c r="E31" s="136" t="s">
        <v>82</v>
      </c>
      <c r="F31" s="1"/>
    </row>
    <row r="32" spans="1:6" s="68" customFormat="1" x14ac:dyDescent="0.2">
      <c r="A32" s="133">
        <v>44272</v>
      </c>
      <c r="B32" s="145">
        <v>68.2</v>
      </c>
      <c r="C32" s="135" t="s">
        <v>80</v>
      </c>
      <c r="D32" s="135" t="s">
        <v>84</v>
      </c>
      <c r="E32" s="136" t="s">
        <v>82</v>
      </c>
      <c r="F32" s="1"/>
    </row>
    <row r="33" spans="1:6" s="68" customFormat="1" x14ac:dyDescent="0.2">
      <c r="A33" s="133">
        <v>44272</v>
      </c>
      <c r="B33" s="145">
        <v>63.4</v>
      </c>
      <c r="C33" s="135" t="s">
        <v>80</v>
      </c>
      <c r="D33" s="135" t="s">
        <v>85</v>
      </c>
      <c r="E33" s="136" t="s">
        <v>82</v>
      </c>
      <c r="F33" s="1"/>
    </row>
    <row r="34" spans="1:6" s="68" customFormat="1" x14ac:dyDescent="0.2">
      <c r="A34" s="133">
        <v>44272</v>
      </c>
      <c r="B34" s="145">
        <v>182.4</v>
      </c>
      <c r="C34" s="135" t="s">
        <v>80</v>
      </c>
      <c r="D34" s="135" t="s">
        <v>86</v>
      </c>
      <c r="E34" s="136" t="s">
        <v>82</v>
      </c>
      <c r="F34" s="1"/>
    </row>
    <row r="35" spans="1:6" s="68" customFormat="1" x14ac:dyDescent="0.2">
      <c r="A35" s="133">
        <v>44273</v>
      </c>
      <c r="B35" s="145">
        <v>85.2</v>
      </c>
      <c r="C35" s="135" t="s">
        <v>80</v>
      </c>
      <c r="D35" s="135" t="s">
        <v>87</v>
      </c>
      <c r="E35" s="136" t="s">
        <v>82</v>
      </c>
      <c r="F35" s="1"/>
    </row>
    <row r="36" spans="1:6" s="68" customFormat="1" x14ac:dyDescent="0.2">
      <c r="A36" s="133">
        <v>44284</v>
      </c>
      <c r="B36" s="145">
        <v>179</v>
      </c>
      <c r="C36" s="135" t="s">
        <v>88</v>
      </c>
      <c r="D36" s="135" t="s">
        <v>86</v>
      </c>
      <c r="E36" s="136" t="s">
        <v>82</v>
      </c>
      <c r="F36" s="1"/>
    </row>
    <row r="37" spans="1:6" s="68" customFormat="1" x14ac:dyDescent="0.2">
      <c r="A37" s="133">
        <v>44293</v>
      </c>
      <c r="B37" s="145">
        <v>212.4</v>
      </c>
      <c r="C37" s="135" t="s">
        <v>89</v>
      </c>
      <c r="D37" s="135" t="s">
        <v>81</v>
      </c>
      <c r="E37" s="136" t="s">
        <v>90</v>
      </c>
      <c r="F37" s="1"/>
    </row>
    <row r="38" spans="1:6" s="68" customFormat="1" x14ac:dyDescent="0.2">
      <c r="A38" s="133">
        <v>44315</v>
      </c>
      <c r="B38" s="145">
        <v>335.4</v>
      </c>
      <c r="C38" s="135" t="s">
        <v>80</v>
      </c>
      <c r="D38" s="135" t="s">
        <v>81</v>
      </c>
      <c r="E38" s="136" t="s">
        <v>82</v>
      </c>
      <c r="F38" s="1"/>
    </row>
    <row r="39" spans="1:6" s="68" customFormat="1" x14ac:dyDescent="0.2">
      <c r="A39" s="133">
        <v>44322</v>
      </c>
      <c r="B39" s="145">
        <v>180</v>
      </c>
      <c r="C39" s="135" t="s">
        <v>80</v>
      </c>
      <c r="D39" s="135" t="s">
        <v>86</v>
      </c>
      <c r="E39" s="136" t="s">
        <v>82</v>
      </c>
      <c r="F39" s="1"/>
    </row>
    <row r="40" spans="1:6" s="68" customFormat="1" x14ac:dyDescent="0.2">
      <c r="A40" s="133">
        <v>44326</v>
      </c>
      <c r="B40" s="145">
        <v>21</v>
      </c>
      <c r="C40" s="135" t="s">
        <v>80</v>
      </c>
      <c r="D40" s="135" t="s">
        <v>85</v>
      </c>
      <c r="E40" s="136" t="s">
        <v>82</v>
      </c>
      <c r="F40" s="1"/>
    </row>
    <row r="41" spans="1:6" s="68" customFormat="1" x14ac:dyDescent="0.2">
      <c r="A41" s="133">
        <v>44326</v>
      </c>
      <c r="B41" s="145">
        <v>82.2</v>
      </c>
      <c r="C41" s="135" t="s">
        <v>80</v>
      </c>
      <c r="D41" s="135" t="s">
        <v>85</v>
      </c>
      <c r="E41" s="136" t="s">
        <v>82</v>
      </c>
      <c r="F41" s="1"/>
    </row>
    <row r="42" spans="1:6" s="68" customFormat="1" x14ac:dyDescent="0.2">
      <c r="A42" s="133">
        <v>44326</v>
      </c>
      <c r="B42" s="145">
        <v>38.799999999999997</v>
      </c>
      <c r="C42" s="135" t="s">
        <v>80</v>
      </c>
      <c r="D42" s="135" t="s">
        <v>84</v>
      </c>
      <c r="E42" s="136" t="s">
        <v>82</v>
      </c>
      <c r="F42" s="1"/>
    </row>
    <row r="43" spans="1:6" s="68" customFormat="1" x14ac:dyDescent="0.2">
      <c r="A43" s="133">
        <v>44326</v>
      </c>
      <c r="B43" s="145">
        <v>180</v>
      </c>
      <c r="C43" s="135" t="s">
        <v>80</v>
      </c>
      <c r="D43" s="135" t="s">
        <v>86</v>
      </c>
      <c r="E43" s="136" t="s">
        <v>82</v>
      </c>
      <c r="F43" s="1"/>
    </row>
    <row r="44" spans="1:6" s="68" customFormat="1" x14ac:dyDescent="0.2">
      <c r="A44" s="133">
        <v>44327</v>
      </c>
      <c r="B44" s="145">
        <v>75.599999999999994</v>
      </c>
      <c r="C44" s="135" t="s">
        <v>80</v>
      </c>
      <c r="D44" s="135" t="s">
        <v>87</v>
      </c>
      <c r="E44" s="136" t="s">
        <v>82</v>
      </c>
      <c r="F44" s="1"/>
    </row>
    <row r="45" spans="1:6" s="68" customFormat="1" x14ac:dyDescent="0.2">
      <c r="A45" s="133">
        <v>44327</v>
      </c>
      <c r="B45" s="145">
        <v>12.2</v>
      </c>
      <c r="C45" s="135" t="s">
        <v>80</v>
      </c>
      <c r="D45" s="135" t="s">
        <v>85</v>
      </c>
      <c r="E45" s="136" t="s">
        <v>82</v>
      </c>
      <c r="F45" s="1"/>
    </row>
    <row r="46" spans="1:6" s="68" customFormat="1" x14ac:dyDescent="0.2">
      <c r="A46" s="133">
        <v>44335</v>
      </c>
      <c r="B46" s="145">
        <v>170.2</v>
      </c>
      <c r="C46" s="135" t="s">
        <v>80</v>
      </c>
      <c r="D46" s="135" t="s">
        <v>81</v>
      </c>
      <c r="E46" s="136" t="s">
        <v>82</v>
      </c>
      <c r="F46" s="1"/>
    </row>
    <row r="47" spans="1:6" s="68" customFormat="1" x14ac:dyDescent="0.2">
      <c r="A47" s="133">
        <v>44341</v>
      </c>
      <c r="B47" s="145">
        <v>130</v>
      </c>
      <c r="C47" s="135" t="s">
        <v>80</v>
      </c>
      <c r="D47" s="135" t="s">
        <v>86</v>
      </c>
      <c r="E47" s="136" t="s">
        <v>82</v>
      </c>
      <c r="F47" s="1"/>
    </row>
    <row r="48" spans="1:6" s="68" customFormat="1" x14ac:dyDescent="0.2">
      <c r="A48" s="133">
        <v>44347</v>
      </c>
      <c r="B48" s="145">
        <v>35.799999999999997</v>
      </c>
      <c r="C48" s="135" t="s">
        <v>80</v>
      </c>
      <c r="D48" s="135" t="s">
        <v>84</v>
      </c>
      <c r="E48" s="136" t="s">
        <v>82</v>
      </c>
      <c r="F48" s="1"/>
    </row>
    <row r="49" spans="1:6" s="68" customFormat="1" x14ac:dyDescent="0.2">
      <c r="A49" s="133">
        <v>44362</v>
      </c>
      <c r="B49" s="145">
        <v>56.1</v>
      </c>
      <c r="C49" s="135" t="s">
        <v>89</v>
      </c>
      <c r="D49" s="135" t="s">
        <v>85</v>
      </c>
      <c r="E49" s="136" t="s">
        <v>90</v>
      </c>
      <c r="F49" s="1"/>
    </row>
    <row r="50" spans="1:6" s="68" customFormat="1" x14ac:dyDescent="0.2">
      <c r="A50" s="133">
        <v>44362</v>
      </c>
      <c r="B50" s="145">
        <v>52.3</v>
      </c>
      <c r="C50" s="135" t="s">
        <v>89</v>
      </c>
      <c r="D50" s="135" t="s">
        <v>87</v>
      </c>
      <c r="E50" s="136" t="s">
        <v>90</v>
      </c>
      <c r="F50" s="1"/>
    </row>
    <row r="51" spans="1:6" s="68" customFormat="1" x14ac:dyDescent="0.2">
      <c r="A51" s="133">
        <v>44365</v>
      </c>
      <c r="B51" s="145">
        <v>426.4</v>
      </c>
      <c r="C51" s="135" t="s">
        <v>80</v>
      </c>
      <c r="D51" s="135" t="s">
        <v>81</v>
      </c>
      <c r="E51" s="136" t="s">
        <v>82</v>
      </c>
      <c r="F51" s="1"/>
    </row>
    <row r="52" spans="1:6" s="68" customFormat="1" x14ac:dyDescent="0.2">
      <c r="A52" s="133"/>
      <c r="B52" s="145"/>
      <c r="C52" s="135"/>
      <c r="D52" s="135"/>
      <c r="E52" s="136"/>
      <c r="F52" s="1"/>
    </row>
    <row r="53" spans="1:6" s="68" customFormat="1" hidden="1" x14ac:dyDescent="0.2">
      <c r="A53" s="124"/>
      <c r="B53" s="125"/>
      <c r="C53" s="126"/>
      <c r="D53" s="126"/>
      <c r="E53" s="127"/>
      <c r="F53" s="1"/>
    </row>
    <row r="54" spans="1:6" ht="19.5" customHeight="1" x14ac:dyDescent="0.2">
      <c r="A54" s="86" t="s">
        <v>91</v>
      </c>
      <c r="B54" s="87">
        <f>SUM(B26:B53)</f>
        <v>3236.4</v>
      </c>
      <c r="C54" s="147" t="str">
        <f>IF(SUBTOTAL(3,B26:B53)=SUBTOTAL(103,B26:B53),'Summary and sign-off'!$A$48,'Summary and sign-off'!$A$49)</f>
        <v>Check - there are no hidden rows with data</v>
      </c>
      <c r="D54" s="156" t="str">
        <f>IF('Summary and sign-off'!F56='Summary and sign-off'!F54,'Summary and sign-off'!A51,'Summary and sign-off'!A50)</f>
        <v>Check - each entry provides sufficient information</v>
      </c>
      <c r="E54" s="156"/>
      <c r="F54" s="46"/>
    </row>
    <row r="55" spans="1:6" ht="10.5" customHeight="1" x14ac:dyDescent="0.2">
      <c r="A55" s="27"/>
      <c r="B55" s="22"/>
      <c r="C55" s="27"/>
      <c r="D55" s="27"/>
      <c r="E55" s="27"/>
      <c r="F55" s="27"/>
    </row>
    <row r="56" spans="1:6" ht="24.75" customHeight="1" x14ac:dyDescent="0.2">
      <c r="A56" s="157" t="s">
        <v>92</v>
      </c>
      <c r="B56" s="157"/>
      <c r="C56" s="157"/>
      <c r="D56" s="157"/>
      <c r="E56" s="157"/>
      <c r="F56" s="46"/>
    </row>
    <row r="57" spans="1:6" ht="27" customHeight="1" x14ac:dyDescent="0.2">
      <c r="A57" s="35" t="s">
        <v>71</v>
      </c>
      <c r="B57" s="35" t="s">
        <v>16</v>
      </c>
      <c r="C57" s="35" t="s">
        <v>93</v>
      </c>
      <c r="D57" s="35" t="s">
        <v>94</v>
      </c>
      <c r="E57" s="35" t="s">
        <v>75</v>
      </c>
      <c r="F57" s="49"/>
    </row>
    <row r="58" spans="1:6" s="68" customFormat="1" hidden="1" x14ac:dyDescent="0.2">
      <c r="A58" s="111"/>
      <c r="B58" s="112"/>
      <c r="C58" s="113"/>
      <c r="D58" s="113"/>
      <c r="E58" s="114"/>
      <c r="F58" s="1"/>
    </row>
    <row r="59" spans="1:6" s="68" customFormat="1" x14ac:dyDescent="0.2">
      <c r="A59" s="133"/>
      <c r="B59" s="134"/>
      <c r="C59" s="135"/>
      <c r="D59" s="135"/>
      <c r="E59" s="136"/>
      <c r="F59" s="1" t="s">
        <v>95</v>
      </c>
    </row>
    <row r="60" spans="1:6" s="68" customFormat="1" x14ac:dyDescent="0.2">
      <c r="A60" s="133">
        <v>44272</v>
      </c>
      <c r="B60" s="134">
        <v>32.299999999999997</v>
      </c>
      <c r="C60" s="135" t="s">
        <v>80</v>
      </c>
      <c r="D60" s="135" t="s">
        <v>87</v>
      </c>
      <c r="E60" s="136" t="s">
        <v>96</v>
      </c>
      <c r="F60" s="1"/>
    </row>
    <row r="61" spans="1:6" s="68" customFormat="1" x14ac:dyDescent="0.2">
      <c r="A61" s="133">
        <v>44273</v>
      </c>
      <c r="B61" s="134">
        <v>33.200000000000003</v>
      </c>
      <c r="C61" s="135" t="s">
        <v>80</v>
      </c>
      <c r="D61" s="135" t="s">
        <v>84</v>
      </c>
      <c r="E61" s="136" t="s">
        <v>96</v>
      </c>
      <c r="F61" s="1" t="s">
        <v>95</v>
      </c>
    </row>
    <row r="62" spans="1:6" s="68" customFormat="1" x14ac:dyDescent="0.2">
      <c r="A62" s="133">
        <v>44326</v>
      </c>
      <c r="B62" s="134">
        <v>31.7</v>
      </c>
      <c r="C62" s="135" t="s">
        <v>80</v>
      </c>
      <c r="D62" s="135" t="s">
        <v>87</v>
      </c>
      <c r="E62" s="136" t="s">
        <v>96</v>
      </c>
      <c r="F62" s="1"/>
    </row>
    <row r="63" spans="1:6" s="68" customFormat="1" x14ac:dyDescent="0.2">
      <c r="A63" s="133">
        <v>44327</v>
      </c>
      <c r="B63" s="134">
        <v>37.5</v>
      </c>
      <c r="C63" s="135" t="s">
        <v>80</v>
      </c>
      <c r="D63" s="135" t="s">
        <v>84</v>
      </c>
      <c r="E63" s="136" t="s">
        <v>96</v>
      </c>
      <c r="F63" s="1"/>
    </row>
    <row r="64" spans="1:6" s="68" customFormat="1" x14ac:dyDescent="0.2">
      <c r="A64" s="133">
        <v>44347</v>
      </c>
      <c r="B64" s="134">
        <v>31.9</v>
      </c>
      <c r="C64" s="135" t="s">
        <v>80</v>
      </c>
      <c r="D64" s="135" t="s">
        <v>87</v>
      </c>
      <c r="E64" s="136" t="s">
        <v>96</v>
      </c>
      <c r="F64" s="1"/>
    </row>
    <row r="65" spans="1:6" s="68" customFormat="1" x14ac:dyDescent="0.2">
      <c r="A65" s="133">
        <v>44348</v>
      </c>
      <c r="B65" s="134">
        <v>33.5</v>
      </c>
      <c r="C65" s="135" t="s">
        <v>80</v>
      </c>
      <c r="D65" s="135" t="s">
        <v>84</v>
      </c>
      <c r="E65" s="136" t="s">
        <v>96</v>
      </c>
      <c r="F65" s="1"/>
    </row>
    <row r="66" spans="1:6" s="68" customFormat="1" x14ac:dyDescent="0.2">
      <c r="A66" s="133">
        <v>44362</v>
      </c>
      <c r="B66" s="134">
        <v>31.7</v>
      </c>
      <c r="C66" s="135" t="s">
        <v>89</v>
      </c>
      <c r="D66" s="135" t="s">
        <v>87</v>
      </c>
      <c r="E66" s="136" t="s">
        <v>96</v>
      </c>
      <c r="F66" s="1"/>
    </row>
    <row r="67" spans="1:6" s="68" customFormat="1" x14ac:dyDescent="0.2">
      <c r="A67" s="133">
        <v>44362</v>
      </c>
      <c r="B67" s="134">
        <v>33.1</v>
      </c>
      <c r="C67" s="135" t="s">
        <v>89</v>
      </c>
      <c r="D67" s="135" t="s">
        <v>84</v>
      </c>
      <c r="E67" s="136" t="s">
        <v>96</v>
      </c>
      <c r="F67" s="1"/>
    </row>
    <row r="68" spans="1:6" s="68" customFormat="1" x14ac:dyDescent="0.2">
      <c r="A68" s="133"/>
      <c r="B68" s="134"/>
      <c r="C68" s="135"/>
      <c r="D68" s="135"/>
      <c r="E68" s="136"/>
      <c r="F68" s="1"/>
    </row>
    <row r="69" spans="1:6" s="68" customFormat="1" hidden="1" x14ac:dyDescent="0.2">
      <c r="A69" s="111"/>
      <c r="B69" s="112"/>
      <c r="C69" s="113"/>
      <c r="D69" s="113"/>
      <c r="E69" s="114"/>
      <c r="F69" s="1"/>
    </row>
    <row r="70" spans="1:6" ht="19.5" customHeight="1" x14ac:dyDescent="0.2">
      <c r="A70" s="86" t="s">
        <v>97</v>
      </c>
      <c r="B70" s="87">
        <f>SUM(B58:B69)</f>
        <v>264.89999999999998</v>
      </c>
      <c r="C70" s="147" t="str">
        <f>IF(SUBTOTAL(3,B58:B69)=SUBTOTAL(103,B58:B69),'Summary and sign-off'!$A$48,'Summary and sign-off'!$A$49)</f>
        <v>Check - there are no hidden rows with data</v>
      </c>
      <c r="D70" s="156" t="str">
        <f>IF('Summary and sign-off'!F57='Summary and sign-off'!F54,'Summary and sign-off'!A51,'Summary and sign-off'!A50)</f>
        <v>Check - each entry provides sufficient information</v>
      </c>
      <c r="E70" s="156"/>
      <c r="F70" s="46"/>
    </row>
    <row r="71" spans="1:6" ht="10.5" customHeight="1" x14ac:dyDescent="0.2">
      <c r="A71" s="27"/>
      <c r="B71" s="73"/>
      <c r="C71" s="22"/>
      <c r="D71" s="27"/>
      <c r="E71" s="27"/>
      <c r="F71" s="27"/>
    </row>
    <row r="72" spans="1:6" ht="34.5" customHeight="1" x14ac:dyDescent="0.2">
      <c r="A72" s="50" t="s">
        <v>98</v>
      </c>
      <c r="B72" s="74">
        <f>B22+B54+B70</f>
        <v>3501.3</v>
      </c>
      <c r="C72" s="51"/>
      <c r="D72" s="51"/>
      <c r="E72" s="51"/>
      <c r="F72" s="26"/>
    </row>
    <row r="73" spans="1:6" x14ac:dyDescent="0.2">
      <c r="A73" s="27"/>
      <c r="B73" s="22"/>
      <c r="C73" s="27"/>
      <c r="D73" s="27"/>
      <c r="E73" s="27"/>
      <c r="F73" s="27"/>
    </row>
    <row r="74" spans="1:6" x14ac:dyDescent="0.2">
      <c r="A74" s="52" t="s">
        <v>27</v>
      </c>
      <c r="B74" s="25"/>
      <c r="C74" s="26"/>
      <c r="D74" s="26"/>
      <c r="E74" s="26"/>
      <c r="F74" s="27"/>
    </row>
    <row r="75" spans="1:6" ht="12.6" customHeight="1" x14ac:dyDescent="0.2">
      <c r="A75" s="23" t="s">
        <v>99</v>
      </c>
      <c r="B75" s="53"/>
      <c r="C75" s="53"/>
      <c r="D75" s="32"/>
      <c r="E75" s="32"/>
      <c r="F75" s="27"/>
    </row>
    <row r="76" spans="1:6" ht="12.95" customHeight="1" x14ac:dyDescent="0.2">
      <c r="A76" s="31" t="s">
        <v>100</v>
      </c>
      <c r="B76" s="27"/>
      <c r="C76" s="32"/>
      <c r="D76" s="27"/>
      <c r="E76" s="32"/>
      <c r="F76" s="27"/>
    </row>
    <row r="77" spans="1:6" x14ac:dyDescent="0.2">
      <c r="A77" s="31" t="s">
        <v>101</v>
      </c>
      <c r="B77" s="32"/>
      <c r="C77" s="32"/>
      <c r="D77" s="32"/>
      <c r="E77" s="54"/>
      <c r="F77" s="46"/>
    </row>
    <row r="78" spans="1:6" x14ac:dyDescent="0.2">
      <c r="A78" s="23" t="s">
        <v>33</v>
      </c>
      <c r="B78" s="25"/>
      <c r="C78" s="26"/>
      <c r="D78" s="26"/>
      <c r="E78" s="26"/>
      <c r="F78" s="27"/>
    </row>
    <row r="79" spans="1:6" ht="12.95" customHeight="1" x14ac:dyDescent="0.2">
      <c r="A79" s="31" t="s">
        <v>102</v>
      </c>
      <c r="B79" s="27"/>
      <c r="C79" s="32"/>
      <c r="D79" s="27"/>
      <c r="E79" s="32"/>
      <c r="F79" s="27"/>
    </row>
    <row r="80" spans="1:6" x14ac:dyDescent="0.2">
      <c r="A80" s="31" t="s">
        <v>103</v>
      </c>
      <c r="B80" s="32"/>
      <c r="C80" s="32"/>
      <c r="D80" s="32"/>
      <c r="E80" s="54"/>
      <c r="F80" s="46"/>
    </row>
    <row r="81" spans="1:6" x14ac:dyDescent="0.2">
      <c r="A81" s="36" t="s">
        <v>104</v>
      </c>
      <c r="B81" s="36"/>
      <c r="C81" s="36"/>
      <c r="D81" s="36"/>
      <c r="E81" s="54"/>
      <c r="F81" s="46"/>
    </row>
    <row r="82" spans="1:6" x14ac:dyDescent="0.2">
      <c r="A82" s="40"/>
      <c r="B82" s="27"/>
      <c r="C82" s="27"/>
      <c r="D82" s="27"/>
      <c r="E82" s="46"/>
      <c r="F82" s="46"/>
    </row>
    <row r="83" spans="1:6" hidden="1" x14ac:dyDescent="0.2">
      <c r="A83" s="40"/>
      <c r="B83" s="27"/>
      <c r="C83" s="27"/>
      <c r="D83" s="27"/>
      <c r="E83" s="46"/>
      <c r="F83" s="46"/>
    </row>
    <row r="88" spans="1:6" ht="12.75" hidden="1" customHeight="1" x14ac:dyDescent="0.2"/>
    <row r="91" spans="1:6" hidden="1" x14ac:dyDescent="0.2">
      <c r="A91" s="55"/>
      <c r="B91" s="46"/>
      <c r="C91" s="46"/>
      <c r="D91" s="46"/>
      <c r="E91" s="46"/>
      <c r="F91" s="46"/>
    </row>
    <row r="92" spans="1:6" hidden="1" x14ac:dyDescent="0.2">
      <c r="A92" s="55"/>
      <c r="B92" s="46"/>
      <c r="C92" s="46"/>
      <c r="D92" s="46"/>
      <c r="E92" s="46"/>
      <c r="F92" s="46"/>
    </row>
    <row r="93" spans="1:6" hidden="1" x14ac:dyDescent="0.2">
      <c r="A93" s="55"/>
      <c r="B93" s="46"/>
      <c r="C93" s="46"/>
      <c r="D93" s="46"/>
      <c r="E93" s="46"/>
      <c r="F93" s="46"/>
    </row>
    <row r="94" spans="1:6" hidden="1" x14ac:dyDescent="0.2">
      <c r="A94" s="55"/>
      <c r="B94" s="46"/>
      <c r="C94" s="46"/>
      <c r="D94" s="46"/>
      <c r="E94" s="46"/>
      <c r="F94" s="46"/>
    </row>
    <row r="95" spans="1:6" hidden="1" x14ac:dyDescent="0.2">
      <c r="A95" s="55"/>
      <c r="B95" s="46"/>
      <c r="C95" s="46"/>
      <c r="D95" s="46"/>
      <c r="E95" s="46"/>
      <c r="F95" s="46"/>
    </row>
    <row r="97" x14ac:dyDescent="0.2"/>
    <row r="104" x14ac:dyDescent="0.2"/>
  </sheetData>
  <sheetProtection sheet="1" formatCells="0" formatRows="0" insertColumns="0" insertRows="0" deleteRows="0"/>
  <mergeCells count="15">
    <mergeCell ref="B7:E7"/>
    <mergeCell ref="B5:E5"/>
    <mergeCell ref="D70:E70"/>
    <mergeCell ref="A1:E1"/>
    <mergeCell ref="A24:E24"/>
    <mergeCell ref="A56:E56"/>
    <mergeCell ref="B2:E2"/>
    <mergeCell ref="B3:E3"/>
    <mergeCell ref="B4:E4"/>
    <mergeCell ref="A8:E8"/>
    <mergeCell ref="A9:E9"/>
    <mergeCell ref="B6:E6"/>
    <mergeCell ref="D22:E22"/>
    <mergeCell ref="D54:E54"/>
    <mergeCell ref="A10:E10"/>
  </mergeCells>
  <dataValidations xWindow="152" yWindow="398"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52:A53 A12 A21 A58 A69">
      <formula1>$B$4</formula1>
      <formula2>$B$5</formula2>
    </dataValidation>
    <dataValidation allowBlank="1" showInputMessage="1" showErrorMessage="1" prompt="Insert additional rows as needed:_x000a_- 'right click' on a row number (left of screen)_x000a_- select 'Insert' (this will insert a row above it)" sqref="A57 A25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59:A68 A50:A51 A27:A48">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52" yWindow="398"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B12:B21 B58:B69 B50:B53 B26:B48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33"/>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52" t="s">
        <v>63</v>
      </c>
      <c r="B1" s="152"/>
      <c r="C1" s="152"/>
      <c r="D1" s="152"/>
      <c r="E1" s="152"/>
      <c r="F1" s="38"/>
    </row>
    <row r="2" spans="1:6" ht="21" customHeight="1" x14ac:dyDescent="0.2">
      <c r="A2" s="4" t="s">
        <v>3</v>
      </c>
      <c r="B2" s="155" t="str">
        <f>'Summary and sign-off'!B2:F2</f>
        <v>Broadcasting Standards Authority</v>
      </c>
      <c r="C2" s="155"/>
      <c r="D2" s="155"/>
      <c r="E2" s="155"/>
      <c r="F2" s="38"/>
    </row>
    <row r="3" spans="1:6" ht="21" customHeight="1" x14ac:dyDescent="0.2">
      <c r="A3" s="4" t="s">
        <v>64</v>
      </c>
      <c r="B3" s="155" t="str">
        <f>'Summary and sign-off'!B3:F3</f>
        <v>Glen Scanlon</v>
      </c>
      <c r="C3" s="155"/>
      <c r="D3" s="155"/>
      <c r="E3" s="155"/>
      <c r="F3" s="38"/>
    </row>
    <row r="4" spans="1:6" ht="21" customHeight="1" x14ac:dyDescent="0.2">
      <c r="A4" s="4" t="s">
        <v>65</v>
      </c>
      <c r="B4" s="155">
        <f>'Summary and sign-off'!B4:F4</f>
        <v>44116</v>
      </c>
      <c r="C4" s="155"/>
      <c r="D4" s="155"/>
      <c r="E4" s="155"/>
      <c r="F4" s="38"/>
    </row>
    <row r="5" spans="1:6" ht="21" customHeight="1" x14ac:dyDescent="0.2">
      <c r="A5" s="4" t="s">
        <v>66</v>
      </c>
      <c r="B5" s="155">
        <f>'Summary and sign-off'!B5:F5</f>
        <v>44377</v>
      </c>
      <c r="C5" s="155"/>
      <c r="D5" s="155"/>
      <c r="E5" s="155"/>
      <c r="F5" s="38"/>
    </row>
    <row r="6" spans="1:6" ht="21" customHeight="1" x14ac:dyDescent="0.2">
      <c r="A6" s="4" t="s">
        <v>67</v>
      </c>
      <c r="B6" s="150" t="s">
        <v>34</v>
      </c>
      <c r="C6" s="150"/>
      <c r="D6" s="150"/>
      <c r="E6" s="150"/>
      <c r="F6" s="38"/>
    </row>
    <row r="7" spans="1:6" ht="21" customHeight="1" x14ac:dyDescent="0.2">
      <c r="A7" s="4" t="s">
        <v>9</v>
      </c>
      <c r="B7" s="150" t="s">
        <v>37</v>
      </c>
      <c r="C7" s="150"/>
      <c r="D7" s="150"/>
      <c r="E7" s="150"/>
      <c r="F7" s="38"/>
    </row>
    <row r="8" spans="1:6" ht="35.25" customHeight="1" x14ac:dyDescent="0.25">
      <c r="A8" s="165" t="s">
        <v>105</v>
      </c>
      <c r="B8" s="165"/>
      <c r="C8" s="166"/>
      <c r="D8" s="166"/>
      <c r="E8" s="166"/>
      <c r="F8" s="42"/>
    </row>
    <row r="9" spans="1:6" ht="35.25" customHeight="1" x14ac:dyDescent="0.25">
      <c r="A9" s="163" t="s">
        <v>106</v>
      </c>
      <c r="B9" s="164"/>
      <c r="C9" s="164"/>
      <c r="D9" s="164"/>
      <c r="E9" s="164"/>
      <c r="F9" s="42"/>
    </row>
    <row r="10" spans="1:6" ht="27" customHeight="1" x14ac:dyDescent="0.2">
      <c r="A10" s="35" t="s">
        <v>107</v>
      </c>
      <c r="B10" s="35" t="s">
        <v>16</v>
      </c>
      <c r="C10" s="35" t="s">
        <v>108</v>
      </c>
      <c r="D10" s="35" t="s">
        <v>109</v>
      </c>
      <c r="E10" s="35" t="s">
        <v>75</v>
      </c>
      <c r="F10" s="23"/>
    </row>
    <row r="11" spans="1:6" s="68" customFormat="1" hidden="1" x14ac:dyDescent="0.2">
      <c r="A11" s="115"/>
      <c r="B11" s="112"/>
      <c r="C11" s="116"/>
      <c r="D11" s="116"/>
      <c r="E11" s="117"/>
      <c r="F11" s="2"/>
    </row>
    <row r="12" spans="1:6" s="68" customFormat="1" x14ac:dyDescent="0.2">
      <c r="A12" s="133" t="s">
        <v>76</v>
      </c>
      <c r="B12" s="134"/>
      <c r="C12" s="138"/>
      <c r="D12" s="138"/>
      <c r="E12" s="139"/>
      <c r="F12" s="2"/>
    </row>
    <row r="13" spans="1:6" s="68" customFormat="1" x14ac:dyDescent="0.2">
      <c r="A13" s="133"/>
      <c r="B13" s="134"/>
      <c r="C13" s="138"/>
      <c r="D13" s="138"/>
      <c r="E13" s="139"/>
      <c r="F13" s="2"/>
    </row>
    <row r="14" spans="1:6" s="68" customFormat="1" x14ac:dyDescent="0.2">
      <c r="A14" s="133"/>
      <c r="B14" s="134"/>
      <c r="C14" s="138"/>
      <c r="D14" s="138"/>
      <c r="E14" s="139"/>
      <c r="F14" s="2"/>
    </row>
    <row r="15" spans="1:6" s="68" customFormat="1" x14ac:dyDescent="0.2">
      <c r="A15" s="133"/>
      <c r="B15" s="134"/>
      <c r="C15" s="138"/>
      <c r="D15" s="138"/>
      <c r="E15" s="139"/>
      <c r="F15" s="2"/>
    </row>
    <row r="16" spans="1:6" s="68" customFormat="1" x14ac:dyDescent="0.2">
      <c r="A16" s="133"/>
      <c r="B16" s="134"/>
      <c r="C16" s="138"/>
      <c r="D16" s="138"/>
      <c r="E16" s="139"/>
      <c r="F16" s="2"/>
    </row>
    <row r="17" spans="1:6" s="68" customFormat="1" x14ac:dyDescent="0.2">
      <c r="A17" s="133"/>
      <c r="B17" s="134"/>
      <c r="C17" s="138"/>
      <c r="D17" s="138"/>
      <c r="E17" s="139"/>
      <c r="F17" s="2"/>
    </row>
    <row r="18" spans="1:6" s="68" customFormat="1" x14ac:dyDescent="0.2">
      <c r="A18" s="133"/>
      <c r="B18" s="134"/>
      <c r="C18" s="138"/>
      <c r="D18" s="138"/>
      <c r="E18" s="139"/>
      <c r="F18" s="2"/>
    </row>
    <row r="19" spans="1:6" s="68" customFormat="1" x14ac:dyDescent="0.2">
      <c r="A19" s="133"/>
      <c r="B19" s="134"/>
      <c r="C19" s="138"/>
      <c r="D19" s="138"/>
      <c r="E19" s="139"/>
      <c r="F19" s="2"/>
    </row>
    <row r="20" spans="1:6" s="68" customFormat="1" x14ac:dyDescent="0.2">
      <c r="A20" s="133"/>
      <c r="B20" s="134"/>
      <c r="C20" s="138"/>
      <c r="D20" s="138"/>
      <c r="E20" s="139"/>
      <c r="F20" s="2"/>
    </row>
    <row r="21" spans="1:6" s="68" customFormat="1" x14ac:dyDescent="0.2">
      <c r="A21" s="133"/>
      <c r="B21" s="134"/>
      <c r="C21" s="138"/>
      <c r="D21" s="138"/>
      <c r="E21" s="139"/>
      <c r="F21" s="2"/>
    </row>
    <row r="22" spans="1:6" s="68" customFormat="1" x14ac:dyDescent="0.2">
      <c r="A22" s="137"/>
      <c r="B22" s="134"/>
      <c r="C22" s="138"/>
      <c r="D22" s="138"/>
      <c r="E22" s="139"/>
      <c r="F22" s="2"/>
    </row>
    <row r="23" spans="1:6" s="68" customFormat="1" x14ac:dyDescent="0.2">
      <c r="A23" s="137"/>
      <c r="B23" s="134"/>
      <c r="C23" s="138"/>
      <c r="D23" s="138"/>
      <c r="E23" s="139"/>
      <c r="F23" s="2"/>
    </row>
    <row r="24" spans="1:6" s="68" customFormat="1" ht="11.25" hidden="1" customHeight="1" x14ac:dyDescent="0.2">
      <c r="A24" s="115"/>
      <c r="B24" s="112"/>
      <c r="C24" s="116"/>
      <c r="D24" s="116"/>
      <c r="E24" s="117"/>
      <c r="F24" s="2"/>
    </row>
    <row r="25" spans="1:6" ht="34.5" customHeight="1" x14ac:dyDescent="0.2">
      <c r="A25" s="69" t="s">
        <v>110</v>
      </c>
      <c r="B25" s="78">
        <f>SUM(B11:B24)</f>
        <v>0</v>
      </c>
      <c r="C25" s="85" t="str">
        <f>IF(SUBTOTAL(3,B11:B24)=SUBTOTAL(103,B11:B24),'Summary and sign-off'!$A$48,'Summary and sign-off'!$A$49)</f>
        <v>Check - there are no hidden rows with data</v>
      </c>
      <c r="D25" s="156" t="str">
        <f>IF('Summary and sign-off'!F58='Summary and sign-off'!F54,'Summary and sign-off'!A51,'Summary and sign-off'!A50)</f>
        <v>Check - each entry provides sufficient information</v>
      </c>
      <c r="E25" s="156"/>
      <c r="F25" s="2"/>
    </row>
    <row r="26" spans="1:6" x14ac:dyDescent="0.2">
      <c r="A26" s="21"/>
      <c r="B26" s="20"/>
      <c r="C26" s="20"/>
      <c r="D26" s="20"/>
      <c r="E26" s="20"/>
      <c r="F26" s="38"/>
    </row>
    <row r="27" spans="1:6" x14ac:dyDescent="0.2">
      <c r="A27" s="21" t="s">
        <v>27</v>
      </c>
      <c r="B27" s="22"/>
      <c r="C27" s="27"/>
      <c r="D27" s="20"/>
      <c r="E27" s="20"/>
      <c r="F27" s="38"/>
    </row>
    <row r="28" spans="1:6" ht="12.75" customHeight="1" x14ac:dyDescent="0.2">
      <c r="A28" s="23" t="s">
        <v>111</v>
      </c>
      <c r="B28" s="23"/>
      <c r="C28" s="23"/>
      <c r="D28" s="23"/>
      <c r="E28" s="23"/>
      <c r="F28" s="38"/>
    </row>
    <row r="29" spans="1:6" x14ac:dyDescent="0.2">
      <c r="A29" s="23" t="s">
        <v>112</v>
      </c>
      <c r="B29" s="31"/>
      <c r="C29" s="43"/>
      <c r="D29" s="44"/>
      <c r="E29" s="44"/>
      <c r="F29" s="38"/>
    </row>
    <row r="30" spans="1:6" x14ac:dyDescent="0.2">
      <c r="A30" s="23" t="s">
        <v>33</v>
      </c>
      <c r="B30" s="25"/>
      <c r="C30" s="26"/>
      <c r="D30" s="26"/>
      <c r="E30" s="26"/>
      <c r="F30" s="27"/>
    </row>
    <row r="31" spans="1:6" x14ac:dyDescent="0.2">
      <c r="A31" s="31" t="s">
        <v>113</v>
      </c>
      <c r="B31" s="31"/>
      <c r="C31" s="43"/>
      <c r="D31" s="43"/>
      <c r="E31" s="43"/>
      <c r="F31" s="38"/>
    </row>
    <row r="32" spans="1:6" ht="12.75" customHeight="1" x14ac:dyDescent="0.2">
      <c r="A32" s="31" t="s">
        <v>114</v>
      </c>
      <c r="B32" s="31"/>
      <c r="C32" s="45"/>
      <c r="D32" s="45"/>
      <c r="E32" s="33"/>
      <c r="F32" s="38"/>
    </row>
    <row r="33" spans="1:6" x14ac:dyDescent="0.2">
      <c r="A33" s="20"/>
      <c r="B33" s="20"/>
      <c r="C33" s="20"/>
      <c r="D33" s="20"/>
      <c r="E33" s="20"/>
      <c r="F33" s="38"/>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0"/>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52" t="s">
        <v>63</v>
      </c>
      <c r="B1" s="152"/>
      <c r="C1" s="152"/>
      <c r="D1" s="152"/>
      <c r="E1" s="152"/>
      <c r="F1" s="24"/>
    </row>
    <row r="2" spans="1:6" ht="21" customHeight="1" x14ac:dyDescent="0.2">
      <c r="A2" s="4" t="s">
        <v>3</v>
      </c>
      <c r="B2" s="155" t="str">
        <f>'Summary and sign-off'!B2:F2</f>
        <v>Broadcasting Standards Authority</v>
      </c>
      <c r="C2" s="155"/>
      <c r="D2" s="155"/>
      <c r="E2" s="155"/>
      <c r="F2" s="24"/>
    </row>
    <row r="3" spans="1:6" ht="21" customHeight="1" x14ac:dyDescent="0.2">
      <c r="A3" s="4" t="s">
        <v>64</v>
      </c>
      <c r="B3" s="155" t="str">
        <f>'Summary and sign-off'!B3:F3</f>
        <v>Glen Scanlon</v>
      </c>
      <c r="C3" s="155"/>
      <c r="D3" s="155"/>
      <c r="E3" s="155"/>
      <c r="F3" s="24"/>
    </row>
    <row r="4" spans="1:6" ht="21" customHeight="1" x14ac:dyDescent="0.2">
      <c r="A4" s="4" t="s">
        <v>65</v>
      </c>
      <c r="B4" s="155">
        <f>'Summary and sign-off'!B4:F4</f>
        <v>44116</v>
      </c>
      <c r="C4" s="155"/>
      <c r="D4" s="155"/>
      <c r="E4" s="155"/>
      <c r="F4" s="24"/>
    </row>
    <row r="5" spans="1:6" ht="21" customHeight="1" x14ac:dyDescent="0.2">
      <c r="A5" s="4" t="s">
        <v>66</v>
      </c>
      <c r="B5" s="155">
        <f>'Summary and sign-off'!B5:F5</f>
        <v>44377</v>
      </c>
      <c r="C5" s="155"/>
      <c r="D5" s="155"/>
      <c r="E5" s="155"/>
      <c r="F5" s="24"/>
    </row>
    <row r="6" spans="1:6" ht="21" customHeight="1" x14ac:dyDescent="0.2">
      <c r="A6" s="4" t="s">
        <v>67</v>
      </c>
      <c r="B6" s="150" t="s">
        <v>34</v>
      </c>
      <c r="C6" s="150"/>
      <c r="D6" s="150"/>
      <c r="E6" s="150"/>
      <c r="F6" s="34"/>
    </row>
    <row r="7" spans="1:6" ht="21" customHeight="1" x14ac:dyDescent="0.2">
      <c r="A7" s="4" t="s">
        <v>9</v>
      </c>
      <c r="B7" s="150" t="s">
        <v>37</v>
      </c>
      <c r="C7" s="150"/>
      <c r="D7" s="150"/>
      <c r="E7" s="150"/>
      <c r="F7" s="34"/>
    </row>
    <row r="8" spans="1:6" ht="35.25" customHeight="1" x14ac:dyDescent="0.2">
      <c r="A8" s="159" t="s">
        <v>115</v>
      </c>
      <c r="B8" s="159"/>
      <c r="C8" s="166"/>
      <c r="D8" s="166"/>
      <c r="E8" s="166"/>
      <c r="F8" s="24"/>
    </row>
    <row r="9" spans="1:6" ht="35.25" customHeight="1" x14ac:dyDescent="0.2">
      <c r="A9" s="167" t="s">
        <v>116</v>
      </c>
      <c r="B9" s="168"/>
      <c r="C9" s="168"/>
      <c r="D9" s="168"/>
      <c r="E9" s="168"/>
      <c r="F9" s="24"/>
    </row>
    <row r="10" spans="1:6" ht="27" customHeight="1" x14ac:dyDescent="0.2">
      <c r="A10" s="35" t="s">
        <v>71</v>
      </c>
      <c r="B10" s="35" t="s">
        <v>16</v>
      </c>
      <c r="C10" s="35" t="s">
        <v>117</v>
      </c>
      <c r="D10" s="35" t="s">
        <v>118</v>
      </c>
      <c r="E10" s="35" t="s">
        <v>75</v>
      </c>
      <c r="F10" s="36"/>
    </row>
    <row r="11" spans="1:6" s="68" customFormat="1" hidden="1" x14ac:dyDescent="0.2">
      <c r="A11" s="115"/>
      <c r="B11" s="112"/>
      <c r="C11" s="116"/>
      <c r="D11" s="116"/>
      <c r="E11" s="117"/>
      <c r="F11" s="3"/>
    </row>
    <row r="12" spans="1:6" s="68" customFormat="1" x14ac:dyDescent="0.2">
      <c r="A12" s="133"/>
      <c r="B12" s="134"/>
      <c r="C12" s="144"/>
      <c r="D12" s="144"/>
      <c r="E12" s="139"/>
      <c r="F12" s="3"/>
    </row>
    <row r="13" spans="1:6" s="68" customFormat="1" x14ac:dyDescent="0.2">
      <c r="A13" s="133">
        <v>44142</v>
      </c>
      <c r="B13" s="134">
        <v>54.6</v>
      </c>
      <c r="C13" s="138" t="s">
        <v>119</v>
      </c>
      <c r="D13" s="138" t="s">
        <v>120</v>
      </c>
      <c r="E13" s="139" t="s">
        <v>121</v>
      </c>
      <c r="F13" s="3"/>
    </row>
    <row r="14" spans="1:6" s="68" customFormat="1" x14ac:dyDescent="0.2">
      <c r="A14" s="133">
        <v>44172</v>
      </c>
      <c r="B14" s="134">
        <v>43.7</v>
      </c>
      <c r="C14" s="138" t="s">
        <v>119</v>
      </c>
      <c r="D14" s="138" t="s">
        <v>120</v>
      </c>
      <c r="E14" s="139" t="s">
        <v>121</v>
      </c>
      <c r="F14" s="3"/>
    </row>
    <row r="15" spans="1:6" s="68" customFormat="1" x14ac:dyDescent="0.2">
      <c r="A15" s="133">
        <v>44203</v>
      </c>
      <c r="B15" s="134">
        <v>47.52</v>
      </c>
      <c r="C15" s="138" t="s">
        <v>119</v>
      </c>
      <c r="D15" s="138" t="s">
        <v>120</v>
      </c>
      <c r="E15" s="139" t="s">
        <v>121</v>
      </c>
      <c r="F15" s="3"/>
    </row>
    <row r="16" spans="1:6" s="68" customFormat="1" x14ac:dyDescent="0.2">
      <c r="A16" s="133">
        <v>44234</v>
      </c>
      <c r="B16" s="134">
        <v>44.4</v>
      </c>
      <c r="C16" s="138" t="s">
        <v>119</v>
      </c>
      <c r="D16" s="138" t="s">
        <v>120</v>
      </c>
      <c r="E16" s="139" t="s">
        <v>121</v>
      </c>
      <c r="F16" s="3"/>
    </row>
    <row r="17" spans="1:6" s="68" customFormat="1" x14ac:dyDescent="0.2">
      <c r="A17" s="133">
        <v>44262</v>
      </c>
      <c r="B17" s="134">
        <v>45.92</v>
      </c>
      <c r="C17" s="138" t="s">
        <v>119</v>
      </c>
      <c r="D17" s="138" t="s">
        <v>120</v>
      </c>
      <c r="E17" s="139" t="s">
        <v>121</v>
      </c>
      <c r="F17" s="3"/>
    </row>
    <row r="18" spans="1:6" s="68" customFormat="1" x14ac:dyDescent="0.2">
      <c r="A18" s="133">
        <v>44293</v>
      </c>
      <c r="B18" s="134">
        <v>46.43</v>
      </c>
      <c r="C18" s="138" t="s">
        <v>119</v>
      </c>
      <c r="D18" s="138" t="s">
        <v>120</v>
      </c>
      <c r="E18" s="139" t="s">
        <v>121</v>
      </c>
      <c r="F18" s="3"/>
    </row>
    <row r="19" spans="1:6" s="68" customFormat="1" x14ac:dyDescent="0.2">
      <c r="A19" s="133">
        <v>44323</v>
      </c>
      <c r="B19" s="134">
        <v>47.13</v>
      </c>
      <c r="C19" s="138" t="s">
        <v>119</v>
      </c>
      <c r="D19" s="138" t="s">
        <v>120</v>
      </c>
      <c r="E19" s="139" t="s">
        <v>121</v>
      </c>
      <c r="F19" s="3"/>
    </row>
    <row r="20" spans="1:6" s="68" customFormat="1" x14ac:dyDescent="0.2">
      <c r="A20" s="137">
        <v>44354</v>
      </c>
      <c r="B20" s="134">
        <v>53</v>
      </c>
      <c r="C20" s="138" t="s">
        <v>119</v>
      </c>
      <c r="D20" s="138" t="s">
        <v>120</v>
      </c>
      <c r="E20" s="139" t="s">
        <v>121</v>
      </c>
      <c r="F20" s="146"/>
    </row>
    <row r="21" spans="1:6" s="68" customFormat="1" x14ac:dyDescent="0.2">
      <c r="A21" s="137"/>
      <c r="B21" s="134"/>
      <c r="C21" s="138"/>
      <c r="D21" s="138"/>
      <c r="E21" s="139"/>
      <c r="F21" s="3"/>
    </row>
    <row r="22" spans="1:6" s="68" customFormat="1" hidden="1" x14ac:dyDescent="0.2">
      <c r="A22" s="115"/>
      <c r="B22" s="112"/>
      <c r="C22" s="116"/>
      <c r="D22" s="116"/>
      <c r="E22" s="117"/>
      <c r="F22" s="3"/>
    </row>
    <row r="23" spans="1:6" ht="34.5" customHeight="1" x14ac:dyDescent="0.2">
      <c r="A23" s="69" t="s">
        <v>122</v>
      </c>
      <c r="B23" s="78">
        <f>SUM(B11:B22)</f>
        <v>382.70000000000005</v>
      </c>
      <c r="C23" s="85" t="str">
        <f>IF(SUBTOTAL(3,B11:B22)=SUBTOTAL(103,B11:B22),'Summary and sign-off'!$A$48,'Summary and sign-off'!$A$49)</f>
        <v>Check - there are no hidden rows with data</v>
      </c>
      <c r="D23" s="156" t="str">
        <f>IF('Summary and sign-off'!F59='Summary and sign-off'!F54,'Summary and sign-off'!A51,'Summary and sign-off'!A50)</f>
        <v>Check - each entry provides sufficient information</v>
      </c>
      <c r="E23" s="156"/>
      <c r="F23" s="37"/>
    </row>
    <row r="24" spans="1:6" ht="14.1" customHeight="1" x14ac:dyDescent="0.2">
      <c r="A24" s="38"/>
      <c r="B24" s="27"/>
      <c r="C24" s="20"/>
      <c r="D24" s="20"/>
      <c r="E24" s="20"/>
      <c r="F24" s="24"/>
    </row>
    <row r="25" spans="1:6" x14ac:dyDescent="0.2">
      <c r="A25" s="21" t="s">
        <v>123</v>
      </c>
      <c r="B25" s="20"/>
      <c r="C25" s="20"/>
      <c r="D25" s="20"/>
      <c r="E25" s="20"/>
      <c r="F25" s="24"/>
    </row>
    <row r="26" spans="1:6" ht="12.6" customHeight="1" x14ac:dyDescent="0.2">
      <c r="A26" s="23" t="s">
        <v>99</v>
      </c>
      <c r="B26" s="20"/>
      <c r="C26" s="20"/>
      <c r="D26" s="20"/>
      <c r="E26" s="20"/>
      <c r="F26" s="24"/>
    </row>
    <row r="27" spans="1:6" x14ac:dyDescent="0.2">
      <c r="A27" s="23" t="s">
        <v>33</v>
      </c>
      <c r="B27" s="25"/>
      <c r="C27" s="26"/>
      <c r="D27" s="26"/>
      <c r="E27" s="26"/>
      <c r="F27" s="27"/>
    </row>
    <row r="28" spans="1:6" x14ac:dyDescent="0.2">
      <c r="A28" s="31" t="s">
        <v>113</v>
      </c>
      <c r="B28" s="32"/>
      <c r="C28" s="27"/>
      <c r="D28" s="27"/>
      <c r="E28" s="27"/>
      <c r="F28" s="27"/>
    </row>
    <row r="29" spans="1:6" ht="12.75" customHeight="1" x14ac:dyDescent="0.2">
      <c r="A29" s="31" t="s">
        <v>114</v>
      </c>
      <c r="B29" s="39"/>
      <c r="C29" s="33"/>
      <c r="D29" s="33"/>
      <c r="E29" s="33"/>
      <c r="F29" s="33"/>
    </row>
    <row r="30" spans="1:6" x14ac:dyDescent="0.2">
      <c r="A30" s="38"/>
      <c r="B30" s="40"/>
      <c r="C30" s="20"/>
      <c r="D30" s="20"/>
      <c r="E30" s="20"/>
      <c r="F30" s="38"/>
    </row>
    <row r="31" spans="1:6" hidden="1" x14ac:dyDescent="0.2">
      <c r="A31" s="20"/>
      <c r="B31" s="20"/>
      <c r="C31" s="20"/>
      <c r="D31" s="20"/>
      <c r="E31" s="38"/>
    </row>
    <row r="32" spans="1:6" ht="12.75" hidden="1" customHeight="1" x14ac:dyDescent="0.2"/>
    <row r="33" spans="1:6" hidden="1" x14ac:dyDescent="0.2">
      <c r="A33" s="41"/>
      <c r="B33" s="41"/>
      <c r="C33" s="41"/>
      <c r="D33" s="41"/>
      <c r="E33" s="41"/>
      <c r="F33" s="24"/>
    </row>
    <row r="34" spans="1:6" hidden="1" x14ac:dyDescent="0.2">
      <c r="A34" s="41"/>
      <c r="B34" s="41"/>
      <c r="C34" s="41"/>
      <c r="D34" s="41"/>
      <c r="E34" s="41"/>
      <c r="F34" s="24"/>
    </row>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49" x14ac:dyDescent="0.2"/>
    <row r="50" x14ac:dyDescent="0.2"/>
  </sheetData>
  <sheetProtection sheet="1" formatCells="0" insertRows="0" deleteRows="0"/>
  <mergeCells count="10">
    <mergeCell ref="D23:E23"/>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2">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45"/>
  <sheetViews>
    <sheetView zoomScaleNormal="100" workbookViewId="0">
      <selection activeCell="D26" sqref="D26"/>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52" t="s">
        <v>124</v>
      </c>
      <c r="B1" s="152"/>
      <c r="C1" s="152"/>
      <c r="D1" s="152"/>
      <c r="E1" s="152"/>
      <c r="F1" s="152"/>
    </row>
    <row r="2" spans="1:6" ht="21" customHeight="1" x14ac:dyDescent="0.2">
      <c r="A2" s="4" t="s">
        <v>3</v>
      </c>
      <c r="B2" s="155" t="str">
        <f>'Summary and sign-off'!B2:F2</f>
        <v>Broadcasting Standards Authority</v>
      </c>
      <c r="C2" s="155"/>
      <c r="D2" s="155"/>
      <c r="E2" s="155"/>
      <c r="F2" s="155"/>
    </row>
    <row r="3" spans="1:6" ht="21" customHeight="1" x14ac:dyDescent="0.2">
      <c r="A3" s="4" t="s">
        <v>64</v>
      </c>
      <c r="B3" s="155" t="str">
        <f>'Summary and sign-off'!B3:F3</f>
        <v>Glen Scanlon</v>
      </c>
      <c r="C3" s="155"/>
      <c r="D3" s="155"/>
      <c r="E3" s="155"/>
      <c r="F3" s="155"/>
    </row>
    <row r="4" spans="1:6" ht="21" customHeight="1" x14ac:dyDescent="0.2">
      <c r="A4" s="4" t="s">
        <v>65</v>
      </c>
      <c r="B4" s="155">
        <f>'Summary and sign-off'!B4:F4</f>
        <v>44116</v>
      </c>
      <c r="C4" s="155"/>
      <c r="D4" s="155"/>
      <c r="E4" s="155"/>
      <c r="F4" s="155"/>
    </row>
    <row r="5" spans="1:6" ht="21" customHeight="1" x14ac:dyDescent="0.2">
      <c r="A5" s="4" t="s">
        <v>66</v>
      </c>
      <c r="B5" s="155">
        <f>'Summary and sign-off'!B5:F5</f>
        <v>44377</v>
      </c>
      <c r="C5" s="155"/>
      <c r="D5" s="155"/>
      <c r="E5" s="155"/>
      <c r="F5" s="155"/>
    </row>
    <row r="6" spans="1:6" ht="21" customHeight="1" x14ac:dyDescent="0.2">
      <c r="A6" s="4" t="s">
        <v>125</v>
      </c>
      <c r="B6" s="150" t="s">
        <v>34</v>
      </c>
      <c r="C6" s="150"/>
      <c r="D6" s="150"/>
      <c r="E6" s="150"/>
      <c r="F6" s="150"/>
    </row>
    <row r="7" spans="1:6" ht="21" customHeight="1" x14ac:dyDescent="0.2">
      <c r="A7" s="4" t="s">
        <v>9</v>
      </c>
      <c r="B7" s="150" t="s">
        <v>37</v>
      </c>
      <c r="C7" s="150"/>
      <c r="D7" s="150"/>
      <c r="E7" s="150"/>
      <c r="F7" s="150"/>
    </row>
    <row r="8" spans="1:6" ht="36" customHeight="1" x14ac:dyDescent="0.2">
      <c r="A8" s="159" t="s">
        <v>126</v>
      </c>
      <c r="B8" s="159"/>
      <c r="C8" s="159"/>
      <c r="D8" s="159"/>
      <c r="E8" s="159"/>
      <c r="F8" s="159"/>
    </row>
    <row r="9" spans="1:6" ht="36" customHeight="1" x14ac:dyDescent="0.2">
      <c r="A9" s="167" t="s">
        <v>127</v>
      </c>
      <c r="B9" s="168"/>
      <c r="C9" s="168"/>
      <c r="D9" s="168"/>
      <c r="E9" s="168"/>
      <c r="F9" s="168"/>
    </row>
    <row r="10" spans="1:6" ht="39" customHeight="1" x14ac:dyDescent="0.2">
      <c r="A10" s="35" t="s">
        <v>71</v>
      </c>
      <c r="B10" s="128" t="s">
        <v>128</v>
      </c>
      <c r="C10" s="128" t="s">
        <v>129</v>
      </c>
      <c r="D10" s="128" t="s">
        <v>130</v>
      </c>
      <c r="E10" s="128" t="s">
        <v>131</v>
      </c>
      <c r="F10" s="128" t="s">
        <v>132</v>
      </c>
    </row>
    <row r="11" spans="1:6" s="68" customFormat="1" hidden="1" x14ac:dyDescent="0.2">
      <c r="A11" s="111"/>
      <c r="B11" s="116"/>
      <c r="C11" s="118"/>
      <c r="D11" s="116"/>
      <c r="E11" s="119"/>
      <c r="F11" s="117"/>
    </row>
    <row r="12" spans="1:6" s="68" customFormat="1" x14ac:dyDescent="0.2">
      <c r="A12" s="133"/>
      <c r="B12" s="140"/>
      <c r="C12" s="141"/>
      <c r="D12" s="140"/>
      <c r="E12" s="142"/>
      <c r="F12" s="143"/>
    </row>
    <row r="13" spans="1:6" s="68" customFormat="1" x14ac:dyDescent="0.2">
      <c r="A13" s="133">
        <v>44228</v>
      </c>
      <c r="B13" s="140" t="s">
        <v>133</v>
      </c>
      <c r="C13" s="141" t="s">
        <v>51</v>
      </c>
      <c r="D13" s="140" t="s">
        <v>134</v>
      </c>
      <c r="E13" s="142" t="s">
        <v>49</v>
      </c>
      <c r="F13" s="143"/>
    </row>
    <row r="14" spans="1:6" s="68" customFormat="1" ht="38.25" x14ac:dyDescent="0.2">
      <c r="A14" s="133">
        <v>44272</v>
      </c>
      <c r="B14" s="140" t="s">
        <v>135</v>
      </c>
      <c r="C14" s="141" t="s">
        <v>50</v>
      </c>
      <c r="D14" s="140" t="s">
        <v>136</v>
      </c>
      <c r="E14" s="142" t="s">
        <v>45</v>
      </c>
      <c r="F14" s="143" t="s">
        <v>137</v>
      </c>
    </row>
    <row r="15" spans="1:6" s="68" customFormat="1" x14ac:dyDescent="0.2">
      <c r="A15" s="133">
        <v>44362</v>
      </c>
      <c r="B15" s="140" t="s">
        <v>138</v>
      </c>
      <c r="C15" s="141" t="s">
        <v>50</v>
      </c>
      <c r="D15" s="140" t="s">
        <v>139</v>
      </c>
      <c r="E15" s="142" t="s">
        <v>45</v>
      </c>
      <c r="F15" s="143" t="s">
        <v>140</v>
      </c>
    </row>
    <row r="16" spans="1:6" s="68" customFormat="1" x14ac:dyDescent="0.2">
      <c r="A16" s="133"/>
      <c r="B16" s="140"/>
      <c r="C16" s="141"/>
      <c r="D16" s="140"/>
      <c r="E16" s="142"/>
      <c r="F16" s="143"/>
    </row>
    <row r="17" spans="1:7" s="68" customFormat="1" x14ac:dyDescent="0.2">
      <c r="A17" s="133"/>
      <c r="B17" s="140"/>
      <c r="C17" s="141"/>
      <c r="D17" s="140"/>
      <c r="E17" s="142"/>
      <c r="F17" s="143"/>
    </row>
    <row r="18" spans="1:7" s="68" customFormat="1" x14ac:dyDescent="0.2">
      <c r="A18" s="133"/>
      <c r="B18" s="140"/>
      <c r="C18" s="141"/>
      <c r="D18" s="140"/>
      <c r="E18" s="142"/>
      <c r="F18" s="143"/>
    </row>
    <row r="19" spans="1:7" s="68" customFormat="1" x14ac:dyDescent="0.2">
      <c r="A19" s="133"/>
      <c r="B19" s="140"/>
      <c r="C19" s="141"/>
      <c r="D19" s="140"/>
      <c r="E19" s="142"/>
      <c r="F19" s="143"/>
    </row>
    <row r="20" spans="1:7" s="68" customFormat="1" x14ac:dyDescent="0.2">
      <c r="A20" s="133"/>
      <c r="B20" s="140"/>
      <c r="C20" s="141"/>
      <c r="D20" s="140"/>
      <c r="E20" s="142"/>
      <c r="F20" s="143"/>
    </row>
    <row r="21" spans="1:7" s="68" customFormat="1" x14ac:dyDescent="0.2">
      <c r="A21" s="133"/>
      <c r="B21" s="140"/>
      <c r="C21" s="141"/>
      <c r="D21" s="140"/>
      <c r="E21" s="142"/>
      <c r="F21" s="143"/>
    </row>
    <row r="22" spans="1:7" s="68" customFormat="1" x14ac:dyDescent="0.2">
      <c r="A22" s="133"/>
      <c r="B22" s="140"/>
      <c r="C22" s="141"/>
      <c r="D22" s="140"/>
      <c r="E22" s="142"/>
      <c r="F22" s="143"/>
    </row>
    <row r="23" spans="1:7" s="68" customFormat="1" x14ac:dyDescent="0.2">
      <c r="A23" s="133"/>
      <c r="B23" s="140"/>
      <c r="C23" s="141"/>
      <c r="D23" s="140"/>
      <c r="E23" s="142"/>
      <c r="F23" s="143"/>
    </row>
    <row r="24" spans="1:7" s="68" customFormat="1" hidden="1" x14ac:dyDescent="0.2">
      <c r="A24" s="111"/>
      <c r="B24" s="116"/>
      <c r="C24" s="118"/>
      <c r="D24" s="116"/>
      <c r="E24" s="119"/>
      <c r="F24" s="117"/>
    </row>
    <row r="25" spans="1:7" ht="34.5" customHeight="1" x14ac:dyDescent="0.2">
      <c r="A25" s="129" t="s">
        <v>141</v>
      </c>
      <c r="B25" s="130" t="s">
        <v>142</v>
      </c>
      <c r="C25" s="131">
        <f>C26+C27</f>
        <v>3</v>
      </c>
      <c r="D25" s="132" t="str">
        <f>IF(SUBTOTAL(3,C11:C24)=SUBTOTAL(103,C11:C24),'Summary and sign-off'!$A$48,'Summary and sign-off'!$A$49)</f>
        <v>Check - there are no hidden rows with data</v>
      </c>
      <c r="E25" s="156" t="str">
        <f>IF('Summary and sign-off'!F60='Summary and sign-off'!F54,'Summary and sign-off'!A52,'Summary and sign-off'!A50)</f>
        <v>Check - each entry provides sufficient information</v>
      </c>
      <c r="F25" s="156"/>
      <c r="G25" s="68"/>
    </row>
    <row r="26" spans="1:7" ht="25.5" customHeight="1" x14ac:dyDescent="0.25">
      <c r="A26" s="70"/>
      <c r="B26" s="71" t="s">
        <v>50</v>
      </c>
      <c r="C26" s="72">
        <f>COUNTIF(C11:C24,'Summary and sign-off'!A45)</f>
        <v>2</v>
      </c>
      <c r="D26" s="17"/>
      <c r="E26" s="18"/>
      <c r="F26" s="19"/>
    </row>
    <row r="27" spans="1:7" ht="25.5" customHeight="1" x14ac:dyDescent="0.25">
      <c r="A27" s="70"/>
      <c r="B27" s="71" t="s">
        <v>51</v>
      </c>
      <c r="C27" s="72">
        <f>COUNTIF(C11:C24,'Summary and sign-off'!A46)</f>
        <v>1</v>
      </c>
      <c r="D27" s="17"/>
      <c r="E27" s="18"/>
      <c r="F27" s="19"/>
    </row>
    <row r="28" spans="1:7" x14ac:dyDescent="0.2">
      <c r="A28" s="20"/>
      <c r="B28" s="21"/>
      <c r="C28" s="20"/>
      <c r="D28" s="22"/>
      <c r="E28" s="22"/>
      <c r="F28" s="20"/>
    </row>
    <row r="29" spans="1:7" x14ac:dyDescent="0.2">
      <c r="A29" s="21" t="s">
        <v>123</v>
      </c>
      <c r="B29" s="21"/>
      <c r="C29" s="21"/>
      <c r="D29" s="21"/>
      <c r="E29" s="21"/>
      <c r="F29" s="21"/>
    </row>
    <row r="30" spans="1:7" ht="12.6" customHeight="1" x14ac:dyDescent="0.2">
      <c r="A30" s="23" t="s">
        <v>99</v>
      </c>
      <c r="B30" s="20"/>
      <c r="C30" s="20"/>
      <c r="D30" s="20"/>
      <c r="E30" s="20"/>
      <c r="F30" s="24"/>
    </row>
    <row r="31" spans="1:7" x14ac:dyDescent="0.2">
      <c r="A31" s="23" t="s">
        <v>33</v>
      </c>
      <c r="B31" s="25"/>
      <c r="C31" s="26"/>
      <c r="D31" s="26"/>
      <c r="E31" s="26"/>
      <c r="F31" s="27"/>
    </row>
    <row r="32" spans="1:7" x14ac:dyDescent="0.2">
      <c r="A32" s="23" t="s">
        <v>143</v>
      </c>
      <c r="B32" s="28"/>
      <c r="C32" s="28"/>
      <c r="D32" s="28"/>
      <c r="E32" s="28"/>
      <c r="F32" s="28"/>
    </row>
    <row r="33" spans="1:6" ht="12.75" customHeight="1" x14ac:dyDescent="0.2">
      <c r="A33" s="23" t="s">
        <v>144</v>
      </c>
      <c r="B33" s="20"/>
      <c r="C33" s="20"/>
      <c r="D33" s="20"/>
      <c r="E33" s="20"/>
      <c r="F33" s="20"/>
    </row>
    <row r="34" spans="1:6" ht="12.95" customHeight="1" x14ac:dyDescent="0.2">
      <c r="A34" s="29" t="s">
        <v>145</v>
      </c>
      <c r="B34" s="30"/>
      <c r="C34" s="30"/>
      <c r="D34" s="30"/>
      <c r="E34" s="30"/>
      <c r="F34" s="30"/>
    </row>
    <row r="35" spans="1:6" x14ac:dyDescent="0.2">
      <c r="A35" s="31" t="s">
        <v>146</v>
      </c>
      <c r="B35" s="32"/>
      <c r="C35" s="27"/>
      <c r="D35" s="27"/>
      <c r="E35" s="27"/>
      <c r="F35" s="27"/>
    </row>
    <row r="36" spans="1:6" ht="12.75" customHeight="1" x14ac:dyDescent="0.2">
      <c r="A36" s="31" t="s">
        <v>114</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14:formula1>
            <xm:f>'Summary and sign-off'!$A$45:$A$46</xm:f>
          </x14:formula1>
          <xm:sqref>C11:C24</xm:sqref>
        </x14:dataValidation>
        <x14:dataValidation type="list" errorStyle="information" operator="greaterThan" allowBlank="1" showInputMessage="1" prompt="Provide specific $ value if possible">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24B04C648E764A984F76C52BE781B2" ma:contentTypeVersion="11" ma:contentTypeDescription="Create a new document." ma:contentTypeScope="" ma:versionID="81a2aea583dc62b0beb42b55e4b9b68b">
  <xsd:schema xmlns:xsd="http://www.w3.org/2001/XMLSchema" xmlns:xs="http://www.w3.org/2001/XMLSchema" xmlns:p="http://schemas.microsoft.com/office/2006/metadata/properties" xmlns:ns2="7ca2457e-7669-4553-a1f5-ce7cb31d1638" xmlns:ns3="056abdbd-3034-446f-8621-38106bf269b2" targetNamespace="http://schemas.microsoft.com/office/2006/metadata/properties" ma:root="true" ma:fieldsID="312d033d7387279911553b41a5fb3b28" ns2:_="" ns3:_="">
    <xsd:import namespace="7ca2457e-7669-4553-a1f5-ce7cb31d1638"/>
    <xsd:import namespace="056abdbd-3034-446f-8621-38106bf269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a2457e-7669-4553-a1f5-ce7cb31d16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6abdbd-3034-446f-8621-38106bf269b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056abdbd-3034-446f-8621-38106bf269b2">
      <UserInfo>
        <DisplayName>Ken Smart</DisplayName>
        <AccountId>87</AccountId>
        <AccountType/>
      </UserInfo>
      <UserInfo>
        <DisplayName>Nehalkumar patel</DisplayName>
        <AccountId>157</AccountId>
        <AccountType/>
      </UserInfo>
    </SharedWithUsers>
  </documentManagement>
</p:properties>
</file>

<file path=customXml/itemProps1.xml><?xml version="1.0" encoding="utf-8"?>
<ds:datastoreItem xmlns:ds="http://schemas.openxmlformats.org/officeDocument/2006/customXml" ds:itemID="{8C481702-422D-4D32-A3A0-C4A15DA3DC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a2457e-7669-4553-a1f5-ce7cb31d1638"/>
    <ds:schemaRef ds:uri="056abdbd-3034-446f-8621-38106bf269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F579D7F4-D0D7-4BCB-BBEA-E7C37A64913E}">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7ca2457e-7669-4553-a1f5-ce7cb31d1638"/>
    <ds:schemaRef ds:uri="056abdbd-3034-446f-8621-38106bf269b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Rebecca Morgan</cp:lastModifiedBy>
  <cp:revision/>
  <dcterms:created xsi:type="dcterms:W3CDTF">2010-10-17T20:59:02Z</dcterms:created>
  <dcterms:modified xsi:type="dcterms:W3CDTF">2021-07-02T03:32:26Z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0x0101004524B04C648E764A984F76C52BE781B2</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