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G:\Finance\Finance\02 CFIS Dataload\06. CE Expenses\02. OOC\"/>
    </mc:Choice>
  </mc:AlternateContent>
  <xr:revisionPtr revIDLastSave="0" documentId="13_ncr:1_{B5A93B0D-A559-4BFF-839E-31238B9A881E}" xr6:coauthVersionLast="46" xr6:coauthVersionMax="46" xr10:uidLastSave="{00000000-0000-0000-0000-000000000000}"/>
  <bookViews>
    <workbookView xWindow="30555" yWindow="1215" windowWidth="20550" windowHeight="11775" tabRatio="723" firstSheet="1" activeTab="5"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 name="Chart of Accounts" sheetId="20" state="hidden" r:id="rId7"/>
  </sheets>
  <definedNames>
    <definedName name="_xlnm.Print_Area" localSheetId="4">'All other expenses'!$A$1:$E$32</definedName>
    <definedName name="_xlnm.Print_Area" localSheetId="5">'Gifts and benefits'!$A$1:$F$36</definedName>
    <definedName name="_xlnm.Print_Area" localSheetId="0">'Guidance for agencies'!$A$1:$A$58</definedName>
    <definedName name="_xlnm.Print_Area" localSheetId="3">Hospitality!$A$1:$E$30</definedName>
    <definedName name="_xlnm.Print_Area" localSheetId="1">'Summary and sign-off'!$A$1:$F$23</definedName>
    <definedName name="_xlnm.Print_Area" localSheetId="2">Travel!$A$1:$E$80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4" l="1"/>
  <c r="C26" i="3"/>
  <c r="C23" i="2"/>
  <c r="C55" i="1"/>
  <c r="C69" i="1"/>
  <c r="C38" i="1"/>
  <c r="B6" i="13" l="1"/>
  <c r="E60" i="13"/>
  <c r="C60" i="13"/>
  <c r="C27" i="4"/>
  <c r="C26" i="4"/>
  <c r="B60" i="13" l="1"/>
  <c r="B59" i="13"/>
  <c r="D59" i="13"/>
  <c r="B58" i="13"/>
  <c r="D58" i="13"/>
  <c r="D57" i="13"/>
  <c r="B57" i="13"/>
  <c r="D56" i="13"/>
  <c r="B56" i="13"/>
  <c r="D55" i="13"/>
  <c r="B55" i="13"/>
  <c r="B2" i="4"/>
  <c r="B3" i="4"/>
  <c r="B2" i="3"/>
  <c r="B3" i="3"/>
  <c r="B2" i="2"/>
  <c r="B3" i="2"/>
  <c r="B2" i="1"/>
  <c r="B3" i="1"/>
  <c r="F58" i="13" l="1"/>
  <c r="D23" i="2" s="1"/>
  <c r="F60" i="13"/>
  <c r="E25" i="4" s="1"/>
  <c r="F59" i="13"/>
  <c r="D26" i="3" s="1"/>
  <c r="F57" i="13"/>
  <c r="D69" i="1" s="1"/>
  <c r="F56" i="13"/>
  <c r="D55" i="1" s="1"/>
  <c r="F55" i="13"/>
  <c r="D38" i="1" s="1"/>
  <c r="C13" i="13"/>
  <c r="C12" i="13"/>
  <c r="C11" i="13"/>
  <c r="C16" i="13" l="1"/>
  <c r="C17" i="13"/>
  <c r="B5" i="4" l="1"/>
  <c r="B4" i="4"/>
  <c r="B5" i="3"/>
  <c r="B4" i="3"/>
  <c r="B5" i="2"/>
  <c r="B4" i="2"/>
  <c r="B5" i="1"/>
  <c r="B4" i="1"/>
  <c r="C15" i="13" l="1"/>
  <c r="F12" i="13" l="1"/>
  <c r="C25" i="4"/>
  <c r="F11" i="13" s="1"/>
  <c r="F13" i="13" l="1"/>
  <c r="B69" i="1"/>
  <c r="B17" i="13" s="1"/>
  <c r="B55" i="1"/>
  <c r="B16" i="13" s="1"/>
  <c r="B38" i="1"/>
  <c r="B15" i="13" s="1"/>
  <c r="B26" i="3" l="1"/>
  <c r="B13" i="13" s="1"/>
  <c r="B23" i="2"/>
  <c r="B12" i="13" s="1"/>
  <c r="B11" i="13" l="1"/>
  <c r="B7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41"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58"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<sst xmlns="http://schemas.openxmlformats.org/spreadsheetml/2006/main" count="722" uniqueCount="632">
  <si>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</si>
  <si>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</si>
  <si>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</si>
  <si>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</si>
  <si>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</si>
  <si>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</si>
  <si>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</si>
  <si>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</si>
  <si>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</si>
  <si>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</si>
  <si>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</si>
  <si>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</si>
  <si>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</si>
  <si>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</si>
  <si>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</si>
  <si>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</si>
  <si>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</si>
  <si>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</si>
  <si>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</si>
  <si>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</si>
  <si>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</si>
  <si>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</si>
  <si>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</si>
  <si>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</si>
  <si>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</si>
  <si>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</si>
  <si>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</si>
  <si>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</si>
  <si>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</si>
  <si>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</si>
  <si>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</si>
  <si>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</si>
  <si>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</si>
  <si>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</si>
  <si>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</si>
  <si>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</si>
  <si>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</si>
  <si>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</si>
  <si>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</si>
  <si>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</si>
  <si>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</si>
  <si>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</si>
  <si>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</si>
  <si>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</si>
  <si>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</si>
  <si>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</si>
  <si>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</si>
  <si>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</si>
  <si>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</si>
  <si>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</si>
  <si>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</si>
  <si>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</si>
  <si>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</si>
  <si>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</si>
  <si>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</si>
  <si>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</si>
  <si>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</si>
  <si>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</si>
  <si>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</si>
  <si>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</si>
  <si>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</si>
  <si>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</si>
  <si>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</si>
  <si>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</si>
  <si>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</si>
  <si>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</si>
  <si>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</si>
  <si>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</si>
  <si>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</si>
  <si>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</si>
  <si>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</si>
  <si>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</si>
  <si>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</si>
  <si>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</si>
  <si>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</si>
  <si>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</si>
  <si>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</si>
  <si>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</si>
  <si>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</si>
  <si>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</si>
  <si>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</si>
  <si>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</si>
  <si>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</si>
  <si>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</si>
  <si>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</si>
  <si>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</si>
  <si>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</si>
  <si>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</si>
  <si>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</si>
  <si>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</si>
  <si>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</si>
  <si>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</si>
  <si>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</si>
  <si>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</si>
  <si>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</si>
  <si>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</si>
  <si>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</si>
  <si>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</si>
  <si>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</si>
  <si>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</si>
  <si>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</si>
  <si>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</si>
  <si>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</si>
  <si>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</si>
  <si>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</si>
  <si>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</si>
  <si>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</si>
  <si>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</si>
  <si>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</si>
  <si>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</si>
  <si>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</si>
  <si>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</si>
  <si>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</si>
  <si>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</si>
  <si>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</si>
  <si>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</si>
  <si>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</si>
  <si>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</si>
  <si>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</si>
  <si>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</si>
  <si>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</si>
  <si>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</si>
  <si>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</si>
  <si>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</si>
  <si>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</si>
  <si>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</si>
  <si>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</si>
  <si>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</si>
  <si>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</si>
  <si>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</si>
  <si>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</si>
  <si>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</si>
  <si>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</si>
  <si>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</si>
  <si>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</si>
  <si>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</si>
  <si>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</si>
  <si>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</si>
  <si>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</si>
  <si>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</si>
  <si>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</si>
  <si>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</si>
  <si>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</si>
  <si>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</si>
  <si>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</si>
  <si>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</si>
  <si>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</si>
  <si>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</si>
  <si>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</si>
  <si>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</si>
  <si>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</si>
  <si>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</si>
  <si>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</si>
  <si>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</si>
  <si>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</si>
  <si>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</si>
  <si>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</si>
  <si>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</si>
  <si>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</si>
  <si>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</si>
  <si>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</si>
  <si>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</si>
  <si>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</si>
  <si>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</si>
  <si>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</si>
  <si>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</si>
  <si>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</si>
  <si>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</si>
  <si>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</si>
  <si>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Salary and Wages</t>
  </si>
  <si>
    <t>State Sector Retirement Super</t>
  </si>
  <si>
    <t>KiwiSaver</t>
  </si>
  <si>
    <t>PCard Uncoded Transactions</t>
  </si>
  <si>
    <t>Consultants</t>
  </si>
  <si>
    <t>Sick and Domestic Leave</t>
  </si>
  <si>
    <t>Staff incidentals</t>
  </si>
  <si>
    <t>ACC</t>
  </si>
  <si>
    <t>Stationery</t>
  </si>
  <si>
    <t>Annual Leave</t>
  </si>
  <si>
    <t>Photocopying</t>
  </si>
  <si>
    <t>Phones - Cell Phones</t>
  </si>
  <si>
    <t>Postage and Courier</t>
  </si>
  <si>
    <t>Phones - Landlines &amp; Facsimile</t>
  </si>
  <si>
    <t>Training - Staff</t>
  </si>
  <si>
    <t>Allocations</t>
  </si>
  <si>
    <t>Legal</t>
  </si>
  <si>
    <t>Gifts</t>
  </si>
  <si>
    <t>Airport Lounge Membership</t>
  </si>
  <si>
    <t>Taxis</t>
  </si>
  <si>
    <t>Car Parks</t>
  </si>
  <si>
    <t>Dom - Accommodation</t>
  </si>
  <si>
    <t>Software Licenses</t>
  </si>
  <si>
    <t xml:space="preserve">MA - Computer </t>
  </si>
  <si>
    <t>Printing and Publishing</t>
  </si>
  <si>
    <t>Professional Memberships</t>
  </si>
  <si>
    <t>Long Service Leave</t>
  </si>
  <si>
    <t>Retirement Leave</t>
  </si>
  <si>
    <t>Department Revenue</t>
  </si>
  <si>
    <t>Venue Hire</t>
  </si>
  <si>
    <t>Events and Functions</t>
  </si>
  <si>
    <t>Wellington</t>
  </si>
  <si>
    <t>David Wilson</t>
  </si>
  <si>
    <t>Airfares - international</t>
  </si>
  <si>
    <t>Intl - Other Expenses</t>
  </si>
  <si>
    <t>Intl - Accommodation</t>
  </si>
  <si>
    <t>Contractors</t>
  </si>
  <si>
    <t>GST on FBT</t>
  </si>
  <si>
    <t>FBT</t>
  </si>
  <si>
    <t>Airfares - domestic</t>
  </si>
  <si>
    <t>Occupational Health</t>
  </si>
  <si>
    <t>Records Storage</t>
  </si>
  <si>
    <t>Employee Assistance Programme</t>
  </si>
  <si>
    <t>MA - Office Equipment</t>
  </si>
  <si>
    <t>Uniform Purchase/Dry Cleaning</t>
  </si>
  <si>
    <t>Depr - Computer Hardware</t>
  </si>
  <si>
    <t>Depr - Telecom Equipment</t>
  </si>
  <si>
    <t>Depr - Intangibles</t>
  </si>
  <si>
    <t>Depr - Office Equipment</t>
  </si>
  <si>
    <t>Depr - Furniture</t>
  </si>
  <si>
    <t>Bank Charges</t>
  </si>
  <si>
    <t>MA - Other (less than $500)</t>
  </si>
  <si>
    <t>Annual Leave Payout</t>
  </si>
  <si>
    <t>Eye Tests</t>
  </si>
  <si>
    <t>Insurance Premium &amp; Excess</t>
  </si>
  <si>
    <t>Meal Allowances</t>
  </si>
  <si>
    <t>Accounting services</t>
  </si>
  <si>
    <t>Computer charges and Hostings</t>
  </si>
  <si>
    <t>Crown Revenue</t>
  </si>
  <si>
    <t>Capital Charges</t>
  </si>
  <si>
    <t>Audit</t>
  </si>
  <si>
    <t>MA - Telecom Equipment</t>
  </si>
  <si>
    <t>Repairs and Maintenance</t>
  </si>
  <si>
    <t>Urgency</t>
  </si>
  <si>
    <t>Victoria University</t>
  </si>
  <si>
    <t>Staff Recruitment</t>
  </si>
  <si>
    <t>Kitchen Consumables</t>
  </si>
  <si>
    <t>Over Time</t>
  </si>
  <si>
    <t>Subscriptions</t>
  </si>
  <si>
    <t>Conference Registration Fee</t>
  </si>
  <si>
    <t>Recognition and Rewards</t>
  </si>
  <si>
    <t>Salary and Wages - Temp. staff</t>
  </si>
  <si>
    <t>Research/Survey/Library Services</t>
  </si>
  <si>
    <t>Cleaning Contracts</t>
  </si>
  <si>
    <t>Surface travel other</t>
  </si>
  <si>
    <t>Other Charges</t>
  </si>
  <si>
    <t>Allowances other</t>
  </si>
  <si>
    <t>Interpreting &amp;Translation</t>
  </si>
  <si>
    <t>Dom - Meals and Incidentals</t>
  </si>
  <si>
    <t xml:space="preserve">Total incl Surplus/Deficit </t>
  </si>
  <si>
    <t>Net Surplus / Deficit</t>
  </si>
  <si>
    <t>Total Taxpayers' Funds</t>
  </si>
  <si>
    <t>Total Revaluation Reserves</t>
  </si>
  <si>
    <t>Balance at 30 Junes</t>
  </si>
  <si>
    <t>Library Heritage</t>
  </si>
  <si>
    <t>Library Reference</t>
  </si>
  <si>
    <t>Artwork</t>
  </si>
  <si>
    <t>Building</t>
  </si>
  <si>
    <t>Land</t>
  </si>
  <si>
    <t>Balance at 1 July</t>
  </si>
  <si>
    <t>Revaluation Reserve</t>
  </si>
  <si>
    <t>Total Capital Income</t>
  </si>
  <si>
    <t>Balance at 30 June</t>
  </si>
  <si>
    <t>POBOC</t>
  </si>
  <si>
    <t>ROBOC</t>
  </si>
  <si>
    <t>Return Surplus to the Crown</t>
  </si>
  <si>
    <t>Capital Withdrawal</t>
  </si>
  <si>
    <t>Capital Contribution</t>
  </si>
  <si>
    <t>Net Comprehensive Income</t>
  </si>
  <si>
    <t>Capital Income</t>
  </si>
  <si>
    <t>Taxpayers' Funds</t>
  </si>
  <si>
    <t>Net Assets</t>
  </si>
  <si>
    <t>Total Liabilities</t>
  </si>
  <si>
    <t>Total Non Current Liabilities</t>
  </si>
  <si>
    <t>Total Prov Employee Entitlemnt</t>
  </si>
  <si>
    <t>Provision Retirement Leave</t>
  </si>
  <si>
    <t>Provision Long Service Leave</t>
  </si>
  <si>
    <t>Provision Employee Entitlement</t>
  </si>
  <si>
    <t>Non Current Liabilities</t>
  </si>
  <si>
    <t>Total Current Liabilities</t>
  </si>
  <si>
    <t>Total Employees Entitlements</t>
  </si>
  <si>
    <t>Provision Severance/Redundancy</t>
  </si>
  <si>
    <t>Provision Sick Leave - Current</t>
  </si>
  <si>
    <t xml:space="preserve">Provision Retirement Leave </t>
  </si>
  <si>
    <t xml:space="preserve">Provision Long Service Leave </t>
  </si>
  <si>
    <t>Provision Annual Leave</t>
  </si>
  <si>
    <t>Total Provision Other</t>
  </si>
  <si>
    <t>Stock Provision</t>
  </si>
  <si>
    <t>Provision for Doubtful Debts</t>
  </si>
  <si>
    <t>Provision Other</t>
  </si>
  <si>
    <t>Total Creditors and Accruals</t>
  </si>
  <si>
    <t>Accounts Payable- GST on FBT</t>
  </si>
  <si>
    <t>Accounts Payable- FBT</t>
  </si>
  <si>
    <t>Travel advance</t>
  </si>
  <si>
    <t>Salary Accruals</t>
  </si>
  <si>
    <t>Salary Clearing Account</t>
  </si>
  <si>
    <t>Provision Net Surplus Payment</t>
  </si>
  <si>
    <t>Capital Charge Payable</t>
  </si>
  <si>
    <t>GST Settlement Account</t>
  </si>
  <si>
    <t>GST Received</t>
  </si>
  <si>
    <t>Sales Proceeds</t>
  </si>
  <si>
    <t>Revenue in Advance</t>
  </si>
  <si>
    <t>Accruals - Purchase Card</t>
  </si>
  <si>
    <t>Accruals - Reversing</t>
  </si>
  <si>
    <t>Accruals - Non reversing</t>
  </si>
  <si>
    <t>Accruals - ACC</t>
  </si>
  <si>
    <t>Accounts Payable</t>
  </si>
  <si>
    <t>PCard Reimbursements</t>
  </si>
  <si>
    <t>Creditors</t>
  </si>
  <si>
    <t>Creditors and Accruals</t>
  </si>
  <si>
    <t>Current Liabilities</t>
  </si>
  <si>
    <t>Liabilities</t>
  </si>
  <si>
    <t>Total Assets</t>
  </si>
  <si>
    <t>Total Non Current Assets</t>
  </si>
  <si>
    <t>Net Intangible Assets</t>
  </si>
  <si>
    <t>Acc Depr - Intangible Assets</t>
  </si>
  <si>
    <t>WIP - Intangibles</t>
  </si>
  <si>
    <t>Intangibles</t>
  </si>
  <si>
    <t>Intangible Assets</t>
  </si>
  <si>
    <t>Net PPE</t>
  </si>
  <si>
    <t>Total Accumulated Depreciation</t>
  </si>
  <si>
    <t>Acc Depr - Library Reference</t>
  </si>
  <si>
    <t>Acc Depr - Telecom Equipment</t>
  </si>
  <si>
    <t>Acc Depr - Plant and Equipment</t>
  </si>
  <si>
    <t>Acc Depr - Motor Vehicles</t>
  </si>
  <si>
    <t>Acc Depr - LPI</t>
  </si>
  <si>
    <t>Acc Depr - Office Equipment</t>
  </si>
  <si>
    <t>Acc Depr - Computer Hardware</t>
  </si>
  <si>
    <t>Acc Depr - Furniture</t>
  </si>
  <si>
    <t>Acc Depr - Building</t>
  </si>
  <si>
    <t>Accumulated Depreciation</t>
  </si>
  <si>
    <t>Total Capital Work in Progress</t>
  </si>
  <si>
    <t>WIP - Telecom Equipment</t>
  </si>
  <si>
    <t>WIP - Plant and Equipment</t>
  </si>
  <si>
    <t>WIP - Motor Vehicles</t>
  </si>
  <si>
    <t>WIP - LPI</t>
  </si>
  <si>
    <t>WIP - Office Equipment</t>
  </si>
  <si>
    <t>WIP - Computer Hardware</t>
  </si>
  <si>
    <t>WIP - Furniture</t>
  </si>
  <si>
    <t>WIP - Parliamentary Accommodation Strategy</t>
  </si>
  <si>
    <t>WIP - Building</t>
  </si>
  <si>
    <t>Capital Work in Progress</t>
  </si>
  <si>
    <t>Total Property, Plant &amp; Equip</t>
  </si>
  <si>
    <t>Fixed Assets Clearing Account</t>
  </si>
  <si>
    <t>PPE - Library Heritage</t>
  </si>
  <si>
    <t>PPE - Library Reference</t>
  </si>
  <si>
    <t>PPE - Artwork</t>
  </si>
  <si>
    <t>PPE - Telecom Equipment</t>
  </si>
  <si>
    <t>PPE - Plant and Equipment</t>
  </si>
  <si>
    <t>PPE - Motor Vehicles</t>
  </si>
  <si>
    <t>PPE - LPI</t>
  </si>
  <si>
    <t>PPE - Office Equipment</t>
  </si>
  <si>
    <t>PPE - Computer Hardware</t>
  </si>
  <si>
    <t>PPE - Furniture</t>
  </si>
  <si>
    <t>PPE - Building</t>
  </si>
  <si>
    <t>PPE - Land</t>
  </si>
  <si>
    <t>Property, Plant and Equipment</t>
  </si>
  <si>
    <t>Non Current Assets</t>
  </si>
  <si>
    <t>Total Current Assets</t>
  </si>
  <si>
    <t>Total Inventories</t>
  </si>
  <si>
    <t>Stock on Hand - ICT</t>
  </si>
  <si>
    <t>Stock on Hand</t>
  </si>
  <si>
    <t>Inventories</t>
  </si>
  <si>
    <t>Total Debtors and Receivables</t>
  </si>
  <si>
    <t>Inter Company - PC and OOC</t>
  </si>
  <si>
    <t>Inter Company - PC and PCO</t>
  </si>
  <si>
    <t>Inter Company - PS and OOC</t>
  </si>
  <si>
    <t>Inter Company - PS and PCO</t>
  </si>
  <si>
    <t>Inter Company - PS and PC</t>
  </si>
  <si>
    <t>Inter Company - PCO and OOC</t>
  </si>
  <si>
    <t>GST Paid</t>
  </si>
  <si>
    <t>Prepayments</t>
  </si>
  <si>
    <t>Debtor Crown</t>
  </si>
  <si>
    <t>Accounts Receivables-Other</t>
  </si>
  <si>
    <t>Accounts Receivables-Dept</t>
  </si>
  <si>
    <t>Debtors</t>
  </si>
  <si>
    <t>Debtors and Other Receivables</t>
  </si>
  <si>
    <t>Total Cash &amp;Cash Equivalents</t>
  </si>
  <si>
    <t>Cash</t>
  </si>
  <si>
    <t>Bank</t>
  </si>
  <si>
    <t>Cash and Cash Equivalents</t>
  </si>
  <si>
    <t>Current Assets</t>
  </si>
  <si>
    <t>Assets</t>
  </si>
  <si>
    <t>Total Net Income</t>
  </si>
  <si>
    <t>Default Account for Invoice Coding</t>
  </si>
  <si>
    <t>GST Expense (Crown only)</t>
  </si>
  <si>
    <t>Project OPEX Budget - Library Reference</t>
  </si>
  <si>
    <t>Project OPEX Budget - Intangibles</t>
  </si>
  <si>
    <t>Project OPEX Budget - Telecom Equipment</t>
  </si>
  <si>
    <t>Project OPEX Budget - Plant and Equipment</t>
  </si>
  <si>
    <t>Project OPEX Budget - Motor Vehicles</t>
  </si>
  <si>
    <t>Project OPEX Budget - LPI</t>
  </si>
  <si>
    <t>Project OPEX Budget - Office Equipment</t>
  </si>
  <si>
    <t>Project OPEX Budget - Computer Hardware</t>
  </si>
  <si>
    <t>Project OPEX Budget - Furniture</t>
  </si>
  <si>
    <t>Project OPEX Budget - Building</t>
  </si>
  <si>
    <t>Total Expenditure</t>
  </si>
  <si>
    <t>Total Operating Costs</t>
  </si>
  <si>
    <t>Total Charges</t>
  </si>
  <si>
    <t>Foreign Exchange Gain/Loss</t>
  </si>
  <si>
    <t>Charges</t>
  </si>
  <si>
    <t>Total Gain/Loss on Sale Assets</t>
  </si>
  <si>
    <t>Gain/Loss - Library Reference</t>
  </si>
  <si>
    <t>Gain/Loss - Artwork</t>
  </si>
  <si>
    <t>Gain/Loss - Intangibles</t>
  </si>
  <si>
    <t>Gain/Loss - Telecom Equipment</t>
  </si>
  <si>
    <t>Gain/Loss - Plant &amp; Equipment</t>
  </si>
  <si>
    <t>Gain/Loss - Motor Vehicles</t>
  </si>
  <si>
    <t>Gain/Loss - LPI</t>
  </si>
  <si>
    <t>Gain/Loss - Office Equipment</t>
  </si>
  <si>
    <t>Gain/Loss - Computer Hardware</t>
  </si>
  <si>
    <t>Gain/Loss - Furniture</t>
  </si>
  <si>
    <t>Gain/Loss - Buildings</t>
  </si>
  <si>
    <t>Gain/Loss - Land</t>
  </si>
  <si>
    <t>Gain/Loss on Sale of Assets</t>
  </si>
  <si>
    <t>Total Asset Impairments</t>
  </si>
  <si>
    <t>Imp - Intangibles</t>
  </si>
  <si>
    <t>Imp - Telecom Equipment</t>
  </si>
  <si>
    <t>Imp - Plant and Equipment</t>
  </si>
  <si>
    <t>Imp - Motor Vehicles</t>
  </si>
  <si>
    <t>Imp - LPI</t>
  </si>
  <si>
    <t>Imp - Office Equipment</t>
  </si>
  <si>
    <t>Imp - Computer</t>
  </si>
  <si>
    <t>Imp - Furniture</t>
  </si>
  <si>
    <t>Asset Impairments</t>
  </si>
  <si>
    <t>Total Depreciation Expenses</t>
  </si>
  <si>
    <t>Depr - General</t>
  </si>
  <si>
    <t>Depr - Library Reference</t>
  </si>
  <si>
    <t>Depr - Plant and Equipment</t>
  </si>
  <si>
    <t>Depr - Motor Vehicles</t>
  </si>
  <si>
    <t>Depr - LPI</t>
  </si>
  <si>
    <t>Depr - Building</t>
  </si>
  <si>
    <t>Depreciation Expenses</t>
  </si>
  <si>
    <t>Total Minor Assets</t>
  </si>
  <si>
    <t>MA - Artwork</t>
  </si>
  <si>
    <t>MA - Health and Safety</t>
  </si>
  <si>
    <t>MA - Intangibles</t>
  </si>
  <si>
    <t>MA - Plant and Equipment</t>
  </si>
  <si>
    <t>MA - Furniture and fittings</t>
  </si>
  <si>
    <t>Minor Assets</t>
  </si>
  <si>
    <t>Total Artwork</t>
  </si>
  <si>
    <t>Art Maintenance &amp; Conservation</t>
  </si>
  <si>
    <t>Artwork Purchases</t>
  </si>
  <si>
    <t>Total Stock</t>
  </si>
  <si>
    <t>Stock Write offs</t>
  </si>
  <si>
    <t>Stock Purchases</t>
  </si>
  <si>
    <t>Closing Stock</t>
  </si>
  <si>
    <t>Opening Stock</t>
  </si>
  <si>
    <t>Stock</t>
  </si>
  <si>
    <t>Total Other Operating Expenses</t>
  </si>
  <si>
    <t>Bellamy Performance Payment</t>
  </si>
  <si>
    <t>Bellamy's Subsidy</t>
  </si>
  <si>
    <t>Bad Debts Write Offs</t>
  </si>
  <si>
    <t>Network Meeting</t>
  </si>
  <si>
    <t>CPA/IPU Group 12 subscriptions</t>
  </si>
  <si>
    <t>Periodicals</t>
  </si>
  <si>
    <t>Binding</t>
  </si>
  <si>
    <t>Freight and Packaging</t>
  </si>
  <si>
    <t>Ballot papers</t>
  </si>
  <si>
    <t>Opening of Parliament</t>
  </si>
  <si>
    <t>Parliamentary papers</t>
  </si>
  <si>
    <t>External Hospitality</t>
  </si>
  <si>
    <t>Internal Hospitality</t>
  </si>
  <si>
    <t>Annotations</t>
  </si>
  <si>
    <t>On-line</t>
  </si>
  <si>
    <t>CDs</t>
  </si>
  <si>
    <t>Printing Other</t>
  </si>
  <si>
    <t>Printing Annual Volumes</t>
  </si>
  <si>
    <t>Printing Reprints</t>
  </si>
  <si>
    <t>Printing Gazettes</t>
  </si>
  <si>
    <t>Printing Legislation</t>
  </si>
  <si>
    <t>Statistics NZ info</t>
  </si>
  <si>
    <t>Status</t>
  </si>
  <si>
    <t>Serials - O/S</t>
  </si>
  <si>
    <t>Serials - NZ</t>
  </si>
  <si>
    <t>Seminars</t>
  </si>
  <si>
    <t>Reference Materials</t>
  </si>
  <si>
    <t>Printed regulations &amp; Statutes</t>
  </si>
  <si>
    <t>Professional Develop Info Res</t>
  </si>
  <si>
    <t>Library Newspapers</t>
  </si>
  <si>
    <t>O/S Databases</t>
  </si>
  <si>
    <t>O/S Official Pubs Intergovt</t>
  </si>
  <si>
    <t>O/S Off Pubs Single Country</t>
  </si>
  <si>
    <t>O/S Legislation</t>
  </si>
  <si>
    <t>Non Fiction - O/S</t>
  </si>
  <si>
    <t>Non Fiction - NZ</t>
  </si>
  <si>
    <t>News Services</t>
  </si>
  <si>
    <t>NZ E-Newsletters</t>
  </si>
  <si>
    <t>Legal Looseleafers</t>
  </si>
  <si>
    <t>Interloan</t>
  </si>
  <si>
    <t>NZ Govt and Parli Serials</t>
  </si>
  <si>
    <t>Fiction</t>
  </si>
  <si>
    <t>E-Clippings</t>
  </si>
  <si>
    <t>Books Documentary</t>
  </si>
  <si>
    <t>Books O/S - Non Fiction</t>
  </si>
  <si>
    <t>Books NZ - Non Fiction</t>
  </si>
  <si>
    <t>Central Fund Transfers (Budget Only)</t>
  </si>
  <si>
    <t>Budget Savings Target (Budget Only)</t>
  </si>
  <si>
    <t>Binding and Repairs</t>
  </si>
  <si>
    <t>Emergency Management Supplies</t>
  </si>
  <si>
    <t>Consumables (MFD, Printers...)</t>
  </si>
  <si>
    <t>Media PR</t>
  </si>
  <si>
    <t>News Monitoring</t>
  </si>
  <si>
    <t>PCard Petty Cash</t>
  </si>
  <si>
    <t>Miscellaneous</t>
  </si>
  <si>
    <t>Advertising/Publicity</t>
  </si>
  <si>
    <t>Equipment hire</t>
  </si>
  <si>
    <t>Other Operating Expenses</t>
  </si>
  <si>
    <t>Total Utilities</t>
  </si>
  <si>
    <t>Rates</t>
  </si>
  <si>
    <t>Water</t>
  </si>
  <si>
    <t>Gas</t>
  </si>
  <si>
    <t>Diesel</t>
  </si>
  <si>
    <t>Electricity</t>
  </si>
  <si>
    <t>Utilities</t>
  </si>
  <si>
    <t>Total Travel</t>
  </si>
  <si>
    <t>Non Wellington Accommodation</t>
  </si>
  <si>
    <t>Wellington Accommodation</t>
  </si>
  <si>
    <t>Medical and vaccination costs</t>
  </si>
  <si>
    <t>Motor Vehicles Allowance</t>
  </si>
  <si>
    <t>Passports and visas</t>
  </si>
  <si>
    <t>Mileage</t>
  </si>
  <si>
    <t>Rental Cars</t>
  </si>
  <si>
    <t>Total Professional Services</t>
  </si>
  <si>
    <t>Kaumatua</t>
  </si>
  <si>
    <t>Safety&amp; Security Audit/Upgrade</t>
  </si>
  <si>
    <t>Professional Services</t>
  </si>
  <si>
    <t>Total Information Technology</t>
  </si>
  <si>
    <t>WebsiteDev/Operations-External</t>
  </si>
  <si>
    <t>WebsiteDev/Operations-Intranet</t>
  </si>
  <si>
    <t>Database Access</t>
  </si>
  <si>
    <t>Disaster Recovery</t>
  </si>
  <si>
    <t>Technical Support</t>
  </si>
  <si>
    <t>Core Network Charges</t>
  </si>
  <si>
    <t>Computer Hardware Maintenance</t>
  </si>
  <si>
    <t>Computer Software Maintenance</t>
  </si>
  <si>
    <t>Information Technology</t>
  </si>
  <si>
    <t xml:space="preserve">Total Premises  &amp; Maintenance </t>
  </si>
  <si>
    <t>Earthquake Damages</t>
  </si>
  <si>
    <t>Audio Systems - Variable</t>
  </si>
  <si>
    <t>Audio Systems Contracts</t>
  </si>
  <si>
    <t>Ground Maintenance</t>
  </si>
  <si>
    <t>Cleaning - Variable</t>
  </si>
  <si>
    <t>Premises Cost</t>
  </si>
  <si>
    <t>Relocation expenses</t>
  </si>
  <si>
    <t>Insurance Repairs/Replacements</t>
  </si>
  <si>
    <t>Motor Vehicle Expenses</t>
  </si>
  <si>
    <t>Office Rent</t>
  </si>
  <si>
    <t>Sky Rental</t>
  </si>
  <si>
    <t>Water Cooler Hire</t>
  </si>
  <si>
    <t>Plant - Vert Transport Unprog</t>
  </si>
  <si>
    <t>Plant - M &amp; E Unprogrammed</t>
  </si>
  <si>
    <t>Plant - Fire Protection Unprog</t>
  </si>
  <si>
    <t>Plant Maintenance Contracts</t>
  </si>
  <si>
    <t>Security Installation</t>
  </si>
  <si>
    <t>Member's Home Security Monitor</t>
  </si>
  <si>
    <t>Member's Home Security Install</t>
  </si>
  <si>
    <t>Sec. Access/Monitor/Callout</t>
  </si>
  <si>
    <t xml:space="preserve">Warrant Fitness Certification </t>
  </si>
  <si>
    <t>Premises and Maintenance Cost</t>
  </si>
  <si>
    <t>Total Broadcasting</t>
  </si>
  <si>
    <t>Web Casting</t>
  </si>
  <si>
    <t>Television broadcasting</t>
  </si>
  <si>
    <t>Radio broadcasting</t>
  </si>
  <si>
    <t>Broadcasting</t>
  </si>
  <si>
    <t>Total Communication</t>
  </si>
  <si>
    <t>Video conferencing</t>
  </si>
  <si>
    <t>Phones - Car Kit</t>
  </si>
  <si>
    <t>Phones - Toll Calls</t>
  </si>
  <si>
    <t>Phones - Internet</t>
  </si>
  <si>
    <t>Phones - Home Lines</t>
  </si>
  <si>
    <t>Phones - Directories</t>
  </si>
  <si>
    <t>Communication</t>
  </si>
  <si>
    <t>Operating Costs</t>
  </si>
  <si>
    <t>Total Personnel Costs</t>
  </si>
  <si>
    <t>Total Leave Provision</t>
  </si>
  <si>
    <t>Annual Leave Buy Back</t>
  </si>
  <si>
    <t>Leave Provision</t>
  </si>
  <si>
    <t>Total Professional Development</t>
  </si>
  <si>
    <t>Network Meeting Backup</t>
  </si>
  <si>
    <t>Training - Leadership &amp; Dev</t>
  </si>
  <si>
    <t>Training - Caucus</t>
  </si>
  <si>
    <t>Training - Support Staff</t>
  </si>
  <si>
    <t>Professional Development</t>
  </si>
  <si>
    <t>Total Health and Safety</t>
  </si>
  <si>
    <t>Health and Safety</t>
  </si>
  <si>
    <t>Total Allowance and Incidental</t>
  </si>
  <si>
    <t>Select Committee Refreshments</t>
  </si>
  <si>
    <t>On-Call Allowances</t>
  </si>
  <si>
    <t>Shift Allowances</t>
  </si>
  <si>
    <t>Allowances and Incidentals</t>
  </si>
  <si>
    <t>Total Payroll</t>
  </si>
  <si>
    <t>Summer Clerks</t>
  </si>
  <si>
    <t>Temporary Staff (Agency)</t>
  </si>
  <si>
    <t>Severance and Redundancy</t>
  </si>
  <si>
    <t>Staff Settlements</t>
  </si>
  <si>
    <t>MPs Superannuation Scheme</t>
  </si>
  <si>
    <t>Government Superannuation Fund</t>
  </si>
  <si>
    <t>Staff Benefits subject to FBT</t>
  </si>
  <si>
    <t>Vacancies Budget</t>
  </si>
  <si>
    <t>Payroll</t>
  </si>
  <si>
    <t>Personnel Costs</t>
  </si>
  <si>
    <t>EXPENDITURE</t>
  </si>
  <si>
    <t>Total Revenue</t>
  </si>
  <si>
    <t>Total Revenue Other</t>
  </si>
  <si>
    <t>Insurance Proceeds</t>
  </si>
  <si>
    <t>Printing Charges - Regulations</t>
  </si>
  <si>
    <t>Rent Received - 3rd Party</t>
  </si>
  <si>
    <t>Revenue Other</t>
  </si>
  <si>
    <t>Total Department Revenue</t>
  </si>
  <si>
    <t>Revenue Allocation</t>
  </si>
  <si>
    <t>KiwiSaver Subsidy</t>
  </si>
  <si>
    <t>SSRSS Subsidy</t>
  </si>
  <si>
    <t>Rent Received - Departmental</t>
  </si>
  <si>
    <t>Rent Received - No GST</t>
  </si>
  <si>
    <t>Rent Received - GST</t>
  </si>
  <si>
    <t>Total Crown Revenue</t>
  </si>
  <si>
    <t>REVENUE</t>
  </si>
  <si>
    <t>Name</t>
  </si>
  <si>
    <t>No.</t>
  </si>
  <si>
    <t>Training</t>
  </si>
  <si>
    <t>Office of the Clerk</t>
  </si>
  <si>
    <t>replacement cover Lindsay, and cord D Wilso-Lindsa</t>
  </si>
  <si>
    <t>phone screen cover Clerk-Lindsa</t>
  </si>
  <si>
    <t>phone protector Clerk-Wilson</t>
  </si>
  <si>
    <t>Clerk sub to NZH premium online-Wilson</t>
  </si>
  <si>
    <t>Clerk sub to politik online-Wilson</t>
  </si>
  <si>
    <t>House suits x2 D Wilson-Wilson</t>
  </si>
  <si>
    <t>keyboard iphone glass protector D Wilson-Lindsa</t>
  </si>
  <si>
    <t>Phone</t>
  </si>
  <si>
    <t>Subscription</t>
  </si>
  <si>
    <t>James Picker, Clerk Assistant</t>
  </si>
  <si>
    <t>Uniform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</si>
</sst>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8" x14ac:knownFonts="1">
    <font>
      <sz val="10"/>
      <color theme="1"/>
      <name val="Arial"/>
      <family val="2"/>
    </font>
    <font>
      <sz val="11"/>
      <color theme="1"/>
      <name val="Calibri"/>
      <family val="2"/>
      <scheme val="minor"/>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4">
    <xf numFmtId="0" fontId="0" fillId="0" borderId="0"/>
    <xf numFmtId="0" fontId="11" fillId="0" borderId="0" applyNumberFormat="0" applyFill="0" applyBorder="0" applyAlignment="0" applyProtection="0"/>
    <xf numFmtId="165" fontId="24" fillId="0" borderId="0" applyFont="0" applyFill="0" applyBorder="0" applyAlignment="0" applyProtection="0"/>
    <xf numFmtId="0" fontId="1" fillId="0" borderId="0"/>
  </cellStyleXfs>
  <cellXfs count="190">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9"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9" fillId="0" borderId="0" xfId="0" applyFont="1" applyFill="1" applyBorder="1" applyAlignment="1" applyProtection="1">
      <alignment vertical="center" wrapText="1" readingOrder="1"/>
    </xf>
    <xf numFmtId="0" fontId="18" fillId="0" borderId="0" xfId="0" applyFont="1" applyFill="1" applyBorder="1" applyAlignment="1" applyProtection="1">
      <alignment vertical="center" wrapText="1" readingOrder="1"/>
    </xf>
    <xf numFmtId="0" fontId="22" fillId="0" borderId="0" xfId="0" applyFont="1" applyFill="1" applyBorder="1" applyAlignment="1" applyProtection="1">
      <alignment vertical="center" wrapText="1" readingOrder="1"/>
    </xf>
    <xf numFmtId="0" fontId="22" fillId="0" borderId="3" xfId="0" applyFont="1" applyFill="1" applyBorder="1" applyAlignment="1" applyProtection="1">
      <alignment vertical="center" wrapText="1" readingOrder="1"/>
    </xf>
    <xf numFmtId="0" fontId="32"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5" fillId="6" borderId="0" xfId="0" applyFont="1" applyFill="1" applyAlignment="1" applyProtection="1"/>
    <xf numFmtId="0" fontId="5" fillId="6" borderId="0" xfId="0" applyFont="1" applyFill="1" applyAlignment="1" applyProtection="1">
      <alignment wrapText="1"/>
    </xf>
    <xf numFmtId="0" fontId="0" fillId="0" borderId="0" xfId="0" applyProtection="1"/>
    <xf numFmtId="0" fontId="27" fillId="0" borderId="0" xfId="0" applyFont="1" applyBorder="1" applyProtection="1"/>
    <xf numFmtId="166" fontId="26" fillId="0" borderId="0" xfId="0" applyNumberFormat="1" applyFont="1" applyFill="1" applyBorder="1" applyAlignment="1" applyProtection="1">
      <alignment vertical="center" wrapText="1"/>
    </xf>
    <xf numFmtId="0" fontId="20"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5" fillId="0" borderId="0" xfId="0" applyFont="1" applyBorder="1" applyAlignment="1" applyProtection="1">
      <alignment wrapText="1"/>
    </xf>
    <xf numFmtId="0" fontId="2"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2"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5"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5" fillId="0" borderId="0" xfId="0" applyFont="1" applyBorder="1" applyAlignment="1" applyProtection="1">
      <alignment vertical="center" wrapText="1" readingOrder="1"/>
    </xf>
    <xf numFmtId="0" fontId="21"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4"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3" fillId="0" borderId="0" xfId="0" applyFont="1" applyFill="1" applyBorder="1" applyAlignment="1" applyProtection="1">
      <alignment wrapText="1"/>
    </xf>
    <xf numFmtId="0" fontId="2" fillId="0" borderId="0" xfId="0" applyFont="1" applyBorder="1" applyAlignment="1" applyProtection="1">
      <alignment vertical="center" wrapText="1"/>
    </xf>
    <xf numFmtId="0" fontId="0" fillId="0" borderId="0" xfId="0" applyAlignment="1" applyProtection="1">
      <alignment vertical="center" wrapText="1"/>
    </xf>
    <xf numFmtId="0" fontId="20" fillId="3" borderId="0" xfId="0" applyFont="1" applyFill="1" applyBorder="1" applyAlignment="1" applyProtection="1">
      <alignment vertical="center" wrapText="1" readingOrder="1"/>
    </xf>
    <xf numFmtId="0" fontId="17" fillId="3" borderId="0" xfId="0" applyFont="1" applyFill="1" applyBorder="1" applyAlignment="1" applyProtection="1"/>
    <xf numFmtId="0" fontId="5"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2" fillId="0" borderId="5" xfId="0" applyNumberFormat="1" applyFont="1" applyFill="1" applyBorder="1" applyAlignment="1" applyProtection="1">
      <alignment horizontal="center" vertical="center" wrapText="1"/>
    </xf>
    <xf numFmtId="0" fontId="16" fillId="0" borderId="0" xfId="0" applyFont="1" applyFill="1" applyBorder="1" applyAlignment="1" applyProtection="1">
      <alignment vertical="center"/>
    </xf>
    <xf numFmtId="1" fontId="18" fillId="0" borderId="0" xfId="0" applyNumberFormat="1" applyFont="1" applyFill="1" applyBorder="1" applyAlignment="1" applyProtection="1">
      <alignment horizontal="center" vertical="center" wrapText="1"/>
    </xf>
    <xf numFmtId="165" fontId="18" fillId="0" borderId="0" xfId="2" applyFont="1" applyFill="1" applyBorder="1" applyAlignment="1" applyProtection="1">
      <alignment vertical="center" wrapText="1" readingOrder="1"/>
    </xf>
    <xf numFmtId="0" fontId="16"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9" fillId="2" borderId="0" xfId="0" applyFont="1" applyFill="1" applyAlignment="1" applyProtection="1">
      <alignment horizontal="center" vertical="center"/>
    </xf>
    <xf numFmtId="0" fontId="28" fillId="0" borderId="0" xfId="0" applyFont="1" applyFill="1" applyAlignment="1" applyProtection="1">
      <alignment horizontal="center"/>
    </xf>
    <xf numFmtId="0" fontId="12" fillId="0" borderId="0" xfId="0" applyFont="1" applyAlignment="1" applyProtection="1">
      <alignment vertical="center"/>
    </xf>
    <xf numFmtId="0" fontId="20" fillId="2" borderId="0" xfId="0" applyFont="1" applyFill="1" applyAlignment="1" applyProtection="1">
      <alignment horizontal="justify" vertical="center"/>
    </xf>
    <xf numFmtId="0" fontId="8" fillId="0" borderId="0" xfId="0" applyFont="1" applyAlignment="1" applyProtection="1">
      <alignment vertical="center"/>
    </xf>
    <xf numFmtId="0" fontId="8" fillId="0" borderId="0" xfId="0" applyFont="1" applyFill="1" applyAlignment="1" applyProtection="1">
      <alignment vertical="center"/>
    </xf>
    <xf numFmtId="0" fontId="8" fillId="0" borderId="0" xfId="0" applyFont="1" applyFill="1" applyAlignment="1" applyProtection="1">
      <alignment vertical="center" wrapText="1"/>
    </xf>
    <xf numFmtId="0" fontId="12" fillId="0" borderId="0" xfId="0" applyFont="1" applyFill="1" applyAlignment="1" applyProtection="1">
      <alignment horizontal="justify" vertical="center"/>
    </xf>
    <xf numFmtId="0" fontId="8" fillId="0" borderId="0" xfId="0" applyFont="1" applyFill="1" applyAlignment="1" applyProtection="1">
      <alignment horizontal="justify" vertical="center"/>
    </xf>
    <xf numFmtId="0" fontId="20" fillId="3" borderId="0" xfId="0" applyFont="1" applyFill="1" applyAlignment="1" applyProtection="1">
      <alignment horizontal="justify" vertical="center"/>
    </xf>
    <xf numFmtId="0" fontId="12" fillId="0" borderId="0" xfId="0" applyFont="1" applyAlignment="1" applyProtection="1">
      <alignment horizontal="justify" vertical="center"/>
    </xf>
    <xf numFmtId="0" fontId="8" fillId="0" borderId="0" xfId="0" applyFont="1" applyAlignment="1" applyProtection="1">
      <alignment vertical="center" wrapText="1"/>
    </xf>
    <xf numFmtId="0" fontId="12" fillId="0" borderId="0" xfId="1" applyFont="1" applyAlignment="1" applyProtection="1">
      <alignment horizontal="justify" vertical="center"/>
    </xf>
    <xf numFmtId="0" fontId="8" fillId="0" borderId="0" xfId="0" applyFont="1" applyAlignment="1" applyProtection="1">
      <alignment horizontal="justify" vertical="center"/>
    </xf>
    <xf numFmtId="0" fontId="12" fillId="0" borderId="0" xfId="0" applyFont="1" applyAlignment="1" applyProtection="1">
      <alignment horizontal="left" vertical="center" wrapText="1"/>
    </xf>
    <xf numFmtId="0" fontId="13" fillId="0" borderId="0" xfId="1" applyFont="1" applyAlignment="1" applyProtection="1">
      <alignment vertical="center"/>
    </xf>
    <xf numFmtId="0" fontId="13" fillId="0" borderId="0" xfId="1" applyFont="1" applyAlignment="1" applyProtection="1">
      <alignment horizontal="justify" vertical="center"/>
    </xf>
    <xf numFmtId="0" fontId="12" fillId="9" borderId="0" xfId="1" applyFont="1" applyFill="1" applyAlignment="1" applyProtection="1">
      <alignment horizontal="justify" vertical="center"/>
    </xf>
    <xf numFmtId="0" fontId="12" fillId="0" borderId="0" xfId="0" applyFont="1" applyAlignment="1" applyProtection="1">
      <alignment horizontal="center" vertical="center"/>
    </xf>
    <xf numFmtId="0" fontId="0" fillId="0" borderId="0" xfId="0" applyProtection="1">
      <protection locked="0"/>
    </xf>
    <xf numFmtId="0" fontId="20" fillId="3" borderId="0" xfId="0" applyFont="1" applyFill="1" applyBorder="1" applyAlignment="1" applyProtection="1">
      <alignment vertical="center" readingOrder="1"/>
    </xf>
    <xf numFmtId="0" fontId="34" fillId="0" borderId="0" xfId="0" applyFont="1" applyBorder="1" applyProtection="1"/>
    <xf numFmtId="166" fontId="20" fillId="8" borderId="0" xfId="0" applyNumberFormat="1" applyFont="1" applyFill="1" applyBorder="1" applyAlignment="1" applyProtection="1">
      <alignment horizontal="left" vertical="center" wrapText="1"/>
    </xf>
    <xf numFmtId="1" fontId="20"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20" fillId="3" borderId="0" xfId="0" applyNumberFormat="1" applyFont="1" applyFill="1" applyBorder="1" applyAlignment="1" applyProtection="1">
      <alignment vertical="center"/>
    </xf>
    <xf numFmtId="164" fontId="22" fillId="0" borderId="4" xfId="2" applyNumberFormat="1" applyFont="1" applyFill="1" applyBorder="1" applyAlignment="1" applyProtection="1">
      <alignment vertical="center" wrapText="1" readingOrder="1"/>
    </xf>
    <xf numFmtId="164" fontId="22" fillId="0" borderId="0" xfId="2" applyNumberFormat="1" applyFont="1" applyFill="1" applyBorder="1" applyAlignment="1" applyProtection="1">
      <alignment vertical="center" wrapText="1" readingOrder="1"/>
    </xf>
    <xf numFmtId="164" fontId="32" fillId="0" borderId="4" xfId="2" applyNumberFormat="1" applyFont="1" applyFill="1" applyBorder="1" applyAlignment="1" applyProtection="1">
      <alignment vertical="center" wrapText="1" readingOrder="1"/>
    </xf>
    <xf numFmtId="164" fontId="20"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7" fillId="4" borderId="0" xfId="0" applyFont="1" applyFill="1" applyBorder="1" applyAlignment="1" applyProtection="1">
      <alignment wrapText="1"/>
    </xf>
    <xf numFmtId="0" fontId="13" fillId="0" borderId="0" xfId="1" applyFont="1" applyFill="1" applyAlignment="1" applyProtection="1">
      <alignment horizontal="justify" vertical="center"/>
    </xf>
    <xf numFmtId="0" fontId="16" fillId="0" borderId="5" xfId="2" applyNumberFormat="1" applyFont="1" applyFill="1" applyBorder="1" applyAlignment="1" applyProtection="1">
      <alignment horizontal="center" vertical="center" wrapText="1" readingOrder="1"/>
    </xf>
    <xf numFmtId="0" fontId="16" fillId="0" borderId="0" xfId="2" applyNumberFormat="1" applyFont="1" applyFill="1" applyBorder="1" applyAlignment="1" applyProtection="1">
      <alignment horizontal="center" vertical="center" wrapText="1" readingOrder="1"/>
    </xf>
    <xf numFmtId="0" fontId="33" fillId="0" borderId="5" xfId="2" applyNumberFormat="1" applyFont="1" applyFill="1" applyBorder="1" applyAlignment="1" applyProtection="1">
      <alignment horizontal="center" vertical="center" wrapText="1" readingOrder="1"/>
    </xf>
    <xf numFmtId="0" fontId="21" fillId="0" borderId="0" xfId="0" applyFont="1" applyFill="1" applyAlignment="1" applyProtection="1">
      <alignment horizontal="center" wrapText="1"/>
    </xf>
    <xf numFmtId="0" fontId="36" fillId="3" borderId="0" xfId="0" applyFont="1" applyFill="1" applyBorder="1" applyAlignment="1" applyProtection="1">
      <alignment horizontal="center" vertical="center" readingOrder="1"/>
    </xf>
    <xf numFmtId="0" fontId="21" fillId="3" borderId="0" xfId="0" applyFont="1" applyFill="1" applyBorder="1" applyAlignment="1" applyProtection="1">
      <alignment vertical="center"/>
    </xf>
    <xf numFmtId="164" fontId="21" fillId="3" borderId="0" xfId="0" applyNumberFormat="1" applyFont="1" applyFill="1" applyBorder="1" applyAlignment="1" applyProtection="1">
      <alignment vertical="center"/>
    </xf>
    <xf numFmtId="0" fontId="5" fillId="4" borderId="0" xfId="0" applyFont="1" applyFill="1" applyBorder="1" applyAlignment="1" applyProtection="1">
      <alignment wrapText="1"/>
    </xf>
    <xf numFmtId="0" fontId="5"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5" fillId="4" borderId="0" xfId="0" applyFont="1" applyFill="1" applyAlignment="1" applyProtection="1"/>
    <xf numFmtId="0" fontId="5" fillId="4" borderId="0" xfId="0" applyFont="1" applyFill="1" applyAlignment="1" applyProtection="1">
      <alignment wrapText="1"/>
    </xf>
    <xf numFmtId="2" fontId="0" fillId="4" borderId="0" xfId="0" applyNumberFormat="1" applyFont="1" applyFill="1" applyAlignment="1" applyProtection="1">
      <alignment vertical="top"/>
    </xf>
    <xf numFmtId="0" fontId="5"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5" fillId="5" borderId="0" xfId="0" applyFont="1" applyFill="1" applyAlignment="1" applyProtection="1">
      <alignment horizontal="center" vertical="top"/>
    </xf>
    <xf numFmtId="1" fontId="5" fillId="5" borderId="0" xfId="0" applyNumberFormat="1" applyFont="1" applyFill="1" applyBorder="1" applyAlignment="1" applyProtection="1">
      <alignment horizontal="center"/>
    </xf>
    <xf numFmtId="0" fontId="5" fillId="4" borderId="0" xfId="0" applyFont="1" applyFill="1" applyBorder="1" applyAlignment="1" applyProtection="1">
      <alignment horizontal="center" wrapText="1"/>
    </xf>
    <xf numFmtId="0" fontId="5" fillId="5" borderId="0" xfId="0" applyFont="1" applyFill="1" applyAlignment="1" applyProtection="1">
      <alignment horizontal="center" wrapText="1"/>
    </xf>
    <xf numFmtId="0" fontId="19" fillId="3" borderId="0" xfId="0" applyFont="1" applyFill="1" applyBorder="1" applyAlignment="1" applyProtection="1">
      <alignment vertical="center" wrapText="1" readingOrder="1"/>
    </xf>
    <xf numFmtId="165" fontId="19" fillId="3" borderId="0" xfId="2" applyFont="1" applyFill="1" applyBorder="1" applyAlignment="1" applyProtection="1">
      <alignment horizontal="center" vertical="center" wrapText="1" readingOrder="1"/>
    </xf>
    <xf numFmtId="165" fontId="19" fillId="0" borderId="0" xfId="2" applyFont="1" applyFill="1" applyBorder="1" applyAlignment="1" applyProtection="1">
      <alignment horizontal="center" vertical="center" wrapText="1" readingOrder="1"/>
    </xf>
    <xf numFmtId="0" fontId="19" fillId="7" borderId="0" xfId="0" applyFont="1" applyFill="1" applyBorder="1" applyAlignment="1" applyProtection="1">
      <alignment vertical="center" wrapText="1" readingOrder="1"/>
    </xf>
    <xf numFmtId="165" fontId="19" fillId="7" borderId="0" xfId="2" applyFont="1" applyFill="1" applyBorder="1" applyAlignment="1" applyProtection="1">
      <alignment horizontal="center" vertical="center" wrapText="1" readingOrder="1"/>
    </xf>
    <xf numFmtId="0" fontId="21" fillId="0" borderId="0" xfId="0" applyFont="1" applyFill="1" applyBorder="1" applyAlignment="1" applyProtection="1">
      <alignment wrapText="1"/>
    </xf>
    <xf numFmtId="0" fontId="17" fillId="0" borderId="0" xfId="0" applyFont="1" applyProtection="1"/>
    <xf numFmtId="0" fontId="13" fillId="9" borderId="0" xfId="1" applyFont="1" applyFill="1" applyAlignment="1" applyProtection="1">
      <alignment vertical="center" wrapText="1"/>
    </xf>
    <xf numFmtId="167" fontId="16" fillId="10" borderId="3" xfId="0" applyNumberFormat="1" applyFont="1" applyFill="1" applyBorder="1" applyAlignment="1" applyProtection="1">
      <alignment vertical="center"/>
      <protection locked="0"/>
    </xf>
    <xf numFmtId="164" fontId="16" fillId="10" borderId="4" xfId="0" applyNumberFormat="1" applyFont="1" applyFill="1" applyBorder="1" applyAlignment="1" applyProtection="1">
      <alignment vertical="center" wrapText="1"/>
      <protection locked="0"/>
    </xf>
    <xf numFmtId="0" fontId="16" fillId="10" borderId="4" xfId="0" applyFont="1" applyFill="1" applyBorder="1" applyAlignment="1" applyProtection="1">
      <alignment vertical="center" wrapText="1"/>
      <protection locked="0"/>
    </xf>
    <xf numFmtId="0" fontId="16" fillId="10" borderId="5" xfId="0" applyFont="1" applyFill="1" applyBorder="1" applyAlignment="1" applyProtection="1">
      <alignment vertical="center" wrapText="1"/>
      <protection locked="0"/>
    </xf>
    <xf numFmtId="167" fontId="16"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6" fillId="10" borderId="4" xfId="0" applyNumberFormat="1" applyFont="1" applyFill="1" applyBorder="1" applyAlignment="1" applyProtection="1">
      <alignment horizontal="left" vertical="center" wrapText="1"/>
      <protection locked="0"/>
    </xf>
    <xf numFmtId="164" fontId="16" fillId="10" borderId="4" xfId="0" applyNumberFormat="1" applyFont="1" applyFill="1" applyBorder="1" applyAlignment="1" applyProtection="1">
      <alignment horizontal="right" vertical="center" wrapText="1"/>
      <protection locked="0"/>
    </xf>
    <xf numFmtId="0" fontId="11" fillId="0" borderId="0" xfId="1" applyFill="1" applyAlignment="1">
      <alignment wrapText="1"/>
    </xf>
    <xf numFmtId="167" fontId="16" fillId="10" borderId="8" xfId="0" applyNumberFormat="1" applyFont="1" applyFill="1" applyBorder="1" applyAlignment="1" applyProtection="1">
      <alignment vertical="center" wrapText="1"/>
      <protection locked="0"/>
    </xf>
    <xf numFmtId="164" fontId="16" fillId="10" borderId="9" xfId="0" applyNumberFormat="1" applyFont="1" applyFill="1" applyBorder="1" applyAlignment="1" applyProtection="1">
      <alignment vertical="center" wrapText="1"/>
      <protection locked="0"/>
    </xf>
    <xf numFmtId="0" fontId="16" fillId="10" borderId="9" xfId="0" applyFont="1" applyFill="1" applyBorder="1" applyAlignment="1" applyProtection="1">
      <alignment vertical="center" wrapText="1"/>
      <protection locked="0"/>
    </xf>
    <xf numFmtId="0" fontId="16" fillId="10" borderId="10" xfId="0" applyFont="1" applyFill="1" applyBorder="1" applyAlignment="1" applyProtection="1">
      <alignment vertical="center" wrapText="1"/>
      <protection locked="0"/>
    </xf>
    <xf numFmtId="167" fontId="16" fillId="3" borderId="3" xfId="0" applyNumberFormat="1" applyFont="1" applyFill="1" applyBorder="1" applyAlignment="1" applyProtection="1">
      <alignment vertical="center"/>
      <protection locked="0"/>
    </xf>
    <xf numFmtId="164" fontId="16" fillId="3" borderId="4" xfId="0" applyNumberFormat="1" applyFont="1" applyFill="1" applyBorder="1" applyAlignment="1" applyProtection="1">
      <alignment vertical="center" wrapText="1"/>
      <protection locked="0"/>
    </xf>
    <xf numFmtId="0" fontId="16" fillId="3" borderId="4" xfId="0" applyFont="1" applyFill="1" applyBorder="1" applyAlignment="1" applyProtection="1">
      <alignment vertical="center" wrapText="1"/>
      <protection locked="0"/>
    </xf>
    <xf numFmtId="0" fontId="16" fillId="3" borderId="5" xfId="0" applyFont="1" applyFill="1" applyBorder="1" applyAlignment="1" applyProtection="1">
      <alignment vertical="center" wrapText="1"/>
      <protection locked="0"/>
    </xf>
    <xf numFmtId="0" fontId="21" fillId="3" borderId="0" xfId="0" applyFont="1" applyFill="1" applyBorder="1" applyAlignment="1" applyProtection="1">
      <alignment horizontal="left" vertical="center" wrapText="1"/>
    </xf>
    <xf numFmtId="0" fontId="20" fillId="3" borderId="0" xfId="0" applyFont="1" applyFill="1" applyBorder="1" applyAlignment="1" applyProtection="1">
      <alignment horizontal="left" vertical="center" readingOrder="1"/>
    </xf>
    <xf numFmtId="166" fontId="20" fillId="3" borderId="0" xfId="0" applyNumberFormat="1" applyFont="1" applyFill="1" applyBorder="1" applyAlignment="1" applyProtection="1">
      <alignment horizontal="left" vertical="center" wrapText="1"/>
    </xf>
    <xf numFmtId="1" fontId="20" fillId="3" borderId="0" xfId="0" applyNumberFormat="1" applyFont="1" applyFill="1" applyBorder="1" applyAlignment="1" applyProtection="1">
      <alignment horizontal="center" vertical="center" wrapText="1"/>
    </xf>
    <xf numFmtId="166" fontId="36" fillId="3" borderId="0" xfId="0" applyNumberFormat="1" applyFont="1" applyFill="1" applyBorder="1" applyAlignment="1" applyProtection="1">
      <alignment horizontal="center" vertical="center" wrapText="1"/>
    </xf>
    <xf numFmtId="0" fontId="35" fillId="11" borderId="7" xfId="0" applyFont="1" applyFill="1" applyBorder="1" applyAlignment="1" applyProtection="1">
      <alignment horizontal="center" vertical="center" wrapText="1"/>
    </xf>
    <xf numFmtId="167" fontId="16" fillId="11" borderId="3" xfId="0" applyNumberFormat="1" applyFont="1" applyFill="1" applyBorder="1" applyAlignment="1" applyProtection="1">
      <alignment vertical="center"/>
      <protection locked="0"/>
    </xf>
    <xf numFmtId="164" fontId="16" fillId="11" borderId="4" xfId="0" applyNumberFormat="1" applyFont="1" applyFill="1" applyBorder="1" applyAlignment="1" applyProtection="1">
      <alignment vertical="center" wrapText="1"/>
      <protection locked="0"/>
    </xf>
    <xf numFmtId="0" fontId="16" fillId="11" borderId="4" xfId="0" applyFont="1" applyFill="1" applyBorder="1" applyAlignment="1" applyProtection="1">
      <alignment vertical="center" wrapText="1"/>
      <protection locked="0"/>
    </xf>
    <xf numFmtId="0" fontId="16" fillId="11" borderId="5" xfId="0" applyFont="1" applyFill="1" applyBorder="1" applyAlignment="1" applyProtection="1">
      <alignment vertical="center" wrapText="1"/>
      <protection locked="0"/>
    </xf>
    <xf numFmtId="167" fontId="16"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6" fillId="11" borderId="4" xfId="0" applyNumberFormat="1" applyFont="1" applyFill="1" applyBorder="1" applyAlignment="1" applyProtection="1">
      <alignment horizontal="left" vertical="center" wrapText="1"/>
      <protection locked="0"/>
    </xf>
    <xf numFmtId="164" fontId="16"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6" fillId="3" borderId="0" xfId="0" applyFont="1" applyFill="1" applyBorder="1" applyAlignment="1" applyProtection="1">
      <alignment horizontal="center" vertical="center" wrapText="1"/>
    </xf>
    <xf numFmtId="0" fontId="1" fillId="0" borderId="0" xfId="3"/>
    <xf numFmtId="0" fontId="16" fillId="0" borderId="0" xfId="0" applyFont="1" applyFill="1" applyBorder="1" applyAlignment="1" applyProtection="1">
      <alignment horizontal="center" vertical="center" wrapText="1" readingOrder="1"/>
    </xf>
    <xf numFmtId="0" fontId="15" fillId="11" borderId="2" xfId="0" applyFont="1" applyFill="1" applyBorder="1" applyAlignment="1" applyProtection="1">
      <alignment horizontal="left" vertical="center" wrapText="1" readingOrder="1"/>
      <protection locked="0"/>
    </xf>
    <xf numFmtId="0" fontId="14" fillId="0" borderId="6" xfId="0" applyFont="1" applyFill="1" applyBorder="1" applyAlignment="1" applyProtection="1">
      <alignment horizontal="left" vertical="center"/>
    </xf>
    <xf numFmtId="0" fontId="23" fillId="2" borderId="0" xfId="0" applyFont="1" applyFill="1" applyBorder="1" applyAlignment="1" applyProtection="1">
      <alignment horizontal="center" vertical="center"/>
    </xf>
    <xf numFmtId="0" fontId="37" fillId="11" borderId="2" xfId="0" applyFont="1" applyFill="1" applyBorder="1" applyAlignment="1" applyProtection="1">
      <alignment horizontal="left" vertical="center" wrapText="1" readingOrder="1"/>
      <protection locked="0"/>
    </xf>
    <xf numFmtId="167" fontId="37" fillId="11" borderId="2" xfId="0" applyNumberFormat="1" applyFont="1" applyFill="1" applyBorder="1" applyAlignment="1" applyProtection="1">
      <alignment horizontal="left" vertical="center" wrapText="1" readingOrder="1"/>
      <protection locked="0"/>
    </xf>
    <xf numFmtId="167" fontId="14" fillId="0" borderId="2" xfId="0" applyNumberFormat="1" applyFont="1" applyBorder="1" applyAlignment="1" applyProtection="1">
      <alignment horizontal="left" vertical="center" wrapText="1" readingOrder="1"/>
    </xf>
    <xf numFmtId="0" fontId="36" fillId="3" borderId="0" xfId="0" applyFont="1" applyFill="1" applyBorder="1" applyAlignment="1" applyProtection="1">
      <alignment horizontal="center" vertical="center" wrapText="1"/>
    </xf>
    <xf numFmtId="0" fontId="19" fillId="3" borderId="0" xfId="0" applyFont="1" applyFill="1" applyBorder="1" applyAlignment="1" applyProtection="1">
      <alignment horizontal="center" vertical="center" wrapText="1" readingOrder="1"/>
    </xf>
    <xf numFmtId="0" fontId="4" fillId="0" borderId="1" xfId="0" applyFont="1" applyFill="1" applyBorder="1" applyAlignment="1" applyProtection="1">
      <alignment horizontal="center" vertical="center" wrapText="1" readingOrder="1"/>
    </xf>
    <xf numFmtId="0" fontId="4" fillId="0" borderId="0" xfId="0" applyFont="1" applyFill="1" applyBorder="1" applyAlignment="1" applyProtection="1">
      <alignment horizontal="center" vertical="center" wrapText="1" readingOrder="1"/>
    </xf>
    <xf numFmtId="0" fontId="6" fillId="0" borderId="1" xfId="0" applyFont="1" applyFill="1" applyBorder="1" applyAlignment="1" applyProtection="1">
      <alignment horizontal="center" vertical="center" wrapText="1" readingOrder="1"/>
    </xf>
    <xf numFmtId="0" fontId="6" fillId="0" borderId="0" xfId="0" applyFont="1" applyFill="1" applyBorder="1" applyAlignment="1" applyProtection="1">
      <alignment horizontal="center" vertical="center" wrapText="1" readingOrder="1"/>
    </xf>
    <xf numFmtId="0" fontId="21" fillId="3" borderId="0" xfId="0" applyFont="1" applyFill="1" applyBorder="1" applyAlignment="1" applyProtection="1">
      <alignment horizontal="center" vertical="center" wrapText="1" readingOrder="1"/>
    </xf>
    <xf numFmtId="0" fontId="6"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0" xfId="0" applyFont="1" applyBorder="1" applyAlignment="1" applyProtection="1">
      <alignment horizontal="center" vertical="center"/>
    </xf>
  </cellXfs>
  <cellStyles count="4">
    <cellStyle name="Currency" xfId="2" builtinId="4"/>
    <cellStyle name="Hyperlink" xfId="1" builtinId="8"/>
    <cellStyle name="Normal" xfId="0" builtinId="0"/>
    <cellStyle name="Normal 2" xfId="3" xr:uid="{00000000-0005-0000-0000-00000300000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CCFFCC"/>
      <color rgb="FFCCFF66"/>
      <color rgb="FFFF9900"/>
      <color rgb="FF99FF99"/>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zoomScale="80" zoomScaleNormal="80" workbookViewId="0">
      <selection activeCell="A11" sqref="A11"/>
    </sheetView>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1" spans="1:1" hidden="1" x14ac:dyDescent="0.2">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5000000}"/>
    <hyperlink ref="A54" r:id="rId7" display="http://www.ssc.govt.nz/assets/Legacy/resources/Chief-Executive-Expense-Disclosure-Guide.pdf" xr:uid="{00000000-0004-0000-0000-000006000000}"/>
    <hyperlink ref="A2" r:id="rId8" display="http://www.ssc.govt.nz/assets/Legacy/resources/Chief-Executive-Expense-Disclosure-Guide.pdf" xr:uid="{00000000-0004-0000-0000-000007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activeCell="B6" sqref="B6:F6"/>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3" t="s">
        <v>51</v>
      </c>
      <c r="B1" s="173"/>
      <c r="C1" s="173"/>
      <c r="D1" s="173"/>
      <c r="E1" s="173"/>
      <c r="F1" s="173"/>
      <c r="G1" s="46"/>
      <c r="H1" s="46"/>
      <c r="I1" s="46"/>
      <c r="J1" s="46"/>
      <c r="K1" s="46"/>
    </row>
    <row r="2" spans="1:11" ht="21" customHeight="1" x14ac:dyDescent="0.2">
      <c r="A2" s="4" t="s">
        <v>52</v>
      </c>
      <c r="B2" s="174" t="s">
        <v>620</v>
      </c>
      <c r="C2" s="174"/>
      <c r="D2" s="174"/>
      <c r="E2" s="174"/>
      <c r="F2" s="174"/>
      <c r="G2" s="46"/>
      <c r="H2" s="46"/>
      <c r="I2" s="46"/>
      <c r="J2" s="46"/>
      <c r="K2" s="46"/>
    </row>
    <row r="3" spans="1:11" ht="21" customHeight="1" x14ac:dyDescent="0.2">
      <c r="A3" s="4" t="s">
        <v>53</v>
      </c>
      <c r="B3" s="174" t="s">
        <v>201</v>
      </c>
      <c r="C3" s="174"/>
      <c r="D3" s="174"/>
      <c r="E3" s="174"/>
      <c r="F3" s="174"/>
      <c r="G3" s="46"/>
      <c r="H3" s="46"/>
      <c r="I3" s="46"/>
      <c r="J3" s="46"/>
      <c r="K3" s="46"/>
    </row>
    <row r="4" spans="1:11" ht="21" customHeight="1" x14ac:dyDescent="0.2">
      <c r="A4" s="4" t="s">
        <v>54</v>
      </c>
      <c r="B4" s="175">
        <v>44013</v>
      </c>
      <c r="C4" s="175"/>
      <c r="D4" s="175"/>
      <c r="E4" s="175"/>
      <c r="F4" s="175"/>
      <c r="G4" s="46"/>
      <c r="H4" s="46"/>
      <c r="I4" s="46"/>
      <c r="J4" s="46"/>
      <c r="K4" s="46"/>
    </row>
    <row r="5" spans="1:11" ht="21" customHeight="1" x14ac:dyDescent="0.2">
      <c r="A5" s="4" t="s">
        <v>55</v>
      </c>
      <c r="B5" s="175">
        <v>44377</v>
      </c>
      <c r="C5" s="175"/>
      <c r="D5" s="175"/>
      <c r="E5" s="175"/>
      <c r="F5" s="175"/>
      <c r="G5" s="46"/>
      <c r="H5" s="46"/>
      <c r="I5" s="46"/>
      <c r="J5" s="46"/>
      <c r="K5" s="46"/>
    </row>
    <row r="6" spans="1:11" ht="21" customHeight="1" x14ac:dyDescent="0.2">
      <c r="A6" s="4" t="s">
        <v>56</v>
      </c>
      <c r="B6" s="172" t="str">
        <f>IF(AND(Travel!B7&lt;&gt;A30,Hospitality!B7&lt;&gt;A30,'All other expenses'!B7&lt;&gt;A30,'Gifts and benefits'!B7&lt;&gt;A30),A31,IF(AND(Travel!B7=A30,Hospitality!B7=A30,'All other expenses'!B7=A30,'Gifts and benefits'!B7=A30),A33,A32))</f>
        <v>Data and totals checked on all sheets</v>
      </c>
      <c r="C6" s="172"/>
      <c r="D6" s="172"/>
      <c r="E6" s="172"/>
      <c r="F6" s="172"/>
      <c r="G6" s="34"/>
      <c r="H6" s="46"/>
      <c r="I6" s="46"/>
      <c r="J6" s="46"/>
      <c r="K6" s="46"/>
    </row>
    <row r="7" spans="1:11" ht="21" customHeight="1" x14ac:dyDescent="0.2">
      <c r="A7" s="4" t="s">
        <v>57</v>
      </c>
      <c r="B7" s="171" t="s">
        <v>89</v>
      </c>
      <c r="C7" s="171"/>
      <c r="D7" s="171"/>
      <c r="E7" s="171"/>
      <c r="F7" s="171"/>
      <c r="G7" s="34"/>
      <c r="H7" s="46"/>
      <c r="I7" s="46"/>
      <c r="J7" s="46"/>
      <c r="K7" s="46"/>
    </row>
    <row r="8" spans="1:11" ht="21" customHeight="1" x14ac:dyDescent="0.2">
      <c r="A8" s="4" t="s">
        <v>59</v>
      </c>
      <c r="B8" s="171" t="s">
        <v>630</v>
      </c>
      <c r="C8" s="171"/>
      <c r="D8" s="171"/>
      <c r="E8" s="171"/>
      <c r="F8" s="171"/>
      <c r="G8" s="34"/>
      <c r="H8" s="46"/>
      <c r="I8" s="46"/>
      <c r="J8" s="46"/>
      <c r="K8" s="46"/>
    </row>
    <row r="9" spans="1:11" ht="66.75" customHeight="1" x14ac:dyDescent="0.2">
      <c r="A9" s="170" t="s">
        <v>60</v>
      </c>
      <c r="B9" s="170"/>
      <c r="C9" s="170"/>
      <c r="D9" s="170"/>
      <c r="E9" s="170"/>
      <c r="F9" s="170"/>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0</v>
      </c>
      <c r="C11" s="102" t="str">
        <f>IF(Travel!B6="",A34,Travel!B6)</f>
        <v>Figures exclude GST</v>
      </c>
      <c r="D11" s="8"/>
      <c r="E11" s="10" t="s">
        <v>66</v>
      </c>
      <c r="F11" s="56">
        <f>'Gifts and benefits'!C25</f>
        <v>0</v>
      </c>
      <c r="G11" s="47"/>
      <c r="H11" s="47"/>
      <c r="I11" s="47"/>
      <c r="J11" s="47"/>
      <c r="K11" s="47"/>
    </row>
    <row r="12" spans="1:11" ht="27.75" customHeight="1" x14ac:dyDescent="0.2">
      <c r="A12" s="10" t="s">
        <v>24</v>
      </c>
      <c r="B12" s="94">
        <f>Hospitality!B23</f>
        <v>0</v>
      </c>
      <c r="C12" s="102" t="str">
        <f>IF(Hospitality!B6="",A34,Hospitality!B6)</f>
        <v>Figures exclude GST</v>
      </c>
      <c r="D12" s="8"/>
      <c r="E12" s="10" t="s">
        <v>67</v>
      </c>
      <c r="F12" s="56">
        <f>'Gifts and benefits'!C26</f>
        <v>0</v>
      </c>
      <c r="G12" s="47"/>
      <c r="H12" s="47"/>
      <c r="I12" s="47"/>
      <c r="J12" s="47"/>
      <c r="K12" s="47"/>
    </row>
    <row r="13" spans="1:11" ht="27.75" customHeight="1" x14ac:dyDescent="0.2">
      <c r="A13" s="10" t="s">
        <v>68</v>
      </c>
      <c r="B13" s="94">
        <f>'All other expenses'!B26</f>
        <v>5936.52</v>
      </c>
      <c r="C13" s="102" t="str">
        <f>IF('All other expenses'!B6="",A34,'All other expenses'!B6)</f>
        <v>Figures exclude GST</v>
      </c>
      <c r="D13" s="8"/>
      <c r="E13" s="10" t="s">
        <v>69</v>
      </c>
      <c r="F13" s="56">
        <f>'Gifts and benefits'!C27</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Travel!B38</f>
        <v>0</v>
      </c>
      <c r="C15" s="104" t="str">
        <f>C11</f>
        <v>Figures exclude GST</v>
      </c>
      <c r="D15" s="8"/>
      <c r="E15" s="8"/>
      <c r="F15" s="58"/>
      <c r="G15" s="46"/>
      <c r="H15" s="46"/>
      <c r="I15" s="46"/>
      <c r="J15" s="46"/>
      <c r="K15" s="46"/>
    </row>
    <row r="16" spans="1:11" ht="27.75" customHeight="1" x14ac:dyDescent="0.2">
      <c r="A16" s="11" t="s">
        <v>71</v>
      </c>
      <c r="B16" s="96">
        <f>Travel!B55</f>
        <v>0</v>
      </c>
      <c r="C16" s="104" t="str">
        <f>C11</f>
        <v>Figures exclude GST</v>
      </c>
      <c r="D16" s="59"/>
      <c r="E16" s="8"/>
      <c r="F16" s="60"/>
      <c r="G16" s="46"/>
      <c r="H16" s="46"/>
      <c r="I16" s="46"/>
      <c r="J16" s="46"/>
      <c r="K16" s="46"/>
    </row>
    <row r="17" spans="1:11" ht="27.75" customHeight="1" x14ac:dyDescent="0.2">
      <c r="A17" s="11" t="s">
        <v>72</v>
      </c>
      <c r="B17" s="96">
        <f>Travel!B69</f>
        <v>0</v>
      </c>
      <c r="C17" s="10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COUNT(Travel!B12:B37)</f>
        <v>0</v>
      </c>
      <c r="C55" s="111"/>
      <c r="D55" s="111">
        <f>COUNTIF(Travel!D12:D37,"*")</f>
        <v>0</v>
      </c>
      <c r="E55" s="112"/>
      <c r="F55" s="112" t="b">
        <f>MIN(B55,D55)=MAX(B55,D55)</f>
        <v>1</v>
      </c>
      <c r="G55" s="46"/>
      <c r="H55" s="46"/>
      <c r="I55" s="46"/>
      <c r="J55" s="46"/>
      <c r="K55" s="46"/>
    </row>
    <row r="56" spans="1:11" hidden="1" x14ac:dyDescent="0.2">
      <c r="A56" s="121" t="s">
        <v>105</v>
      </c>
      <c r="B56" s="111">
        <f>COUNT(Travel!B42:B54)</f>
        <v>0</v>
      </c>
      <c r="C56" s="111"/>
      <c r="D56" s="111">
        <f>COUNTIF(Travel!D42:D54,"*")</f>
        <v>0</v>
      </c>
      <c r="E56" s="112"/>
      <c r="F56" s="112" t="b">
        <f>MIN(B56,D56)=MAX(B56,D56)</f>
        <v>1</v>
      </c>
    </row>
    <row r="57" spans="1:11" hidden="1" x14ac:dyDescent="0.2">
      <c r="A57" s="122"/>
      <c r="B57" s="111">
        <f>COUNT(Travel!B59:B68)</f>
        <v>0</v>
      </c>
      <c r="C57" s="111"/>
      <c r="D57" s="111">
        <f>COUNTIF(Travel!D59:D68,"*")</f>
        <v>0</v>
      </c>
      <c r="E57" s="112"/>
      <c r="F57" s="112" t="b">
        <f>MIN(B57,D57)=MAX(B57,D57)</f>
        <v>1</v>
      </c>
    </row>
    <row r="58" spans="1:11" hidden="1" x14ac:dyDescent="0.2">
      <c r="A58" s="123" t="s">
        <v>106</v>
      </c>
      <c r="B58" s="113">
        <f>COUNT(Hospitality!B11:B22)</f>
        <v>0</v>
      </c>
      <c r="C58" s="113"/>
      <c r="D58" s="113">
        <f>COUNTIF(Hospitality!D11:D22,"*")</f>
        <v>0</v>
      </c>
      <c r="E58" s="114"/>
      <c r="F58" s="114" t="b">
        <f>MIN(B58,D58)=MAX(B58,D58)</f>
        <v>1</v>
      </c>
    </row>
    <row r="59" spans="1:11" hidden="1" x14ac:dyDescent="0.2">
      <c r="A59" s="124" t="s">
        <v>107</v>
      </c>
      <c r="B59" s="112">
        <f>COUNT('All other expenses'!B11:B25)</f>
        <v>8</v>
      </c>
      <c r="C59" s="112"/>
      <c r="D59" s="112">
        <f>COUNTIF('All other expenses'!D11:D25,"*")</f>
        <v>8</v>
      </c>
      <c r="E59" s="112"/>
      <c r="F59" s="112" t="b">
        <f>MIN(B59,D59)=MAX(B59,D59)</f>
        <v>1</v>
      </c>
    </row>
    <row r="60" spans="1:11" hidden="1" x14ac:dyDescent="0.2">
      <c r="A60" s="123" t="s">
        <v>108</v>
      </c>
      <c r="B60" s="113">
        <f>COUNTIF('Gifts and benefits'!B11:B24,"*")</f>
        <v>0</v>
      </c>
      <c r="C60" s="113">
        <f>COUNTIF('Gifts and benefits'!C11:C24,"*")</f>
        <v>0</v>
      </c>
      <c r="D60" s="113"/>
      <c r="E60" s="113">
        <f>COUNTA('Gifts and benefits'!E11:E24)</f>
        <v>0</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17"/>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3" t="s">
        <v>109</v>
      </c>
      <c r="B1" s="173"/>
      <c r="C1" s="173"/>
      <c r="D1" s="173"/>
      <c r="E1" s="173"/>
      <c r="F1" s="46"/>
    </row>
    <row r="2" spans="1:6" ht="21" customHeight="1" x14ac:dyDescent="0.2">
      <c r="A2" s="4" t="s">
        <v>52</v>
      </c>
      <c r="B2" s="176" t="str">
        <f>'Summary and sign-off'!B2:F2</f>
        <v>Office of the Clerk</v>
      </c>
      <c r="C2" s="176"/>
      <c r="D2" s="176"/>
      <c r="E2" s="176"/>
      <c r="F2" s="46"/>
    </row>
    <row r="3" spans="1:6" ht="21" customHeight="1" x14ac:dyDescent="0.2">
      <c r="A3" s="4" t="s">
        <v>110</v>
      </c>
      <c r="B3" s="176" t="str">
        <f>'Summary and sign-off'!B3:F3</f>
        <v>David Wilson</v>
      </c>
      <c r="C3" s="176"/>
      <c r="D3" s="176"/>
      <c r="E3" s="176"/>
      <c r="F3" s="46"/>
    </row>
    <row r="4" spans="1:6" ht="21" customHeight="1" x14ac:dyDescent="0.2">
      <c r="A4" s="4" t="s">
        <v>111</v>
      </c>
      <c r="B4" s="176">
        <f>'Summary and sign-off'!B4:F4</f>
        <v>44013</v>
      </c>
      <c r="C4" s="176"/>
      <c r="D4" s="176"/>
      <c r="E4" s="176"/>
      <c r="F4" s="46"/>
    </row>
    <row r="5" spans="1:6" ht="21" customHeight="1" x14ac:dyDescent="0.2">
      <c r="A5" s="4" t="s">
        <v>112</v>
      </c>
      <c r="B5" s="176">
        <f>'Summary and sign-off'!B5:F5</f>
        <v>44377</v>
      </c>
      <c r="C5" s="176"/>
      <c r="D5" s="176"/>
      <c r="E5" s="176"/>
      <c r="F5" s="46"/>
    </row>
    <row r="6" spans="1:6" ht="21" customHeight="1" x14ac:dyDescent="0.2">
      <c r="A6" s="4" t="s">
        <v>113</v>
      </c>
      <c r="B6" s="171" t="s">
        <v>81</v>
      </c>
      <c r="C6" s="171"/>
      <c r="D6" s="171"/>
      <c r="E6" s="171"/>
      <c r="F6" s="46"/>
    </row>
    <row r="7" spans="1:6" ht="21" customHeight="1" x14ac:dyDescent="0.2">
      <c r="A7" s="4" t="s">
        <v>56</v>
      </c>
      <c r="B7" s="171" t="s">
        <v>83</v>
      </c>
      <c r="C7" s="171"/>
      <c r="D7" s="171"/>
      <c r="E7" s="171"/>
      <c r="F7" s="46"/>
    </row>
    <row r="8" spans="1:6" ht="36" customHeight="1" x14ac:dyDescent="0.2">
      <c r="A8" s="179" t="s">
        <v>114</v>
      </c>
      <c r="B8" s="180"/>
      <c r="C8" s="180"/>
      <c r="D8" s="180"/>
      <c r="E8" s="180"/>
      <c r="F8" s="22"/>
    </row>
    <row r="9" spans="1:6" ht="36" customHeight="1" x14ac:dyDescent="0.2">
      <c r="A9" s="181" t="s">
        <v>115</v>
      </c>
      <c r="B9" s="182"/>
      <c r="C9" s="182"/>
      <c r="D9" s="182"/>
      <c r="E9" s="182"/>
      <c r="F9" s="22"/>
    </row>
    <row r="10" spans="1:6" ht="24.75" customHeight="1" x14ac:dyDescent="0.2">
      <c r="A10" s="178" t="s">
        <v>116</v>
      </c>
      <c r="B10" s="183"/>
      <c r="C10" s="178"/>
      <c r="D10" s="178"/>
      <c r="E10" s="178"/>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c r="B13" s="158"/>
      <c r="C13" s="159"/>
      <c r="D13" s="159"/>
      <c r="E13" s="160"/>
      <c r="F13" s="1"/>
    </row>
    <row r="14" spans="1:6" s="87" customFormat="1" x14ac:dyDescent="0.2">
      <c r="A14" s="157"/>
      <c r="B14" s="158"/>
      <c r="C14" s="159"/>
      <c r="D14" s="159"/>
      <c r="E14" s="160"/>
      <c r="F14" s="1"/>
    </row>
    <row r="15" spans="1:6" s="87" customFormat="1" x14ac:dyDescent="0.2">
      <c r="A15" s="157"/>
      <c r="B15" s="158"/>
      <c r="C15" s="159"/>
      <c r="D15" s="159"/>
      <c r="E15" s="160"/>
      <c r="F15" s="1"/>
    </row>
    <row r="16" spans="1:6" s="87" customFormat="1" x14ac:dyDescent="0.2">
      <c r="A16" s="157"/>
      <c r="B16" s="158"/>
      <c r="C16" s="159"/>
      <c r="D16" s="159"/>
      <c r="E16" s="160"/>
      <c r="F16" s="1"/>
    </row>
    <row r="17" spans="1:6" s="87" customFormat="1" x14ac:dyDescent="0.2">
      <c r="A17" s="157"/>
      <c r="B17" s="158"/>
      <c r="C17" s="159"/>
      <c r="D17" s="159"/>
      <c r="E17" s="160"/>
      <c r="F17" s="1"/>
    </row>
    <row r="18" spans="1:6" s="87" customFormat="1" x14ac:dyDescent="0.2">
      <c r="A18" s="157"/>
      <c r="B18" s="158"/>
      <c r="C18" s="159"/>
      <c r="D18" s="159"/>
      <c r="E18" s="160"/>
      <c r="F18" s="1"/>
    </row>
    <row r="19" spans="1:6" s="87" customFormat="1" x14ac:dyDescent="0.2">
      <c r="A19" s="157"/>
      <c r="B19" s="158"/>
      <c r="C19" s="159"/>
      <c r="D19" s="159"/>
      <c r="E19" s="160"/>
      <c r="F19" s="1"/>
    </row>
    <row r="20" spans="1:6" s="87" customFormat="1" x14ac:dyDescent="0.2">
      <c r="A20" s="157"/>
      <c r="B20" s="158"/>
      <c r="C20" s="159"/>
      <c r="D20" s="159"/>
      <c r="E20" s="160"/>
      <c r="F20" s="1"/>
    </row>
    <row r="21" spans="1:6" s="87" customFormat="1" x14ac:dyDescent="0.2">
      <c r="A21" s="157"/>
      <c r="B21" s="158"/>
      <c r="C21" s="159"/>
      <c r="D21" s="159"/>
      <c r="E21" s="160"/>
      <c r="F21" s="1"/>
    </row>
    <row r="22" spans="1:6" s="87" customFormat="1" x14ac:dyDescent="0.2">
      <c r="A22" s="157"/>
      <c r="B22" s="158"/>
      <c r="C22" s="159"/>
      <c r="D22" s="159"/>
      <c r="E22" s="160"/>
      <c r="F22" s="1"/>
    </row>
    <row r="23" spans="1:6" s="87" customFormat="1" x14ac:dyDescent="0.2">
      <c r="A23" s="157"/>
      <c r="B23" s="158"/>
      <c r="C23" s="159"/>
      <c r="D23" s="159"/>
      <c r="E23" s="160"/>
      <c r="F23" s="1"/>
    </row>
    <row r="24" spans="1:6" s="87" customFormat="1" x14ac:dyDescent="0.2">
      <c r="A24" s="157"/>
      <c r="B24" s="158"/>
      <c r="C24" s="159"/>
      <c r="D24" s="159"/>
      <c r="E24" s="160"/>
      <c r="F24" s="1"/>
    </row>
    <row r="25" spans="1:6" s="87" customFormat="1" x14ac:dyDescent="0.2">
      <c r="A25" s="157"/>
      <c r="B25" s="158"/>
      <c r="C25" s="159"/>
      <c r="D25" s="159"/>
      <c r="E25" s="160"/>
      <c r="F25" s="1"/>
    </row>
    <row r="26" spans="1:6" s="87" customFormat="1" x14ac:dyDescent="0.2">
      <c r="A26" s="157"/>
      <c r="B26" s="158"/>
      <c r="C26" s="159"/>
      <c r="D26" s="159"/>
      <c r="E26" s="160"/>
      <c r="F26" s="1"/>
    </row>
    <row r="27" spans="1:6" s="87" customFormat="1" x14ac:dyDescent="0.2">
      <c r="A27" s="157"/>
      <c r="B27" s="158"/>
      <c r="C27" s="159"/>
      <c r="D27" s="159"/>
      <c r="E27" s="160"/>
      <c r="F27" s="1"/>
    </row>
    <row r="28" spans="1:6" s="87" customFormat="1" x14ac:dyDescent="0.2">
      <c r="A28" s="157"/>
      <c r="B28" s="158"/>
      <c r="C28" s="159"/>
      <c r="D28" s="159"/>
      <c r="E28" s="160"/>
      <c r="F28" s="1"/>
    </row>
    <row r="29" spans="1:6" s="87" customFormat="1" x14ac:dyDescent="0.2">
      <c r="A29" s="157"/>
      <c r="B29" s="158"/>
      <c r="C29" s="159"/>
      <c r="D29" s="159"/>
      <c r="E29" s="160"/>
      <c r="F29" s="1"/>
    </row>
    <row r="30" spans="1:6" s="87" customFormat="1" x14ac:dyDescent="0.2">
      <c r="A30" s="157"/>
      <c r="B30" s="158"/>
      <c r="C30" s="159"/>
      <c r="D30" s="159"/>
      <c r="E30" s="160"/>
      <c r="F30" s="1"/>
    </row>
    <row r="31" spans="1:6" s="87" customFormat="1" x14ac:dyDescent="0.2">
      <c r="A31" s="157"/>
      <c r="B31" s="158"/>
      <c r="C31" s="159"/>
      <c r="D31" s="159"/>
      <c r="E31" s="160"/>
      <c r="F31" s="1"/>
    </row>
    <row r="32" spans="1:6" s="87" customFormat="1" x14ac:dyDescent="0.2">
      <c r="A32" s="157"/>
      <c r="B32" s="158"/>
      <c r="C32" s="159"/>
      <c r="D32" s="159"/>
      <c r="E32" s="160"/>
      <c r="F32" s="1"/>
    </row>
    <row r="33" spans="1:6" s="87" customFormat="1" x14ac:dyDescent="0.2">
      <c r="A33" s="157"/>
      <c r="B33" s="158"/>
      <c r="C33" s="159"/>
      <c r="D33" s="159"/>
      <c r="E33" s="160"/>
      <c r="F33" s="1"/>
    </row>
    <row r="34" spans="1:6" s="87" customFormat="1" ht="12.75" customHeight="1" x14ac:dyDescent="0.2">
      <c r="A34" s="157"/>
      <c r="B34" s="158"/>
      <c r="C34" s="159"/>
      <c r="D34" s="159"/>
      <c r="E34" s="160"/>
      <c r="F34" s="1"/>
    </row>
    <row r="35" spans="1:6" s="87" customFormat="1" x14ac:dyDescent="0.2">
      <c r="A35" s="161"/>
      <c r="B35" s="158"/>
      <c r="C35" s="159"/>
      <c r="D35" s="159"/>
      <c r="E35" s="160"/>
      <c r="F35" s="1"/>
    </row>
    <row r="36" spans="1:6" s="87" customFormat="1" x14ac:dyDescent="0.2">
      <c r="A36" s="161"/>
      <c r="B36" s="158"/>
      <c r="C36" s="159"/>
      <c r="D36" s="159"/>
      <c r="E36" s="160"/>
      <c r="F36" s="1"/>
    </row>
    <row r="37" spans="1:6" s="87" customFormat="1" hidden="1" x14ac:dyDescent="0.2">
      <c r="A37" s="143"/>
      <c r="B37" s="144"/>
      <c r="C37" s="145"/>
      <c r="D37" s="145"/>
      <c r="E37" s="146"/>
      <c r="F37" s="1"/>
    </row>
    <row r="38" spans="1:6" ht="19.5" customHeight="1" x14ac:dyDescent="0.2">
      <c r="A38" s="107" t="s">
        <v>122</v>
      </c>
      <c r="B38" s="108">
        <f>SUM(B12:B37)</f>
        <v>0</v>
      </c>
      <c r="C38" s="168" t="str">
        <f>IF(SUBTOTAL(3,B12:B37)=SUBTOTAL(103,B12:B37),'Summary and sign-off'!$A$48,'Summary and sign-off'!$A$49)</f>
        <v>Check - there are no hidden rows with data</v>
      </c>
      <c r="D38" s="177" t="str">
        <f>IF('Summary and sign-off'!F55='Summary and sign-off'!F54,'Summary and sign-off'!A51,'Summary and sign-off'!A50)</f>
        <v>Check - each entry provides sufficient information</v>
      </c>
      <c r="E38" s="177"/>
      <c r="F38" s="46"/>
    </row>
    <row r="39" spans="1:6" ht="10.5" customHeight="1" x14ac:dyDescent="0.2">
      <c r="A39" s="27"/>
      <c r="B39" s="22"/>
      <c r="C39" s="27"/>
      <c r="D39" s="27"/>
      <c r="E39" s="27"/>
      <c r="F39" s="27"/>
    </row>
    <row r="40" spans="1:6" ht="24.75" customHeight="1" x14ac:dyDescent="0.2">
      <c r="A40" s="178" t="s">
        <v>123</v>
      </c>
      <c r="B40" s="178"/>
      <c r="C40" s="178"/>
      <c r="D40" s="178"/>
      <c r="E40" s="178"/>
      <c r="F40" s="47"/>
    </row>
    <row r="41" spans="1:6" ht="27" customHeight="1" x14ac:dyDescent="0.2">
      <c r="A41" s="35" t="s">
        <v>117</v>
      </c>
      <c r="B41" s="35" t="s">
        <v>62</v>
      </c>
      <c r="C41" s="35" t="s">
        <v>124</v>
      </c>
      <c r="D41" s="35" t="s">
        <v>120</v>
      </c>
      <c r="E41" s="35" t="s">
        <v>121</v>
      </c>
      <c r="F41" s="48"/>
    </row>
    <row r="42" spans="1:6" s="87" customFormat="1" hidden="1" x14ac:dyDescent="0.2">
      <c r="A42" s="133"/>
      <c r="B42" s="134"/>
      <c r="C42" s="135"/>
      <c r="D42" s="135"/>
      <c r="E42" s="136"/>
      <c r="F42" s="1"/>
    </row>
    <row r="43" spans="1:6" s="87" customFormat="1" x14ac:dyDescent="0.2">
      <c r="A43" s="157"/>
      <c r="B43" s="158"/>
      <c r="C43" s="159"/>
      <c r="D43" s="159"/>
      <c r="E43" s="160"/>
      <c r="F43" s="1"/>
    </row>
    <row r="44" spans="1:6" s="87" customFormat="1" x14ac:dyDescent="0.2">
      <c r="A44" s="157"/>
      <c r="B44" s="158"/>
      <c r="C44" s="159"/>
      <c r="D44" s="159"/>
      <c r="E44" s="160"/>
      <c r="F44" s="1"/>
    </row>
    <row r="45" spans="1:6" s="87" customFormat="1" x14ac:dyDescent="0.2">
      <c r="A45" s="157"/>
      <c r="B45" s="158"/>
      <c r="C45" s="159"/>
      <c r="D45" s="159"/>
      <c r="E45" s="160"/>
      <c r="F45" s="1"/>
    </row>
    <row r="46" spans="1:6" s="87" customFormat="1" x14ac:dyDescent="0.2">
      <c r="A46" s="157"/>
      <c r="B46" s="158"/>
      <c r="C46" s="159"/>
      <c r="D46" s="159"/>
      <c r="E46" s="160"/>
      <c r="F46" s="1"/>
    </row>
    <row r="47" spans="1:6" s="87" customFormat="1" x14ac:dyDescent="0.2">
      <c r="A47" s="157"/>
      <c r="B47" s="158"/>
      <c r="C47" s="159"/>
      <c r="D47" s="159"/>
      <c r="E47" s="160"/>
      <c r="F47" s="1"/>
    </row>
    <row r="48" spans="1:6" s="87" customFormat="1" x14ac:dyDescent="0.2">
      <c r="A48" s="157"/>
      <c r="B48" s="158"/>
      <c r="C48" s="159"/>
      <c r="D48" s="159"/>
      <c r="E48" s="160"/>
      <c r="F48" s="1"/>
    </row>
    <row r="49" spans="1:6" s="87" customFormat="1" x14ac:dyDescent="0.2">
      <c r="A49" s="157"/>
      <c r="B49" s="158"/>
      <c r="C49" s="159"/>
      <c r="D49" s="159"/>
      <c r="E49" s="160"/>
      <c r="F49" s="1"/>
    </row>
    <row r="50" spans="1:6" s="87" customFormat="1" x14ac:dyDescent="0.2">
      <c r="A50" s="157"/>
      <c r="B50" s="158"/>
      <c r="C50" s="159"/>
      <c r="D50" s="159"/>
      <c r="E50" s="160"/>
      <c r="F50" s="1"/>
    </row>
    <row r="51" spans="1:6" s="87" customFormat="1" x14ac:dyDescent="0.2">
      <c r="A51" s="157"/>
      <c r="B51" s="158"/>
      <c r="C51" s="159"/>
      <c r="D51" s="159"/>
      <c r="E51" s="160"/>
      <c r="F51" s="1"/>
    </row>
    <row r="52" spans="1:6" s="87" customFormat="1" x14ac:dyDescent="0.2">
      <c r="A52" s="157"/>
      <c r="B52" s="158"/>
      <c r="C52" s="159"/>
      <c r="D52" s="159"/>
      <c r="E52" s="160"/>
      <c r="F52" s="1"/>
    </row>
    <row r="53" spans="1:6" s="87" customFormat="1" x14ac:dyDescent="0.2">
      <c r="A53" s="157"/>
      <c r="B53" s="158"/>
      <c r="C53" s="159"/>
      <c r="D53" s="159"/>
      <c r="E53" s="160"/>
      <c r="F53" s="1"/>
    </row>
    <row r="54" spans="1:6" s="87" customFormat="1" hidden="1" x14ac:dyDescent="0.2">
      <c r="A54" s="147"/>
      <c r="B54" s="148"/>
      <c r="C54" s="149"/>
      <c r="D54" s="149"/>
      <c r="E54" s="150"/>
      <c r="F54" s="1"/>
    </row>
    <row r="55" spans="1:6" ht="19.5" customHeight="1" x14ac:dyDescent="0.2">
      <c r="A55" s="107" t="s">
        <v>125</v>
      </c>
      <c r="B55" s="108">
        <f>SUM(B42:B54)</f>
        <v>0</v>
      </c>
      <c r="C55" s="168" t="str">
        <f>IF(SUBTOTAL(3,B42:B54)=SUBTOTAL(103,B42:B54),'Summary and sign-off'!$A$48,'Summary and sign-off'!$A$49)</f>
        <v>Check - there are no hidden rows with data</v>
      </c>
      <c r="D55" s="177" t="str">
        <f>IF('Summary and sign-off'!F56='Summary and sign-off'!F54,'Summary and sign-off'!A51,'Summary and sign-off'!A50)</f>
        <v>Check - each entry provides sufficient information</v>
      </c>
      <c r="E55" s="177"/>
      <c r="F55" s="46"/>
    </row>
    <row r="56" spans="1:6" ht="10.5" customHeight="1" x14ac:dyDescent="0.2">
      <c r="A56" s="27"/>
      <c r="B56" s="22"/>
      <c r="C56" s="27"/>
      <c r="D56" s="27"/>
      <c r="E56" s="27"/>
      <c r="F56" s="27"/>
    </row>
    <row r="57" spans="1:6" ht="24.75" customHeight="1" x14ac:dyDescent="0.2">
      <c r="A57" s="178" t="s">
        <v>126</v>
      </c>
      <c r="B57" s="178"/>
      <c r="C57" s="178"/>
      <c r="D57" s="178"/>
      <c r="E57" s="178"/>
      <c r="F57" s="46"/>
    </row>
    <row r="58" spans="1:6" ht="27" customHeight="1" x14ac:dyDescent="0.2">
      <c r="A58" s="35" t="s">
        <v>117</v>
      </c>
      <c r="B58" s="35" t="s">
        <v>62</v>
      </c>
      <c r="C58" s="35" t="s">
        <v>127</v>
      </c>
      <c r="D58" s="35" t="s">
        <v>128</v>
      </c>
      <c r="E58" s="35" t="s">
        <v>121</v>
      </c>
      <c r="F58" s="49"/>
    </row>
    <row r="59" spans="1:6" s="87" customFormat="1" hidden="1" x14ac:dyDescent="0.2">
      <c r="A59" s="133"/>
      <c r="B59" s="134"/>
      <c r="C59" s="135"/>
      <c r="D59" s="135"/>
      <c r="E59" s="136"/>
      <c r="F59" s="1"/>
    </row>
    <row r="60" spans="1:6" s="87" customFormat="1" x14ac:dyDescent="0.2">
      <c r="A60" s="157"/>
      <c r="B60" s="158"/>
      <c r="C60" s="159"/>
      <c r="D60" s="159"/>
      <c r="E60" s="160"/>
      <c r="F60" s="1"/>
    </row>
    <row r="61" spans="1:6" s="87" customFormat="1" x14ac:dyDescent="0.2">
      <c r="A61" s="157"/>
      <c r="B61" s="158"/>
      <c r="C61" s="159"/>
      <c r="D61" s="159"/>
      <c r="E61" s="160"/>
      <c r="F61" s="1"/>
    </row>
    <row r="62" spans="1:6" s="87" customFormat="1" x14ac:dyDescent="0.2">
      <c r="A62" s="157"/>
      <c r="B62" s="158"/>
      <c r="C62" s="159"/>
      <c r="D62" s="159"/>
      <c r="E62" s="160"/>
      <c r="F62" s="1"/>
    </row>
    <row r="63" spans="1:6" s="87" customFormat="1" x14ac:dyDescent="0.2">
      <c r="A63" s="157"/>
      <c r="B63" s="158"/>
      <c r="C63" s="159"/>
      <c r="D63" s="159"/>
      <c r="E63" s="160"/>
      <c r="F63" s="1"/>
    </row>
    <row r="64" spans="1:6" s="87" customFormat="1" x14ac:dyDescent="0.2">
      <c r="A64" s="157"/>
      <c r="B64" s="158"/>
      <c r="C64" s="159"/>
      <c r="D64" s="159"/>
      <c r="E64" s="160"/>
      <c r="F64" s="1"/>
    </row>
    <row r="65" spans="1:6" s="87" customFormat="1" x14ac:dyDescent="0.2">
      <c r="A65" s="157"/>
      <c r="B65" s="158"/>
      <c r="C65" s="159"/>
      <c r="D65" s="159"/>
      <c r="E65" s="160"/>
      <c r="F65" s="1"/>
    </row>
    <row r="66" spans="1:6" s="87" customFormat="1" x14ac:dyDescent="0.2">
      <c r="A66" s="157"/>
      <c r="B66" s="158"/>
      <c r="C66" s="159"/>
      <c r="D66" s="159"/>
      <c r="E66" s="160"/>
      <c r="F66" s="1"/>
    </row>
    <row r="67" spans="1:6" s="87" customFormat="1" x14ac:dyDescent="0.2">
      <c r="A67" s="157"/>
      <c r="B67" s="158"/>
      <c r="C67" s="159"/>
      <c r="D67" s="159"/>
      <c r="E67" s="160"/>
      <c r="F67" s="1"/>
    </row>
    <row r="68" spans="1:6" s="87" customFormat="1" hidden="1" x14ac:dyDescent="0.2">
      <c r="A68" s="133"/>
      <c r="B68" s="134"/>
      <c r="C68" s="135"/>
      <c r="D68" s="135"/>
      <c r="E68" s="136"/>
      <c r="F68" s="1"/>
    </row>
    <row r="69" spans="1:6" ht="19.5" customHeight="1" x14ac:dyDescent="0.2">
      <c r="A69" s="107" t="s">
        <v>129</v>
      </c>
      <c r="B69" s="108">
        <f>SUM(B59:B68)</f>
        <v>0</v>
      </c>
      <c r="C69" s="168" t="str">
        <f>IF(SUBTOTAL(3,B59:B68)=SUBTOTAL(103,B59:B68),'Summary and sign-off'!$A$48,'Summary and sign-off'!$A$49)</f>
        <v>Check - there are no hidden rows with data</v>
      </c>
      <c r="D69" s="177" t="str">
        <f>IF('Summary and sign-off'!F57='Summary and sign-off'!F54,'Summary and sign-off'!A51,'Summary and sign-off'!A50)</f>
        <v>Check - each entry provides sufficient information</v>
      </c>
      <c r="E69" s="177"/>
      <c r="F69" s="46"/>
    </row>
    <row r="70" spans="1:6" ht="10.5" customHeight="1" x14ac:dyDescent="0.2">
      <c r="A70" s="27"/>
      <c r="B70" s="92"/>
      <c r="C70" s="22"/>
      <c r="D70" s="27"/>
      <c r="E70" s="27"/>
      <c r="F70" s="27"/>
    </row>
    <row r="71" spans="1:6" ht="34.5" customHeight="1" x14ac:dyDescent="0.2">
      <c r="A71" s="50" t="s">
        <v>130</v>
      </c>
      <c r="B71" s="93">
        <f>B38+B55+B69</f>
        <v>0</v>
      </c>
      <c r="C71" s="51"/>
      <c r="D71" s="51"/>
      <c r="E71" s="51"/>
      <c r="F71" s="26"/>
    </row>
    <row r="72" spans="1:6" x14ac:dyDescent="0.2">
      <c r="A72" s="27"/>
      <c r="B72" s="22"/>
      <c r="C72" s="27"/>
      <c r="D72" s="27"/>
      <c r="E72" s="27"/>
      <c r="F72" s="27"/>
    </row>
    <row r="73" spans="1:6" x14ac:dyDescent="0.2">
      <c r="A73" s="52" t="s">
        <v>73</v>
      </c>
      <c r="B73" s="25"/>
      <c r="C73" s="26"/>
      <c r="D73" s="26"/>
      <c r="E73" s="26"/>
      <c r="F73" s="27"/>
    </row>
    <row r="74" spans="1:6" ht="12.6" customHeight="1" x14ac:dyDescent="0.2">
      <c r="A74" s="23" t="s">
        <v>131</v>
      </c>
      <c r="B74" s="53"/>
      <c r="C74" s="53"/>
      <c r="D74" s="32"/>
      <c r="E74" s="32"/>
      <c r="F74" s="27"/>
    </row>
    <row r="75" spans="1:6" ht="12.95" customHeight="1" x14ac:dyDescent="0.2">
      <c r="A75" s="31" t="s">
        <v>132</v>
      </c>
      <c r="B75" s="27"/>
      <c r="C75" s="32"/>
      <c r="D75" s="27"/>
      <c r="E75" s="32"/>
      <c r="F75" s="27"/>
    </row>
    <row r="76" spans="1:6" x14ac:dyDescent="0.2">
      <c r="A76" s="31" t="s">
        <v>133</v>
      </c>
      <c r="B76" s="32"/>
      <c r="C76" s="32"/>
      <c r="D76" s="32"/>
      <c r="E76" s="54"/>
      <c r="F76" s="46"/>
    </row>
    <row r="77" spans="1:6" x14ac:dyDescent="0.2">
      <c r="A77" s="23" t="s">
        <v>79</v>
      </c>
      <c r="B77" s="25"/>
      <c r="C77" s="26"/>
      <c r="D77" s="26"/>
      <c r="E77" s="26"/>
      <c r="F77" s="27"/>
    </row>
    <row r="78" spans="1:6" ht="12.95" customHeight="1" x14ac:dyDescent="0.2">
      <c r="A78" s="31" t="s">
        <v>134</v>
      </c>
      <c r="B78" s="27"/>
      <c r="C78" s="32"/>
      <c r="D78" s="27"/>
      <c r="E78" s="32"/>
      <c r="F78" s="27"/>
    </row>
    <row r="79" spans="1:6" x14ac:dyDescent="0.2">
      <c r="A79" s="31" t="s">
        <v>135</v>
      </c>
      <c r="B79" s="32"/>
      <c r="C79" s="32"/>
      <c r="D79" s="32"/>
      <c r="E79" s="54"/>
      <c r="F79" s="46"/>
    </row>
    <row r="80" spans="1:6" x14ac:dyDescent="0.2">
      <c r="A80" s="36" t="s">
        <v>136</v>
      </c>
      <c r="B80" s="36"/>
      <c r="C80" s="36"/>
      <c r="D80" s="36"/>
      <c r="E80" s="54"/>
      <c r="F80" s="46"/>
    </row>
    <row r="81" spans="1:6" x14ac:dyDescent="0.2">
      <c r="A81" s="40"/>
      <c r="B81" s="27"/>
      <c r="C81" s="27"/>
      <c r="D81" s="27"/>
      <c r="E81" s="46"/>
      <c r="F81" s="46"/>
    </row>
    <row r="82" spans="1:6" hidden="1" x14ac:dyDescent="0.2">
      <c r="A82" s="40"/>
      <c r="B82" s="27"/>
      <c r="C82" s="27"/>
      <c r="D82" s="27"/>
      <c r="E82" s="46"/>
      <c r="F82" s="46"/>
    </row>
    <row r="87" spans="1:6" ht="12.75" hidden="1" customHeight="1" x14ac:dyDescent="0.2"/>
    <row r="90" spans="1:6" hidden="1" x14ac:dyDescent="0.2">
      <c r="A90" s="55"/>
      <c r="B90" s="46"/>
      <c r="C90" s="46"/>
      <c r="D90" s="46"/>
      <c r="E90" s="46"/>
      <c r="F90" s="46"/>
    </row>
    <row r="91" spans="1:6" hidden="1" x14ac:dyDescent="0.2">
      <c r="A91" s="55"/>
      <c r="B91" s="46"/>
      <c r="C91" s="46"/>
      <c r="D91" s="46"/>
      <c r="E91" s="46"/>
      <c r="F91" s="46"/>
    </row>
    <row r="92" spans="1:6" hidden="1" x14ac:dyDescent="0.2">
      <c r="A92" s="55"/>
      <c r="B92" s="46"/>
      <c r="C92" s="46"/>
      <c r="D92" s="46"/>
      <c r="E92" s="46"/>
      <c r="F92" s="46"/>
    </row>
    <row r="93" spans="1:6" hidden="1" x14ac:dyDescent="0.2">
      <c r="A93" s="55"/>
      <c r="B93" s="46"/>
      <c r="C93" s="46"/>
      <c r="D93" s="46"/>
      <c r="E93" s="46"/>
      <c r="F93" s="46"/>
    </row>
    <row r="94" spans="1:6" hidden="1" x14ac:dyDescent="0.2">
      <c r="A94" s="55"/>
      <c r="B94" s="46"/>
      <c r="C94" s="46"/>
      <c r="D94" s="46"/>
      <c r="E94" s="46"/>
      <c r="F94" s="46"/>
    </row>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sheetData>
  <sheetProtection sheet="1" formatCells="0" formatRows="0" insertColumns="0" insertRows="0" deleteRows="0"/>
  <mergeCells count="15">
    <mergeCell ref="B7:E7"/>
    <mergeCell ref="B5:E5"/>
    <mergeCell ref="D69:E69"/>
    <mergeCell ref="A1:E1"/>
    <mergeCell ref="A40:E40"/>
    <mergeCell ref="A57:E57"/>
    <mergeCell ref="B2:E2"/>
    <mergeCell ref="B3:E3"/>
    <mergeCell ref="B4:E4"/>
    <mergeCell ref="A8:E8"/>
    <mergeCell ref="A9:E9"/>
    <mergeCell ref="B6:E6"/>
    <mergeCell ref="D38:E38"/>
    <mergeCell ref="D55:E55"/>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42 A53:A54 A12 A37 A59 A68"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58 A41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60:A67 A13:A36 A43:A47 A48:A52" xr:uid="{00000000-0002-0000-0200-000002000000}">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3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4000000}">
          <x14:formula1>
            <xm:f>'Summary and sign-off'!$A$29:$A$30</xm:f>
          </x14:formula1>
          <xm:sqref>B7:E7</xm:sqref>
        </x14:dataValidation>
        <x14:dataValidation type="decimal" operator="greaterThan" allowBlank="1" showInputMessage="1" showErrorMessage="1" error="This cell must contain a dollar figure" xr:uid="{00000000-0002-0000-0200-000005000000}">
          <x14:formula1>
            <xm:f>'Summary and sign-off'!$A$47</xm:f>
          </x14:formula1>
          <xm:sqref>B59:B68 B12:B37 B42:B47 B48:B54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3" t="s">
        <v>109</v>
      </c>
      <c r="B1" s="173"/>
      <c r="C1" s="173"/>
      <c r="D1" s="173"/>
      <c r="E1" s="173"/>
      <c r="F1" s="38"/>
    </row>
    <row r="2" spans="1:6" ht="21" customHeight="1" x14ac:dyDescent="0.2">
      <c r="A2" s="4" t="s">
        <v>52</v>
      </c>
      <c r="B2" s="176" t="str">
        <f>'Summary and sign-off'!B2:F2</f>
        <v>Office of the Clerk</v>
      </c>
      <c r="C2" s="176"/>
      <c r="D2" s="176"/>
      <c r="E2" s="176"/>
      <c r="F2" s="38"/>
    </row>
    <row r="3" spans="1:6" ht="21" customHeight="1" x14ac:dyDescent="0.2">
      <c r="A3" s="4" t="s">
        <v>110</v>
      </c>
      <c r="B3" s="176" t="str">
        <f>'Summary and sign-off'!B3:F3</f>
        <v>David Wilson</v>
      </c>
      <c r="C3" s="176"/>
      <c r="D3" s="176"/>
      <c r="E3" s="176"/>
      <c r="F3" s="38"/>
    </row>
    <row r="4" spans="1:6" ht="21" customHeight="1" x14ac:dyDescent="0.2">
      <c r="A4" s="4" t="s">
        <v>111</v>
      </c>
      <c r="B4" s="176">
        <f>'Summary and sign-off'!B4:F4</f>
        <v>44013</v>
      </c>
      <c r="C4" s="176"/>
      <c r="D4" s="176"/>
      <c r="E4" s="176"/>
      <c r="F4" s="38"/>
    </row>
    <row r="5" spans="1:6" ht="21" customHeight="1" x14ac:dyDescent="0.2">
      <c r="A5" s="4" t="s">
        <v>112</v>
      </c>
      <c r="B5" s="176">
        <f>'Summary and sign-off'!B5:F5</f>
        <v>44377</v>
      </c>
      <c r="C5" s="176"/>
      <c r="D5" s="176"/>
      <c r="E5" s="176"/>
      <c r="F5" s="38"/>
    </row>
    <row r="6" spans="1:6" ht="21" customHeight="1" x14ac:dyDescent="0.2">
      <c r="A6" s="4" t="s">
        <v>113</v>
      </c>
      <c r="B6" s="171" t="s">
        <v>81</v>
      </c>
      <c r="C6" s="171"/>
      <c r="D6" s="171"/>
      <c r="E6" s="171"/>
      <c r="F6" s="38"/>
    </row>
    <row r="7" spans="1:6" ht="21" customHeight="1" x14ac:dyDescent="0.2">
      <c r="A7" s="4" t="s">
        <v>56</v>
      </c>
      <c r="B7" s="171" t="s">
        <v>83</v>
      </c>
      <c r="C7" s="171"/>
      <c r="D7" s="171"/>
      <c r="E7" s="171"/>
      <c r="F7" s="38"/>
    </row>
    <row r="8" spans="1:6" ht="35.25" customHeight="1" x14ac:dyDescent="0.25">
      <c r="A8" s="186" t="s">
        <v>137</v>
      </c>
      <c r="B8" s="186"/>
      <c r="C8" s="187"/>
      <c r="D8" s="187"/>
      <c r="E8" s="187"/>
      <c r="F8" s="42"/>
    </row>
    <row r="9" spans="1:6" ht="35.25" customHeight="1" x14ac:dyDescent="0.25">
      <c r="A9" s="184" t="s">
        <v>138</v>
      </c>
      <c r="B9" s="185"/>
      <c r="C9" s="185"/>
      <c r="D9" s="185"/>
      <c r="E9" s="185"/>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c r="B12" s="158"/>
      <c r="C12" s="162"/>
      <c r="D12" s="162"/>
      <c r="E12" s="163"/>
      <c r="F12" s="2"/>
    </row>
    <row r="13" spans="1:6" s="87" customFormat="1" x14ac:dyDescent="0.2">
      <c r="A13" s="157"/>
      <c r="B13" s="158"/>
      <c r="C13" s="162"/>
      <c r="D13" s="162"/>
      <c r="E13" s="163"/>
      <c r="F13" s="2"/>
    </row>
    <row r="14" spans="1:6" s="87" customFormat="1" x14ac:dyDescent="0.2">
      <c r="A14" s="157"/>
      <c r="B14" s="158"/>
      <c r="C14" s="162"/>
      <c r="D14" s="162"/>
      <c r="E14" s="163"/>
      <c r="F14" s="2"/>
    </row>
    <row r="15" spans="1:6" s="87" customFormat="1" x14ac:dyDescent="0.2">
      <c r="A15" s="157"/>
      <c r="B15" s="158"/>
      <c r="C15" s="162"/>
      <c r="D15" s="162"/>
      <c r="E15" s="163"/>
      <c r="F15" s="2"/>
    </row>
    <row r="16" spans="1:6" s="87" customFormat="1" x14ac:dyDescent="0.2">
      <c r="A16" s="157"/>
      <c r="B16" s="158"/>
      <c r="C16" s="162"/>
      <c r="D16" s="162"/>
      <c r="E16" s="163"/>
      <c r="F16" s="2"/>
    </row>
    <row r="17" spans="1:6" s="87" customFormat="1" x14ac:dyDescent="0.2">
      <c r="A17" s="157"/>
      <c r="B17" s="158"/>
      <c r="C17" s="162"/>
      <c r="D17" s="162"/>
      <c r="E17" s="163"/>
      <c r="F17" s="2"/>
    </row>
    <row r="18" spans="1:6" s="87" customFormat="1" x14ac:dyDescent="0.2">
      <c r="A18" s="157"/>
      <c r="B18" s="158"/>
      <c r="C18" s="162"/>
      <c r="D18" s="162"/>
      <c r="E18" s="163"/>
      <c r="F18" s="2"/>
    </row>
    <row r="19" spans="1:6" s="87" customFormat="1" x14ac:dyDescent="0.2">
      <c r="A19" s="157"/>
      <c r="B19" s="158"/>
      <c r="C19" s="162"/>
      <c r="D19" s="162"/>
      <c r="E19" s="163"/>
      <c r="F19" s="2"/>
    </row>
    <row r="20" spans="1:6" s="87" customFormat="1" x14ac:dyDescent="0.2">
      <c r="A20" s="161"/>
      <c r="B20" s="158"/>
      <c r="C20" s="162"/>
      <c r="D20" s="162"/>
      <c r="E20" s="163"/>
      <c r="F20" s="2"/>
    </row>
    <row r="21" spans="1:6" s="87" customFormat="1" x14ac:dyDescent="0.2">
      <c r="A21" s="161"/>
      <c r="B21" s="158"/>
      <c r="C21" s="162"/>
      <c r="D21" s="162"/>
      <c r="E21" s="163"/>
      <c r="F21" s="2"/>
    </row>
    <row r="22" spans="1:6" s="87" customFormat="1" ht="11.25" hidden="1" customHeight="1" x14ac:dyDescent="0.2">
      <c r="A22" s="137"/>
      <c r="B22" s="134"/>
      <c r="C22" s="138"/>
      <c r="D22" s="138"/>
      <c r="E22" s="139"/>
      <c r="F22" s="2"/>
    </row>
    <row r="23" spans="1:6" ht="34.5" customHeight="1" x14ac:dyDescent="0.2">
      <c r="A23" s="88" t="s">
        <v>142</v>
      </c>
      <c r="B23" s="97">
        <f>SUM(B11:B22)</f>
        <v>0</v>
      </c>
      <c r="C23" s="106" t="str">
        <f>IF(SUBTOTAL(3,B11:B22)=SUBTOTAL(103,B11:B22),'Summary and sign-off'!$A$48,'Summary and sign-off'!$A$49)</f>
        <v>Check - there are no hidden rows with data</v>
      </c>
      <c r="D23" s="177" t="str">
        <f>IF('Summary and sign-off'!F58='Summary and sign-off'!F54,'Summary and sign-off'!A51,'Summary and sign-off'!A50)</f>
        <v>Check - each entry provides sufficient information</v>
      </c>
      <c r="E23" s="177"/>
      <c r="F23" s="2"/>
    </row>
    <row r="24" spans="1:6" x14ac:dyDescent="0.2">
      <c r="A24" s="21"/>
      <c r="B24" s="20"/>
      <c r="C24" s="20"/>
      <c r="D24" s="20"/>
      <c r="E24" s="20"/>
      <c r="F24" s="38"/>
    </row>
    <row r="25" spans="1:6" x14ac:dyDescent="0.2">
      <c r="A25" s="21" t="s">
        <v>73</v>
      </c>
      <c r="B25" s="22"/>
      <c r="C25" s="27"/>
      <c r="D25" s="20"/>
      <c r="E25" s="20"/>
      <c r="F25" s="38"/>
    </row>
    <row r="26" spans="1:6" ht="12.75" customHeight="1" x14ac:dyDescent="0.2">
      <c r="A26" s="23" t="s">
        <v>143</v>
      </c>
      <c r="B26" s="23"/>
      <c r="C26" s="23"/>
      <c r="D26" s="23"/>
      <c r="E26" s="23"/>
      <c r="F26" s="38"/>
    </row>
    <row r="27" spans="1:6" x14ac:dyDescent="0.2">
      <c r="A27" s="23" t="s">
        <v>144</v>
      </c>
      <c r="B27" s="31"/>
      <c r="C27" s="43"/>
      <c r="D27" s="44"/>
      <c r="E27" s="44"/>
      <c r="F27" s="38"/>
    </row>
    <row r="28" spans="1:6" x14ac:dyDescent="0.2">
      <c r="A28" s="23" t="s">
        <v>79</v>
      </c>
      <c r="B28" s="25"/>
      <c r="C28" s="26"/>
      <c r="D28" s="26"/>
      <c r="E28" s="26"/>
      <c r="F28" s="27"/>
    </row>
    <row r="29" spans="1:6" x14ac:dyDescent="0.2">
      <c r="A29" s="31" t="s">
        <v>145</v>
      </c>
      <c r="B29" s="31"/>
      <c r="C29" s="43"/>
      <c r="D29" s="43"/>
      <c r="E29" s="43"/>
      <c r="F29" s="38"/>
    </row>
    <row r="30" spans="1:6" ht="12.75" customHeight="1" x14ac:dyDescent="0.2">
      <c r="A30" s="31" t="s">
        <v>146</v>
      </c>
      <c r="B30" s="31"/>
      <c r="C30" s="45"/>
      <c r="D30" s="45"/>
      <c r="E30" s="33"/>
      <c r="F30" s="38"/>
    </row>
    <row r="31" spans="1:6" x14ac:dyDescent="0.2">
      <c r="A31" s="20"/>
      <c r="B31" s="20"/>
      <c r="C31" s="20"/>
      <c r="D31" s="20"/>
      <c r="E31" s="20"/>
      <c r="F31" s="38"/>
    </row>
    <row r="32" spans="1:6" x14ac:dyDescent="0.2"/>
    <row r="33" x14ac:dyDescent="0.2"/>
  </sheetData>
  <sheetProtection sheet="1" formatCells="0" insertRows="0" deleteRows="0"/>
  <mergeCells count="10">
    <mergeCell ref="D23:E23"/>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2"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xr:uid="{00000000-0002-0000-03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3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4000000}">
          <x14:formula1>
            <xm:f>'Summary and sign-off'!$A$29:$A$30</xm:f>
          </x14:formula1>
          <xm:sqref>B7:E7</xm:sqref>
        </x14:dataValidation>
        <x14:dataValidation type="decimal" operator="greaterThan" allowBlank="1" showInputMessage="1" showErrorMessage="1" error="This cell must contain a dollar figure" xr:uid="{00000000-0002-0000-0300-000005000000}">
          <x14:formula1>
            <xm:f>'Summary and sign-off'!$A$47</xm:f>
          </x14:formula1>
          <xm:sqref>B11:B22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3"/>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3" t="s">
        <v>109</v>
      </c>
      <c r="B1" s="173"/>
      <c r="C1" s="173"/>
      <c r="D1" s="173"/>
      <c r="E1" s="173"/>
      <c r="F1" s="24"/>
    </row>
    <row r="2" spans="1:6" ht="21" customHeight="1" x14ac:dyDescent="0.2">
      <c r="A2" s="4" t="s">
        <v>52</v>
      </c>
      <c r="B2" s="176" t="str">
        <f>'Summary and sign-off'!B2:F2</f>
        <v>Office of the Clerk</v>
      </c>
      <c r="C2" s="176"/>
      <c r="D2" s="176"/>
      <c r="E2" s="176"/>
      <c r="F2" s="24"/>
    </row>
    <row r="3" spans="1:6" ht="21" customHeight="1" x14ac:dyDescent="0.2">
      <c r="A3" s="4" t="s">
        <v>110</v>
      </c>
      <c r="B3" s="176" t="str">
        <f>'Summary and sign-off'!B3:F3</f>
        <v>David Wilson</v>
      </c>
      <c r="C3" s="176"/>
      <c r="D3" s="176"/>
      <c r="E3" s="176"/>
      <c r="F3" s="24"/>
    </row>
    <row r="4" spans="1:6" ht="21" customHeight="1" x14ac:dyDescent="0.2">
      <c r="A4" s="4" t="s">
        <v>111</v>
      </c>
      <c r="B4" s="176">
        <f>'Summary and sign-off'!B4:F4</f>
        <v>44013</v>
      </c>
      <c r="C4" s="176"/>
      <c r="D4" s="176"/>
      <c r="E4" s="176"/>
      <c r="F4" s="24"/>
    </row>
    <row r="5" spans="1:6" ht="21" customHeight="1" x14ac:dyDescent="0.2">
      <c r="A5" s="4" t="s">
        <v>112</v>
      </c>
      <c r="B5" s="176">
        <f>'Summary and sign-off'!B5:F5</f>
        <v>44377</v>
      </c>
      <c r="C5" s="176"/>
      <c r="D5" s="176"/>
      <c r="E5" s="176"/>
      <c r="F5" s="24"/>
    </row>
    <row r="6" spans="1:6" ht="21" customHeight="1" x14ac:dyDescent="0.2">
      <c r="A6" s="4" t="s">
        <v>113</v>
      </c>
      <c r="B6" s="171" t="s">
        <v>81</v>
      </c>
      <c r="C6" s="171"/>
      <c r="D6" s="171"/>
      <c r="E6" s="171"/>
      <c r="F6" s="34"/>
    </row>
    <row r="7" spans="1:6" ht="21" customHeight="1" x14ac:dyDescent="0.2">
      <c r="A7" s="4" t="s">
        <v>56</v>
      </c>
      <c r="B7" s="171" t="s">
        <v>83</v>
      </c>
      <c r="C7" s="171"/>
      <c r="D7" s="171"/>
      <c r="E7" s="171"/>
      <c r="F7" s="34"/>
    </row>
    <row r="8" spans="1:6" ht="35.25" customHeight="1" x14ac:dyDescent="0.2">
      <c r="A8" s="180" t="s">
        <v>147</v>
      </c>
      <c r="B8" s="180"/>
      <c r="C8" s="187"/>
      <c r="D8" s="187"/>
      <c r="E8" s="187"/>
      <c r="F8" s="24"/>
    </row>
    <row r="9" spans="1:6" ht="35.25" customHeight="1" x14ac:dyDescent="0.2">
      <c r="A9" s="188" t="s">
        <v>148</v>
      </c>
      <c r="B9" s="189"/>
      <c r="C9" s="189"/>
      <c r="D9" s="189"/>
      <c r="E9" s="189"/>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57">
        <v>44285</v>
      </c>
      <c r="B12" s="158">
        <v>4104.17</v>
      </c>
      <c r="C12" s="162" t="s">
        <v>233</v>
      </c>
      <c r="D12" s="162" t="s">
        <v>619</v>
      </c>
      <c r="E12" s="163" t="s">
        <v>200</v>
      </c>
      <c r="F12" s="3"/>
    </row>
    <row r="13" spans="1:6" s="87" customFormat="1" x14ac:dyDescent="0.2">
      <c r="A13" s="157">
        <v>44253</v>
      </c>
      <c r="B13" s="158">
        <v>98.47</v>
      </c>
      <c r="C13" s="162" t="s">
        <v>621</v>
      </c>
      <c r="D13" s="162" t="s">
        <v>628</v>
      </c>
      <c r="E13" s="163" t="s">
        <v>200</v>
      </c>
      <c r="F13" s="3"/>
    </row>
    <row r="14" spans="1:6" s="87" customFormat="1" x14ac:dyDescent="0.2">
      <c r="A14" s="157">
        <v>44347</v>
      </c>
      <c r="B14" s="158">
        <v>34.78</v>
      </c>
      <c r="C14" s="162" t="s">
        <v>623</v>
      </c>
      <c r="D14" s="162" t="s">
        <v>628</v>
      </c>
      <c r="E14" s="163" t="s">
        <v>200</v>
      </c>
      <c r="F14" s="3"/>
    </row>
    <row r="15" spans="1:6" s="87" customFormat="1" x14ac:dyDescent="0.2">
      <c r="A15" s="157">
        <v>44253</v>
      </c>
      <c r="B15" s="158">
        <v>156.52000000000001</v>
      </c>
      <c r="C15" s="162" t="s">
        <v>624</v>
      </c>
      <c r="D15" s="162" t="s">
        <v>629</v>
      </c>
      <c r="E15" s="163" t="s">
        <v>200</v>
      </c>
      <c r="F15" s="3"/>
    </row>
    <row r="16" spans="1:6" s="87" customFormat="1" x14ac:dyDescent="0.2">
      <c r="A16" s="157">
        <v>44253</v>
      </c>
      <c r="B16" s="158">
        <v>114.78</v>
      </c>
      <c r="C16" s="162" t="s">
        <v>625</v>
      </c>
      <c r="D16" s="162" t="s">
        <v>629</v>
      </c>
      <c r="E16" s="163" t="s">
        <v>200</v>
      </c>
      <c r="F16" s="3"/>
    </row>
    <row r="17" spans="1:6" s="87" customFormat="1" x14ac:dyDescent="0.2">
      <c r="A17" s="157">
        <v>44166</v>
      </c>
      <c r="B17" s="158">
        <v>1053.04</v>
      </c>
      <c r="C17" s="162" t="s">
        <v>626</v>
      </c>
      <c r="D17" s="162" t="s">
        <v>631</v>
      </c>
      <c r="E17" s="163" t="s">
        <v>200</v>
      </c>
      <c r="F17" s="3"/>
    </row>
    <row r="18" spans="1:6" s="87" customFormat="1" x14ac:dyDescent="0.2">
      <c r="A18" s="157">
        <v>44316</v>
      </c>
      <c r="B18" s="158">
        <v>274.77</v>
      </c>
      <c r="C18" s="162" t="s">
        <v>627</v>
      </c>
      <c r="D18" s="162" t="s">
        <v>628</v>
      </c>
      <c r="E18" s="163" t="s">
        <v>200</v>
      </c>
      <c r="F18" s="3"/>
    </row>
    <row r="19" spans="1:6" s="87" customFormat="1" x14ac:dyDescent="0.2">
      <c r="A19" s="157">
        <v>44337</v>
      </c>
      <c r="B19" s="158">
        <v>99.99</v>
      </c>
      <c r="C19" s="162" t="s">
        <v>622</v>
      </c>
      <c r="D19" s="162" t="s">
        <v>628</v>
      </c>
      <c r="E19" s="163" t="s">
        <v>200</v>
      </c>
      <c r="F19" s="3"/>
    </row>
    <row r="20" spans="1:6" s="87" customFormat="1" x14ac:dyDescent="0.2">
      <c r="A20" s="157"/>
      <c r="B20" s="158"/>
      <c r="C20" s="162"/>
      <c r="D20" s="162"/>
      <c r="E20" s="163"/>
      <c r="F20" s="3"/>
    </row>
    <row r="21" spans="1:6" s="87" customFormat="1" x14ac:dyDescent="0.2">
      <c r="A21" s="157"/>
      <c r="B21" s="158"/>
      <c r="C21" s="162"/>
      <c r="D21" s="162"/>
      <c r="E21" s="163"/>
      <c r="F21" s="3"/>
    </row>
    <row r="22" spans="1:6" s="87" customFormat="1" x14ac:dyDescent="0.2">
      <c r="A22" s="157"/>
      <c r="B22" s="158"/>
      <c r="C22" s="162"/>
      <c r="D22" s="162"/>
      <c r="E22" s="163"/>
      <c r="F22" s="3"/>
    </row>
    <row r="23" spans="1:6" s="87" customFormat="1" x14ac:dyDescent="0.2">
      <c r="A23" s="161"/>
      <c r="B23" s="158"/>
      <c r="C23" s="162"/>
      <c r="D23" s="162"/>
      <c r="E23" s="163"/>
      <c r="F23" s="3"/>
    </row>
    <row r="24" spans="1:6" s="87" customFormat="1" x14ac:dyDescent="0.2">
      <c r="A24" s="161"/>
      <c r="B24" s="158"/>
      <c r="C24" s="162"/>
      <c r="D24" s="162"/>
      <c r="E24" s="163"/>
      <c r="F24" s="3"/>
    </row>
    <row r="25" spans="1:6" s="87" customFormat="1" hidden="1" x14ac:dyDescent="0.2">
      <c r="A25" s="137"/>
      <c r="B25" s="134"/>
      <c r="C25" s="138"/>
      <c r="D25" s="138"/>
      <c r="E25" s="139"/>
      <c r="F25" s="3"/>
    </row>
    <row r="26" spans="1:6" ht="34.5" customHeight="1" x14ac:dyDescent="0.2">
      <c r="A26" s="88" t="s">
        <v>151</v>
      </c>
      <c r="B26" s="97">
        <f>SUM(B11:B25)</f>
        <v>5936.52</v>
      </c>
      <c r="C26" s="106" t="str">
        <f>IF(SUBTOTAL(3,B11:B25)=SUBTOTAL(103,B11:B25),'Summary and sign-off'!$A$48,'Summary and sign-off'!$A$49)</f>
        <v>Check - there are no hidden rows with data</v>
      </c>
      <c r="D26" s="177" t="str">
        <f>IF('Summary and sign-off'!F59='Summary and sign-off'!F54,'Summary and sign-off'!A51,'Summary and sign-off'!A50)</f>
        <v>Check - each entry provides sufficient information</v>
      </c>
      <c r="E26" s="177"/>
      <c r="F26" s="37"/>
    </row>
    <row r="27" spans="1:6" ht="14.1" customHeight="1" x14ac:dyDescent="0.2">
      <c r="A27" s="38"/>
      <c r="B27" s="27"/>
      <c r="C27" s="20"/>
      <c r="D27" s="20"/>
      <c r="E27" s="20"/>
      <c r="F27" s="24"/>
    </row>
    <row r="28" spans="1:6" x14ac:dyDescent="0.2">
      <c r="A28" s="21" t="s">
        <v>152</v>
      </c>
      <c r="B28" s="20"/>
      <c r="C28" s="20"/>
      <c r="D28" s="20"/>
      <c r="E28" s="20"/>
      <c r="F28" s="24"/>
    </row>
    <row r="29" spans="1:6" ht="12.6" customHeight="1" x14ac:dyDescent="0.2">
      <c r="A29" s="23" t="s">
        <v>131</v>
      </c>
      <c r="B29" s="20"/>
      <c r="C29" s="20"/>
      <c r="D29" s="20"/>
      <c r="E29" s="20"/>
      <c r="F29" s="24"/>
    </row>
    <row r="30" spans="1:6" x14ac:dyDescent="0.2">
      <c r="A30" s="23" t="s">
        <v>79</v>
      </c>
      <c r="B30" s="25"/>
      <c r="C30" s="26"/>
      <c r="D30" s="26"/>
      <c r="E30" s="26"/>
      <c r="F30" s="27"/>
    </row>
    <row r="31" spans="1:6" x14ac:dyDescent="0.2">
      <c r="A31" s="31" t="s">
        <v>145</v>
      </c>
      <c r="B31" s="32"/>
      <c r="C31" s="27"/>
      <c r="D31" s="27"/>
      <c r="E31" s="27"/>
      <c r="F31" s="27"/>
    </row>
    <row r="32" spans="1:6" ht="12.75" customHeight="1" x14ac:dyDescent="0.2">
      <c r="A32" s="31" t="s">
        <v>146</v>
      </c>
      <c r="B32" s="39"/>
      <c r="C32" s="33"/>
      <c r="D32" s="33"/>
      <c r="E32" s="33"/>
      <c r="F32" s="33"/>
    </row>
    <row r="33" spans="1:6" x14ac:dyDescent="0.2">
      <c r="A33" s="38"/>
      <c r="B33" s="40"/>
      <c r="C33" s="20"/>
      <c r="D33" s="20"/>
      <c r="E33" s="20"/>
      <c r="F33" s="38"/>
    </row>
    <row r="34" spans="1:6" hidden="1" x14ac:dyDescent="0.2">
      <c r="A34" s="20"/>
      <c r="B34" s="20"/>
      <c r="C34" s="20"/>
      <c r="D34" s="20"/>
      <c r="E34" s="38"/>
    </row>
    <row r="35" spans="1:6" ht="12.75" hidden="1" customHeight="1" x14ac:dyDescent="0.2"/>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row r="40" spans="1:6" hidden="1" x14ac:dyDescent="0.2">
      <c r="A40" s="41"/>
      <c r="B40" s="41"/>
      <c r="C40" s="41"/>
      <c r="D40" s="41"/>
      <c r="E40" s="41"/>
      <c r="F40" s="24"/>
    </row>
    <row r="44" spans="1:6" x14ac:dyDescent="0.2"/>
    <row r="45" spans="1:6" x14ac:dyDescent="0.2"/>
    <row r="46" spans="1:6" x14ac:dyDescent="0.2"/>
    <row r="47" spans="1:6" x14ac:dyDescent="0.2"/>
    <row r="48" spans="1:6" x14ac:dyDescent="0.2"/>
    <row r="52" x14ac:dyDescent="0.2"/>
    <row r="53" x14ac:dyDescent="0.2"/>
  </sheetData>
  <sheetProtection sheet="1" formatCells="0" insertRows="0" deleteRows="0"/>
  <mergeCells count="10">
    <mergeCell ref="D26:E26"/>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5"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4" xr:uid="{00000000-0002-0000-04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3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4000000}">
          <x14:formula1>
            <xm:f>'Summary and sign-off'!$A$29:$A$30</xm:f>
          </x14:formula1>
          <xm:sqref>B7:E7</xm:sqref>
        </x14:dataValidation>
        <x14:dataValidation type="decimal" operator="greaterThan" allowBlank="1" showInputMessage="1" showErrorMessage="1" error="This cell must contain a dollar figure" xr:uid="{00000000-0002-0000-0400-000005000000}">
          <x14:formula1>
            <xm:f>'Summary and sign-off'!$A$47</xm:f>
          </x14:formula1>
          <xm:sqref>B11:B25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tabSelected="1" zoomScaleNormal="100" workbookViewId="0">
      <selection activeCell="D27" sqref="D27"/>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73" t="s">
        <v>153</v>
      </c>
      <c r="B1" s="173"/>
      <c r="C1" s="173"/>
      <c r="D1" s="173"/>
      <c r="E1" s="173"/>
      <c r="F1" s="173"/>
    </row>
    <row r="2" spans="1:6" ht="21" customHeight="1" x14ac:dyDescent="0.2">
      <c r="A2" s="4" t="s">
        <v>52</v>
      </c>
      <c r="B2" s="176" t="str">
        <f>'Summary and sign-off'!B2:F2</f>
        <v>Office of the Clerk</v>
      </c>
      <c r="C2" s="176"/>
      <c r="D2" s="176"/>
      <c r="E2" s="176"/>
      <c r="F2" s="176"/>
    </row>
    <row r="3" spans="1:6" ht="21" customHeight="1" x14ac:dyDescent="0.2">
      <c r="A3" s="4" t="s">
        <v>110</v>
      </c>
      <c r="B3" s="176" t="str">
        <f>'Summary and sign-off'!B3:F3</f>
        <v>David Wilson</v>
      </c>
      <c r="C3" s="176"/>
      <c r="D3" s="176"/>
      <c r="E3" s="176"/>
      <c r="F3" s="176"/>
    </row>
    <row r="4" spans="1:6" ht="21" customHeight="1" x14ac:dyDescent="0.2">
      <c r="A4" s="4" t="s">
        <v>111</v>
      </c>
      <c r="B4" s="176">
        <f>'Summary and sign-off'!B4:F4</f>
        <v>44013</v>
      </c>
      <c r="C4" s="176"/>
      <c r="D4" s="176"/>
      <c r="E4" s="176"/>
      <c r="F4" s="176"/>
    </row>
    <row r="5" spans="1:6" ht="21" customHeight="1" x14ac:dyDescent="0.2">
      <c r="A5" s="4" t="s">
        <v>112</v>
      </c>
      <c r="B5" s="176">
        <f>'Summary and sign-off'!B5:F5</f>
        <v>44377</v>
      </c>
      <c r="C5" s="176"/>
      <c r="D5" s="176"/>
      <c r="E5" s="176"/>
      <c r="F5" s="176"/>
    </row>
    <row r="6" spans="1:6" ht="21" customHeight="1" x14ac:dyDescent="0.2">
      <c r="A6" s="4" t="s">
        <v>154</v>
      </c>
      <c r="B6" s="171" t="s">
        <v>80</v>
      </c>
      <c r="C6" s="171"/>
      <c r="D6" s="171"/>
      <c r="E6" s="171"/>
      <c r="F6" s="171"/>
    </row>
    <row r="7" spans="1:6" ht="21" customHeight="1" x14ac:dyDescent="0.2">
      <c r="A7" s="4" t="s">
        <v>56</v>
      </c>
      <c r="B7" s="171" t="s">
        <v>83</v>
      </c>
      <c r="C7" s="171"/>
      <c r="D7" s="171"/>
      <c r="E7" s="171"/>
      <c r="F7" s="171"/>
    </row>
    <row r="8" spans="1:6" ht="36" customHeight="1" x14ac:dyDescent="0.2">
      <c r="A8" s="180" t="s">
        <v>155</v>
      </c>
      <c r="B8" s="180"/>
      <c r="C8" s="180"/>
      <c r="D8" s="180"/>
      <c r="E8" s="180"/>
      <c r="F8" s="180"/>
    </row>
    <row r="9" spans="1:6" ht="36" customHeight="1" x14ac:dyDescent="0.2">
      <c r="A9" s="188" t="s">
        <v>156</v>
      </c>
      <c r="B9" s="189"/>
      <c r="C9" s="189"/>
      <c r="D9" s="189"/>
      <c r="E9" s="189"/>
      <c r="F9" s="189"/>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x14ac:dyDescent="0.2">
      <c r="A12" s="157"/>
      <c r="B12" s="164"/>
      <c r="C12" s="165"/>
      <c r="D12" s="164"/>
      <c r="E12" s="166"/>
      <c r="F12" s="167"/>
    </row>
    <row r="13" spans="1:6" s="87" customFormat="1" x14ac:dyDescent="0.2">
      <c r="A13" s="157"/>
      <c r="B13" s="164"/>
      <c r="C13" s="165"/>
      <c r="D13" s="164"/>
      <c r="E13" s="166"/>
      <c r="F13" s="167"/>
    </row>
    <row r="14" spans="1:6" s="87" customFormat="1" x14ac:dyDescent="0.2">
      <c r="A14" s="157"/>
      <c r="B14" s="164"/>
      <c r="C14" s="165"/>
      <c r="D14" s="164"/>
      <c r="E14" s="166"/>
      <c r="F14" s="167"/>
    </row>
    <row r="15" spans="1:6" s="87" customFormat="1" x14ac:dyDescent="0.2">
      <c r="A15" s="157"/>
      <c r="B15" s="164"/>
      <c r="C15" s="165"/>
      <c r="D15" s="164"/>
      <c r="E15" s="166"/>
      <c r="F15" s="167"/>
    </row>
    <row r="16" spans="1:6" s="87" customFormat="1" x14ac:dyDescent="0.2">
      <c r="A16" s="157"/>
      <c r="B16" s="164"/>
      <c r="C16" s="165"/>
      <c r="D16" s="164"/>
      <c r="E16" s="166"/>
      <c r="F16" s="167"/>
    </row>
    <row r="17" spans="1:7" s="87" customFormat="1" x14ac:dyDescent="0.2">
      <c r="A17" s="157"/>
      <c r="B17" s="164"/>
      <c r="C17" s="165"/>
      <c r="D17" s="164"/>
      <c r="E17" s="166"/>
      <c r="F17" s="167"/>
    </row>
    <row r="18" spans="1:7" s="87" customFormat="1" x14ac:dyDescent="0.2">
      <c r="A18" s="157"/>
      <c r="B18" s="164"/>
      <c r="C18" s="165"/>
      <c r="D18" s="164"/>
      <c r="E18" s="166"/>
      <c r="F18" s="167"/>
    </row>
    <row r="19" spans="1:7" s="87" customFormat="1" x14ac:dyDescent="0.2">
      <c r="A19" s="157"/>
      <c r="B19" s="164"/>
      <c r="C19" s="165"/>
      <c r="D19" s="164"/>
      <c r="E19" s="166"/>
      <c r="F19" s="167"/>
    </row>
    <row r="20" spans="1:7" s="87" customFormat="1" x14ac:dyDescent="0.2">
      <c r="A20" s="157"/>
      <c r="B20" s="164"/>
      <c r="C20" s="165"/>
      <c r="D20" s="164"/>
      <c r="E20" s="166"/>
      <c r="F20" s="167"/>
    </row>
    <row r="21" spans="1:7" s="87" customFormat="1" x14ac:dyDescent="0.2">
      <c r="A21" s="157"/>
      <c r="B21" s="164"/>
      <c r="C21" s="165"/>
      <c r="D21" s="164"/>
      <c r="E21" s="166"/>
      <c r="F21" s="167"/>
    </row>
    <row r="22" spans="1:7" s="87" customFormat="1" x14ac:dyDescent="0.2">
      <c r="A22" s="157"/>
      <c r="B22" s="164"/>
      <c r="C22" s="165"/>
      <c r="D22" s="164"/>
      <c r="E22" s="166"/>
      <c r="F22" s="167"/>
    </row>
    <row r="23" spans="1:7" s="87" customFormat="1" x14ac:dyDescent="0.2">
      <c r="A23" s="157"/>
      <c r="B23" s="164"/>
      <c r="C23" s="165"/>
      <c r="D23" s="164"/>
      <c r="E23" s="166"/>
      <c r="F23" s="167"/>
    </row>
    <row r="24" spans="1:7" s="87" customFormat="1" hidden="1" x14ac:dyDescent="0.2">
      <c r="A24" s="133"/>
      <c r="B24" s="138"/>
      <c r="C24" s="140"/>
      <c r="D24" s="138"/>
      <c r="E24" s="141"/>
      <c r="F24" s="139"/>
    </row>
    <row r="25" spans="1:7" ht="34.5" customHeight="1" x14ac:dyDescent="0.2">
      <c r="A25" s="152" t="s">
        <v>162</v>
      </c>
      <c r="B25" s="153" t="s">
        <v>163</v>
      </c>
      <c r="C25" s="154">
        <f>C26+C27</f>
        <v>0</v>
      </c>
      <c r="D25" s="155" t="str">
        <f>IF(SUBTOTAL(3,C11:C24)=SUBTOTAL(103,C11:C24),'Summary and sign-off'!$A$48,'Summary and sign-off'!$A$49)</f>
        <v>Check - there are no hidden rows with data</v>
      </c>
      <c r="E25" s="177" t="str">
        <f>IF('Summary and sign-off'!F60='Summary and sign-off'!F54,'Summary and sign-off'!A52,'Summary and sign-off'!A50)</f>
        <v>Check - each entry provides sufficient information</v>
      </c>
      <c r="F25" s="177"/>
      <c r="G25" s="87"/>
    </row>
    <row r="26" spans="1:7" ht="25.5" customHeight="1" x14ac:dyDescent="0.25">
      <c r="A26" s="89"/>
      <c r="B26" s="90" t="s">
        <v>96</v>
      </c>
      <c r="C26" s="91">
        <f>COUNTIF(C11:C24,'Summary and sign-off'!A45)</f>
        <v>0</v>
      </c>
      <c r="D26" s="17"/>
      <c r="E26" s="18"/>
      <c r="F26" s="19"/>
    </row>
    <row r="27" spans="1:7" ht="25.5" customHeight="1" x14ac:dyDescent="0.25">
      <c r="A27" s="89"/>
      <c r="B27" s="90" t="s">
        <v>97</v>
      </c>
      <c r="C27" s="91">
        <f>COUNTIF(C11:C24,'Summary and sign-off'!A46)</f>
        <v>0</v>
      </c>
      <c r="D27" s="17"/>
      <c r="E27" s="18"/>
      <c r="F27" s="19"/>
    </row>
    <row r="28" spans="1:7" x14ac:dyDescent="0.2">
      <c r="A28" s="20"/>
      <c r="B28" s="21"/>
      <c r="C28" s="20"/>
      <c r="D28" s="22"/>
      <c r="E28" s="22"/>
      <c r="F28" s="20"/>
    </row>
    <row r="29" spans="1:7" x14ac:dyDescent="0.2">
      <c r="A29" s="21" t="s">
        <v>152</v>
      </c>
      <c r="B29" s="21"/>
      <c r="C29" s="21"/>
      <c r="D29" s="21"/>
      <c r="E29" s="21"/>
      <c r="F29" s="21"/>
    </row>
    <row r="30" spans="1:7" ht="12.6" customHeight="1" x14ac:dyDescent="0.2">
      <c r="A30" s="23" t="s">
        <v>131</v>
      </c>
      <c r="B30" s="20"/>
      <c r="C30" s="20"/>
      <c r="D30" s="20"/>
      <c r="E30" s="20"/>
      <c r="F30" s="24"/>
    </row>
    <row r="31" spans="1:7" x14ac:dyDescent="0.2">
      <c r="A31" s="23" t="s">
        <v>79</v>
      </c>
      <c r="B31" s="25"/>
      <c r="C31" s="26"/>
      <c r="D31" s="26"/>
      <c r="E31" s="26"/>
      <c r="F31" s="27"/>
    </row>
    <row r="32" spans="1:7" x14ac:dyDescent="0.2">
      <c r="A32" s="23" t="s">
        <v>164</v>
      </c>
      <c r="B32" s="28"/>
      <c r="C32" s="28"/>
      <c r="D32" s="28"/>
      <c r="E32" s="28"/>
      <c r="F32" s="28"/>
    </row>
    <row r="33" spans="1:6" ht="12.75" customHeight="1" x14ac:dyDescent="0.2">
      <c r="A33" s="23" t="s">
        <v>165</v>
      </c>
      <c r="B33" s="20"/>
      <c r="C33" s="20"/>
      <c r="D33" s="20"/>
      <c r="E33" s="20"/>
      <c r="F33" s="20"/>
    </row>
    <row r="34" spans="1:6" ht="12.95" customHeight="1" x14ac:dyDescent="0.2">
      <c r="A34" s="29" t="s">
        <v>166</v>
      </c>
      <c r="B34" s="30"/>
      <c r="C34" s="30"/>
      <c r="D34" s="30"/>
      <c r="E34" s="30"/>
      <c r="F34" s="30"/>
    </row>
    <row r="35" spans="1:6" x14ac:dyDescent="0.2">
      <c r="A35" s="31" t="s">
        <v>167</v>
      </c>
      <c r="B35" s="32"/>
      <c r="C35" s="27"/>
      <c r="D35" s="27"/>
      <c r="E35" s="27"/>
      <c r="F35" s="27"/>
    </row>
    <row r="36" spans="1:6" ht="12.75" customHeight="1" x14ac:dyDescent="0.2">
      <c r="A36" s="31" t="s">
        <v>146</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00000000-0002-0000-05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3000000}">
          <x14:formula1>
            <xm:f>'Summary and sign-off'!$A$45:$A$46</xm:f>
          </x14:formula1>
          <xm:sqref>C11:C24</xm:sqref>
        </x14:dataValidation>
        <x14:dataValidation type="list" errorStyle="information" operator="greaterThan" allowBlank="1" showInputMessage="1" prompt="Provide specific $ value if possible" xr:uid="{00000000-0002-0000-0500-000004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5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6000000}">
          <x14:formula1>
            <xm:f>'Summary and sign-off'!$A$29:$A$30</xm:f>
          </x14:formula1>
          <xm:sqref>B7:F7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B466"/>
  <sheetViews>
    <sheetView workbookViewId="0">
      <selection activeCell="B25" sqref="B25"/>
    </sheetView>
  </sheetViews>
  <sheetFormatPr defaultColWidth="9.140625" defaultRowHeight="15" x14ac:dyDescent="0.25"/>
  <cols>
    <col min="1" max="1" width="5" style="169" bestFit="1" customWidth="1"/>
    <col min="2" max="2" width="42.28515625" style="169" bestFit="1" customWidth="1"/>
    <col min="3" max="16384" width="9.140625" style="169"/>
  </cols>
  <sheetData>
    <row r="1" spans="1:2" x14ac:dyDescent="0.25">
      <c r="A1" s="169" t="s">
        <v>618</v>
      </c>
      <c r="B1" s="169" t="s">
        <v>617</v>
      </c>
    </row>
    <row r="2" spans="1:2" x14ac:dyDescent="0.25">
      <c r="A2" s="169">
        <v>1000</v>
      </c>
      <c r="B2" s="169" t="s">
        <v>616</v>
      </c>
    </row>
    <row r="3" spans="1:2" x14ac:dyDescent="0.25">
      <c r="A3" s="169">
        <v>1100</v>
      </c>
      <c r="B3" s="169" t="s">
        <v>227</v>
      </c>
    </row>
    <row r="4" spans="1:2" x14ac:dyDescent="0.25">
      <c r="A4" s="169">
        <v>1101</v>
      </c>
      <c r="B4" s="169" t="s">
        <v>227</v>
      </c>
    </row>
    <row r="5" spans="1:2" x14ac:dyDescent="0.25">
      <c r="A5" s="169">
        <v>1105</v>
      </c>
      <c r="B5" s="169" t="s">
        <v>227</v>
      </c>
    </row>
    <row r="6" spans="1:2" x14ac:dyDescent="0.25">
      <c r="A6" s="169">
        <v>1198</v>
      </c>
      <c r="B6" s="169" t="s">
        <v>615</v>
      </c>
    </row>
    <row r="7" spans="1:2" x14ac:dyDescent="0.25">
      <c r="A7" s="169">
        <v>1199</v>
      </c>
      <c r="B7" s="169" t="s">
        <v>615</v>
      </c>
    </row>
    <row r="8" spans="1:2" x14ac:dyDescent="0.25">
      <c r="A8" s="169">
        <v>1200</v>
      </c>
      <c r="B8" s="169" t="s">
        <v>197</v>
      </c>
    </row>
    <row r="9" spans="1:2" x14ac:dyDescent="0.25">
      <c r="A9" s="169">
        <v>1201</v>
      </c>
      <c r="B9" s="169" t="s">
        <v>197</v>
      </c>
    </row>
    <row r="10" spans="1:2" x14ac:dyDescent="0.25">
      <c r="A10" s="169">
        <v>1205</v>
      </c>
      <c r="B10" s="169" t="s">
        <v>197</v>
      </c>
    </row>
    <row r="11" spans="1:2" x14ac:dyDescent="0.25">
      <c r="A11" s="169">
        <v>1210</v>
      </c>
      <c r="B11" s="169" t="s">
        <v>614</v>
      </c>
    </row>
    <row r="12" spans="1:2" x14ac:dyDescent="0.25">
      <c r="A12" s="169">
        <v>1211</v>
      </c>
      <c r="B12" s="169" t="s">
        <v>613</v>
      </c>
    </row>
    <row r="13" spans="1:2" x14ac:dyDescent="0.25">
      <c r="A13" s="169">
        <v>1215</v>
      </c>
      <c r="B13" s="169" t="s">
        <v>612</v>
      </c>
    </row>
    <row r="14" spans="1:2" x14ac:dyDescent="0.25">
      <c r="A14" s="169">
        <v>1220</v>
      </c>
      <c r="B14" s="169" t="s">
        <v>611</v>
      </c>
    </row>
    <row r="15" spans="1:2" x14ac:dyDescent="0.25">
      <c r="A15" s="169">
        <v>1225</v>
      </c>
      <c r="B15" s="169" t="s">
        <v>610</v>
      </c>
    </row>
    <row r="16" spans="1:2" x14ac:dyDescent="0.25">
      <c r="A16" s="169">
        <v>1230</v>
      </c>
      <c r="B16" s="169" t="s">
        <v>609</v>
      </c>
    </row>
    <row r="17" spans="1:2" x14ac:dyDescent="0.25">
      <c r="A17" s="169">
        <v>1298</v>
      </c>
      <c r="B17" s="169" t="s">
        <v>608</v>
      </c>
    </row>
    <row r="18" spans="1:2" x14ac:dyDescent="0.25">
      <c r="A18" s="169">
        <v>1299</v>
      </c>
      <c r="B18" s="169" t="s">
        <v>608</v>
      </c>
    </row>
    <row r="19" spans="1:2" x14ac:dyDescent="0.25">
      <c r="A19" s="169">
        <v>1300</v>
      </c>
      <c r="B19" s="169" t="s">
        <v>607</v>
      </c>
    </row>
    <row r="20" spans="1:2" x14ac:dyDescent="0.25">
      <c r="A20" s="169">
        <v>1301</v>
      </c>
      <c r="B20" s="169" t="s">
        <v>607</v>
      </c>
    </row>
    <row r="21" spans="1:2" x14ac:dyDescent="0.25">
      <c r="A21" s="169">
        <v>1305</v>
      </c>
      <c r="B21" s="169" t="s">
        <v>607</v>
      </c>
    </row>
    <row r="22" spans="1:2" x14ac:dyDescent="0.25">
      <c r="A22" s="169">
        <v>1310</v>
      </c>
      <c r="B22" s="169" t="s">
        <v>606</v>
      </c>
    </row>
    <row r="23" spans="1:2" x14ac:dyDescent="0.25">
      <c r="A23" s="169">
        <v>1315</v>
      </c>
      <c r="B23" s="169" t="s">
        <v>605</v>
      </c>
    </row>
    <row r="24" spans="1:2" x14ac:dyDescent="0.25">
      <c r="A24" s="169">
        <v>1320</v>
      </c>
      <c r="B24" s="169" t="s">
        <v>604</v>
      </c>
    </row>
    <row r="25" spans="1:2" x14ac:dyDescent="0.25">
      <c r="A25" s="169">
        <v>1398</v>
      </c>
      <c r="B25" s="169" t="s">
        <v>603</v>
      </c>
    </row>
    <row r="26" spans="1:2" x14ac:dyDescent="0.25">
      <c r="A26" s="169">
        <v>1399</v>
      </c>
      <c r="B26" s="169" t="s">
        <v>603</v>
      </c>
    </row>
    <row r="27" spans="1:2" x14ac:dyDescent="0.25">
      <c r="A27" s="169">
        <v>1999</v>
      </c>
      <c r="B27" s="169" t="s">
        <v>602</v>
      </c>
    </row>
    <row r="28" spans="1:2" x14ac:dyDescent="0.25">
      <c r="A28" s="169">
        <v>2000</v>
      </c>
      <c r="B28" s="169" t="s">
        <v>601</v>
      </c>
    </row>
    <row r="29" spans="1:2" x14ac:dyDescent="0.25">
      <c r="A29" s="169">
        <v>2001</v>
      </c>
      <c r="B29" s="169" t="s">
        <v>600</v>
      </c>
    </row>
    <row r="30" spans="1:2" x14ac:dyDescent="0.25">
      <c r="A30" s="169">
        <v>2100</v>
      </c>
      <c r="B30" s="169" t="s">
        <v>599</v>
      </c>
    </row>
    <row r="31" spans="1:2" x14ac:dyDescent="0.25">
      <c r="A31" s="169">
        <v>2105</v>
      </c>
      <c r="B31" s="169" t="s">
        <v>169</v>
      </c>
    </row>
    <row r="32" spans="1:2" x14ac:dyDescent="0.25">
      <c r="A32" s="169">
        <v>2106</v>
      </c>
      <c r="B32" s="169" t="s">
        <v>598</v>
      </c>
    </row>
    <row r="33" spans="1:2" x14ac:dyDescent="0.25">
      <c r="A33" s="169">
        <v>2110</v>
      </c>
      <c r="B33" s="169" t="s">
        <v>240</v>
      </c>
    </row>
    <row r="34" spans="1:2" x14ac:dyDescent="0.25">
      <c r="A34" s="169">
        <v>2115</v>
      </c>
      <c r="B34" s="169" t="s">
        <v>597</v>
      </c>
    </row>
    <row r="35" spans="1:2" x14ac:dyDescent="0.25">
      <c r="A35" s="169">
        <v>2120</v>
      </c>
      <c r="B35" s="169" t="s">
        <v>236</v>
      </c>
    </row>
    <row r="36" spans="1:2" x14ac:dyDescent="0.25">
      <c r="A36" s="169">
        <v>2125</v>
      </c>
      <c r="B36" s="169" t="s">
        <v>176</v>
      </c>
    </row>
    <row r="37" spans="1:2" x14ac:dyDescent="0.25">
      <c r="A37" s="169">
        <v>2130</v>
      </c>
      <c r="B37" s="169" t="s">
        <v>596</v>
      </c>
    </row>
    <row r="38" spans="1:2" x14ac:dyDescent="0.25">
      <c r="A38" s="169">
        <v>2135</v>
      </c>
      <c r="B38" s="169" t="s">
        <v>170</v>
      </c>
    </row>
    <row r="39" spans="1:2" x14ac:dyDescent="0.25">
      <c r="A39" s="169">
        <v>2140</v>
      </c>
      <c r="B39" s="169" t="s">
        <v>171</v>
      </c>
    </row>
    <row r="40" spans="1:2" x14ac:dyDescent="0.25">
      <c r="A40" s="169">
        <v>2141</v>
      </c>
      <c r="B40" s="169" t="s">
        <v>595</v>
      </c>
    </row>
    <row r="41" spans="1:2" x14ac:dyDescent="0.25">
      <c r="A41" s="169">
        <v>2145</v>
      </c>
      <c r="B41" s="169" t="s">
        <v>232</v>
      </c>
    </row>
    <row r="42" spans="1:2" x14ac:dyDescent="0.25">
      <c r="A42" s="169">
        <v>2150</v>
      </c>
      <c r="B42" s="169" t="s">
        <v>594</v>
      </c>
    </row>
    <row r="43" spans="1:2" x14ac:dyDescent="0.25">
      <c r="A43" s="169">
        <v>2155</v>
      </c>
      <c r="B43" s="169" t="s">
        <v>593</v>
      </c>
    </row>
    <row r="44" spans="1:2" x14ac:dyDescent="0.25">
      <c r="A44" s="169">
        <v>2160</v>
      </c>
      <c r="B44" s="169" t="s">
        <v>234</v>
      </c>
    </row>
    <row r="45" spans="1:2" x14ac:dyDescent="0.25">
      <c r="A45" s="169">
        <v>2165</v>
      </c>
      <c r="B45" s="169" t="s">
        <v>592</v>
      </c>
    </row>
    <row r="46" spans="1:2" x14ac:dyDescent="0.25">
      <c r="A46" s="169">
        <v>2170</v>
      </c>
      <c r="B46" s="169" t="s">
        <v>239</v>
      </c>
    </row>
    <row r="47" spans="1:2" x14ac:dyDescent="0.25">
      <c r="A47" s="169">
        <v>2175</v>
      </c>
      <c r="B47" s="169" t="s">
        <v>591</v>
      </c>
    </row>
    <row r="48" spans="1:2" x14ac:dyDescent="0.25">
      <c r="A48" s="169">
        <v>2199</v>
      </c>
      <c r="B48" s="169" t="s">
        <v>590</v>
      </c>
    </row>
    <row r="49" spans="1:2" x14ac:dyDescent="0.25">
      <c r="A49" s="169">
        <v>2200</v>
      </c>
      <c r="B49" s="169" t="s">
        <v>589</v>
      </c>
    </row>
    <row r="50" spans="1:2" x14ac:dyDescent="0.25">
      <c r="A50" s="169">
        <v>2205</v>
      </c>
      <c r="B50" s="169" t="s">
        <v>224</v>
      </c>
    </row>
    <row r="51" spans="1:2" x14ac:dyDescent="0.25">
      <c r="A51" s="169">
        <v>2210</v>
      </c>
      <c r="B51" s="169" t="s">
        <v>588</v>
      </c>
    </row>
    <row r="52" spans="1:2" x14ac:dyDescent="0.25">
      <c r="A52" s="169">
        <v>2215</v>
      </c>
      <c r="B52" s="169" t="s">
        <v>587</v>
      </c>
    </row>
    <row r="53" spans="1:2" x14ac:dyDescent="0.25">
      <c r="A53" s="169">
        <v>2220</v>
      </c>
      <c r="B53" s="169" t="s">
        <v>245</v>
      </c>
    </row>
    <row r="54" spans="1:2" x14ac:dyDescent="0.25">
      <c r="A54" s="169">
        <v>2225</v>
      </c>
      <c r="B54" s="169" t="s">
        <v>175</v>
      </c>
    </row>
    <row r="55" spans="1:2" x14ac:dyDescent="0.25">
      <c r="A55" s="169">
        <v>2226</v>
      </c>
      <c r="B55" s="169" t="s">
        <v>586</v>
      </c>
    </row>
    <row r="56" spans="1:2" x14ac:dyDescent="0.25">
      <c r="A56" s="169">
        <v>2299</v>
      </c>
      <c r="B56" s="169" t="s">
        <v>585</v>
      </c>
    </row>
    <row r="57" spans="1:2" x14ac:dyDescent="0.25">
      <c r="A57" s="169">
        <v>2300</v>
      </c>
      <c r="B57" s="169" t="s">
        <v>584</v>
      </c>
    </row>
    <row r="58" spans="1:2" x14ac:dyDescent="0.25">
      <c r="A58" s="169">
        <v>2305</v>
      </c>
      <c r="B58" s="169" t="s">
        <v>222</v>
      </c>
    </row>
    <row r="59" spans="1:2" x14ac:dyDescent="0.25">
      <c r="A59" s="169">
        <v>2310</v>
      </c>
      <c r="B59" s="169" t="s">
        <v>209</v>
      </c>
    </row>
    <row r="60" spans="1:2" x14ac:dyDescent="0.25">
      <c r="A60" s="169">
        <v>2315</v>
      </c>
      <c r="B60" s="169" t="s">
        <v>211</v>
      </c>
    </row>
    <row r="61" spans="1:2" x14ac:dyDescent="0.25">
      <c r="A61" s="169">
        <v>2399</v>
      </c>
      <c r="B61" s="169" t="s">
        <v>583</v>
      </c>
    </row>
    <row r="62" spans="1:2" x14ac:dyDescent="0.25">
      <c r="A62" s="169">
        <v>2400</v>
      </c>
      <c r="B62" s="169" t="s">
        <v>582</v>
      </c>
    </row>
    <row r="63" spans="1:2" x14ac:dyDescent="0.25">
      <c r="A63" s="169">
        <v>2405</v>
      </c>
      <c r="B63" s="169" t="s">
        <v>183</v>
      </c>
    </row>
    <row r="64" spans="1:2" x14ac:dyDescent="0.25">
      <c r="A64" s="169">
        <v>2406</v>
      </c>
      <c r="B64" s="169" t="s">
        <v>581</v>
      </c>
    </row>
    <row r="65" spans="1:2" x14ac:dyDescent="0.25">
      <c r="A65" s="169">
        <v>2410</v>
      </c>
      <c r="B65" s="169" t="s">
        <v>194</v>
      </c>
    </row>
    <row r="66" spans="1:2" x14ac:dyDescent="0.25">
      <c r="A66" s="169">
        <v>2415</v>
      </c>
      <c r="B66" s="169" t="s">
        <v>580</v>
      </c>
    </row>
    <row r="67" spans="1:2" x14ac:dyDescent="0.25">
      <c r="A67" s="169">
        <v>2420</v>
      </c>
      <c r="B67" s="169" t="s">
        <v>579</v>
      </c>
    </row>
    <row r="68" spans="1:2" x14ac:dyDescent="0.25">
      <c r="A68" s="169">
        <v>2425</v>
      </c>
      <c r="B68" s="169" t="s">
        <v>578</v>
      </c>
    </row>
    <row r="69" spans="1:2" x14ac:dyDescent="0.25">
      <c r="A69" s="169">
        <v>2499</v>
      </c>
      <c r="B69" s="169" t="s">
        <v>577</v>
      </c>
    </row>
    <row r="70" spans="1:2" x14ac:dyDescent="0.25">
      <c r="A70" s="169">
        <v>2500</v>
      </c>
      <c r="B70" s="169" t="s">
        <v>576</v>
      </c>
    </row>
    <row r="71" spans="1:2" x14ac:dyDescent="0.25">
      <c r="A71" s="169">
        <v>2505</v>
      </c>
      <c r="B71" s="169" t="s">
        <v>178</v>
      </c>
    </row>
    <row r="72" spans="1:2" x14ac:dyDescent="0.25">
      <c r="A72" s="169">
        <v>2506</v>
      </c>
      <c r="B72" s="169" t="s">
        <v>221</v>
      </c>
    </row>
    <row r="73" spans="1:2" x14ac:dyDescent="0.25">
      <c r="A73" s="169">
        <v>2507</v>
      </c>
      <c r="B73" s="169" t="s">
        <v>575</v>
      </c>
    </row>
    <row r="74" spans="1:2" x14ac:dyDescent="0.25">
      <c r="A74" s="169">
        <v>2510</v>
      </c>
      <c r="B74" s="169" t="s">
        <v>196</v>
      </c>
    </row>
    <row r="75" spans="1:2" x14ac:dyDescent="0.25">
      <c r="A75" s="169">
        <v>2515</v>
      </c>
      <c r="B75" s="169" t="s">
        <v>195</v>
      </c>
    </row>
    <row r="76" spans="1:2" x14ac:dyDescent="0.25">
      <c r="A76" s="169">
        <v>2520</v>
      </c>
      <c r="B76" s="169" t="s">
        <v>174</v>
      </c>
    </row>
    <row r="77" spans="1:2" x14ac:dyDescent="0.25">
      <c r="A77" s="169">
        <v>2599</v>
      </c>
      <c r="B77" s="169" t="s">
        <v>574</v>
      </c>
    </row>
    <row r="78" spans="1:2" x14ac:dyDescent="0.25">
      <c r="A78" s="169">
        <v>2999</v>
      </c>
      <c r="B78" s="169" t="s">
        <v>573</v>
      </c>
    </row>
    <row r="79" spans="1:2" x14ac:dyDescent="0.25">
      <c r="A79" s="169">
        <v>3000</v>
      </c>
      <c r="B79" s="169" t="s">
        <v>572</v>
      </c>
    </row>
    <row r="80" spans="1:2" x14ac:dyDescent="0.25">
      <c r="A80" s="169">
        <v>3005</v>
      </c>
      <c r="B80" s="169" t="s">
        <v>571</v>
      </c>
    </row>
    <row r="81" spans="1:2" x14ac:dyDescent="0.25">
      <c r="A81" s="169">
        <v>3010</v>
      </c>
      <c r="B81" s="169" t="s">
        <v>180</v>
      </c>
    </row>
    <row r="82" spans="1:2" x14ac:dyDescent="0.25">
      <c r="A82" s="169">
        <v>3015</v>
      </c>
      <c r="B82" s="169" t="s">
        <v>570</v>
      </c>
    </row>
    <row r="83" spans="1:2" x14ac:dyDescent="0.25">
      <c r="A83" s="169">
        <v>3020</v>
      </c>
      <c r="B83" s="169" t="s">
        <v>569</v>
      </c>
    </row>
    <row r="84" spans="1:2" x14ac:dyDescent="0.25">
      <c r="A84" s="169">
        <v>3025</v>
      </c>
      <c r="B84" s="169" t="s">
        <v>568</v>
      </c>
    </row>
    <row r="85" spans="1:2" x14ac:dyDescent="0.25">
      <c r="A85" s="169">
        <v>3030</v>
      </c>
      <c r="B85" s="169" t="s">
        <v>182</v>
      </c>
    </row>
    <row r="86" spans="1:2" x14ac:dyDescent="0.25">
      <c r="A86" s="169">
        <v>3035</v>
      </c>
      <c r="B86" s="169" t="s">
        <v>567</v>
      </c>
    </row>
    <row r="87" spans="1:2" x14ac:dyDescent="0.25">
      <c r="A87" s="169">
        <v>3040</v>
      </c>
      <c r="B87" s="169" t="s">
        <v>566</v>
      </c>
    </row>
    <row r="88" spans="1:2" x14ac:dyDescent="0.25">
      <c r="A88" s="169">
        <v>3045</v>
      </c>
      <c r="B88" s="169" t="s">
        <v>565</v>
      </c>
    </row>
    <row r="89" spans="1:2" x14ac:dyDescent="0.25">
      <c r="A89" s="169">
        <v>3049</v>
      </c>
      <c r="B89" s="169" t="s">
        <v>564</v>
      </c>
    </row>
    <row r="90" spans="1:2" x14ac:dyDescent="0.25">
      <c r="A90" s="169">
        <v>3050</v>
      </c>
      <c r="B90" s="169" t="s">
        <v>563</v>
      </c>
    </row>
    <row r="91" spans="1:2" x14ac:dyDescent="0.25">
      <c r="A91" s="169">
        <v>3055</v>
      </c>
      <c r="B91" s="169" t="s">
        <v>562</v>
      </c>
    </row>
    <row r="92" spans="1:2" x14ac:dyDescent="0.25">
      <c r="A92" s="169">
        <v>3060</v>
      </c>
      <c r="B92" s="169" t="s">
        <v>561</v>
      </c>
    </row>
    <row r="93" spans="1:2" x14ac:dyDescent="0.25">
      <c r="A93" s="169">
        <v>3065</v>
      </c>
      <c r="B93" s="169" t="s">
        <v>560</v>
      </c>
    </row>
    <row r="94" spans="1:2" x14ac:dyDescent="0.25">
      <c r="A94" s="169">
        <v>3069</v>
      </c>
      <c r="B94" s="169" t="s">
        <v>559</v>
      </c>
    </row>
    <row r="95" spans="1:2" x14ac:dyDescent="0.25">
      <c r="A95" s="169">
        <v>3100</v>
      </c>
      <c r="B95" s="169" t="s">
        <v>558</v>
      </c>
    </row>
    <row r="96" spans="1:2" x14ac:dyDescent="0.25">
      <c r="A96" s="169">
        <v>3105</v>
      </c>
      <c r="B96" s="169" t="s">
        <v>557</v>
      </c>
    </row>
    <row r="97" spans="1:2" x14ac:dyDescent="0.25">
      <c r="A97" s="169">
        <v>3110</v>
      </c>
      <c r="B97" s="169" t="s">
        <v>556</v>
      </c>
    </row>
    <row r="98" spans="1:2" x14ac:dyDescent="0.25">
      <c r="A98" s="169">
        <v>3111</v>
      </c>
      <c r="B98" s="169" t="s">
        <v>555</v>
      </c>
    </row>
    <row r="99" spans="1:2" x14ac:dyDescent="0.25">
      <c r="A99" s="169">
        <v>3112</v>
      </c>
      <c r="B99" s="169" t="s">
        <v>554</v>
      </c>
    </row>
    <row r="100" spans="1:2" x14ac:dyDescent="0.25">
      <c r="A100" s="169">
        <v>3115</v>
      </c>
      <c r="B100" s="169" t="s">
        <v>553</v>
      </c>
    </row>
    <row r="101" spans="1:2" x14ac:dyDescent="0.25">
      <c r="A101" s="169">
        <v>3120</v>
      </c>
      <c r="B101" s="169" t="s">
        <v>552</v>
      </c>
    </row>
    <row r="102" spans="1:2" x14ac:dyDescent="0.25">
      <c r="A102" s="169">
        <v>3121</v>
      </c>
      <c r="B102" s="169" t="s">
        <v>551</v>
      </c>
    </row>
    <row r="103" spans="1:2" x14ac:dyDescent="0.25">
      <c r="A103" s="169">
        <v>3122</v>
      </c>
      <c r="B103" s="169" t="s">
        <v>550</v>
      </c>
    </row>
    <row r="104" spans="1:2" x14ac:dyDescent="0.25">
      <c r="A104" s="169">
        <v>3123</v>
      </c>
      <c r="B104" s="169" t="s">
        <v>549</v>
      </c>
    </row>
    <row r="105" spans="1:2" x14ac:dyDescent="0.25">
      <c r="A105" s="169">
        <v>3125</v>
      </c>
      <c r="B105" s="169" t="s">
        <v>548</v>
      </c>
    </row>
    <row r="106" spans="1:2" x14ac:dyDescent="0.25">
      <c r="A106" s="169">
        <v>3130</v>
      </c>
      <c r="B106" s="169" t="s">
        <v>547</v>
      </c>
    </row>
    <row r="107" spans="1:2" x14ac:dyDescent="0.25">
      <c r="A107" s="169">
        <v>3135</v>
      </c>
      <c r="B107" s="169" t="s">
        <v>546</v>
      </c>
    </row>
    <row r="108" spans="1:2" x14ac:dyDescent="0.25">
      <c r="A108" s="169">
        <v>3140</v>
      </c>
      <c r="B108" s="169" t="s">
        <v>231</v>
      </c>
    </row>
    <row r="109" spans="1:2" x14ac:dyDescent="0.25">
      <c r="A109" s="169">
        <v>3145</v>
      </c>
      <c r="B109" s="169" t="s">
        <v>545</v>
      </c>
    </row>
    <row r="110" spans="1:2" x14ac:dyDescent="0.25">
      <c r="A110" s="169">
        <v>3150</v>
      </c>
      <c r="B110" s="169" t="s">
        <v>223</v>
      </c>
    </row>
    <row r="111" spans="1:2" x14ac:dyDescent="0.25">
      <c r="A111" s="169">
        <v>3151</v>
      </c>
      <c r="B111" s="169" t="s">
        <v>544</v>
      </c>
    </row>
    <row r="112" spans="1:2" x14ac:dyDescent="0.25">
      <c r="A112" s="169">
        <v>3155</v>
      </c>
      <c r="B112" s="169" t="s">
        <v>543</v>
      </c>
    </row>
    <row r="113" spans="1:2" x14ac:dyDescent="0.25">
      <c r="A113" s="169">
        <v>3160</v>
      </c>
      <c r="B113" s="169" t="s">
        <v>542</v>
      </c>
    </row>
    <row r="114" spans="1:2" x14ac:dyDescent="0.25">
      <c r="A114" s="169">
        <v>3165</v>
      </c>
      <c r="B114" s="169" t="s">
        <v>242</v>
      </c>
    </row>
    <row r="115" spans="1:2" x14ac:dyDescent="0.25">
      <c r="A115" s="169">
        <v>3166</v>
      </c>
      <c r="B115" s="169" t="s">
        <v>541</v>
      </c>
    </row>
    <row r="116" spans="1:2" x14ac:dyDescent="0.25">
      <c r="A116" s="169">
        <v>3170</v>
      </c>
      <c r="B116" s="169" t="s">
        <v>540</v>
      </c>
    </row>
    <row r="117" spans="1:2" x14ac:dyDescent="0.25">
      <c r="A117" s="169">
        <v>3175</v>
      </c>
      <c r="B117" s="169" t="s">
        <v>539</v>
      </c>
    </row>
    <row r="118" spans="1:2" x14ac:dyDescent="0.25">
      <c r="A118" s="169">
        <v>3176</v>
      </c>
      <c r="B118" s="169" t="s">
        <v>538</v>
      </c>
    </row>
    <row r="119" spans="1:2" x14ac:dyDescent="0.25">
      <c r="A119" s="169">
        <v>3188</v>
      </c>
      <c r="B119" s="169" t="s">
        <v>537</v>
      </c>
    </row>
    <row r="120" spans="1:2" x14ac:dyDescent="0.25">
      <c r="A120" s="169">
        <v>3199</v>
      </c>
      <c r="B120" s="169" t="s">
        <v>536</v>
      </c>
    </row>
    <row r="121" spans="1:2" x14ac:dyDescent="0.25">
      <c r="A121" s="169">
        <v>3200</v>
      </c>
      <c r="B121" s="169" t="s">
        <v>535</v>
      </c>
    </row>
    <row r="122" spans="1:2" x14ac:dyDescent="0.25">
      <c r="A122" s="169">
        <v>3205</v>
      </c>
      <c r="B122" s="169" t="s">
        <v>534</v>
      </c>
    </row>
    <row r="123" spans="1:2" x14ac:dyDescent="0.25">
      <c r="A123" s="169">
        <v>3210</v>
      </c>
      <c r="B123" s="169" t="s">
        <v>533</v>
      </c>
    </row>
    <row r="124" spans="1:2" x14ac:dyDescent="0.25">
      <c r="A124" s="169">
        <v>3215</v>
      </c>
      <c r="B124" s="169" t="s">
        <v>226</v>
      </c>
    </row>
    <row r="125" spans="1:2" x14ac:dyDescent="0.25">
      <c r="A125" s="169">
        <v>3220</v>
      </c>
      <c r="B125" s="169" t="s">
        <v>532</v>
      </c>
    </row>
    <row r="126" spans="1:2" x14ac:dyDescent="0.25">
      <c r="A126" s="169">
        <v>3230</v>
      </c>
      <c r="B126" s="169" t="s">
        <v>191</v>
      </c>
    </row>
    <row r="127" spans="1:2" x14ac:dyDescent="0.25">
      <c r="A127" s="169">
        <v>3235</v>
      </c>
      <c r="B127" s="169" t="s">
        <v>531</v>
      </c>
    </row>
    <row r="128" spans="1:2" x14ac:dyDescent="0.25">
      <c r="A128" s="169">
        <v>3238</v>
      </c>
      <c r="B128" s="169" t="s">
        <v>530</v>
      </c>
    </row>
    <row r="129" spans="1:2" x14ac:dyDescent="0.25">
      <c r="A129" s="169">
        <v>3240</v>
      </c>
      <c r="B129" s="169" t="s">
        <v>529</v>
      </c>
    </row>
    <row r="130" spans="1:2" x14ac:dyDescent="0.25">
      <c r="A130" s="169">
        <v>3245</v>
      </c>
      <c r="B130" s="169" t="s">
        <v>528</v>
      </c>
    </row>
    <row r="131" spans="1:2" x14ac:dyDescent="0.25">
      <c r="A131" s="169">
        <v>3246</v>
      </c>
      <c r="B131" s="169" t="s">
        <v>527</v>
      </c>
    </row>
    <row r="132" spans="1:2" x14ac:dyDescent="0.25">
      <c r="A132" s="169">
        <v>3249</v>
      </c>
      <c r="B132" s="169" t="s">
        <v>526</v>
      </c>
    </row>
    <row r="133" spans="1:2" x14ac:dyDescent="0.25">
      <c r="A133" s="169">
        <v>3250</v>
      </c>
      <c r="B133" s="169" t="s">
        <v>525</v>
      </c>
    </row>
    <row r="134" spans="1:2" x14ac:dyDescent="0.25">
      <c r="A134" s="169">
        <v>3255</v>
      </c>
      <c r="B134" s="169" t="s">
        <v>229</v>
      </c>
    </row>
    <row r="135" spans="1:2" x14ac:dyDescent="0.25">
      <c r="A135" s="169">
        <v>3260</v>
      </c>
      <c r="B135" s="169" t="s">
        <v>225</v>
      </c>
    </row>
    <row r="136" spans="1:2" x14ac:dyDescent="0.25">
      <c r="A136" s="169">
        <v>3265</v>
      </c>
      <c r="B136" s="169" t="s">
        <v>185</v>
      </c>
    </row>
    <row r="137" spans="1:2" x14ac:dyDescent="0.25">
      <c r="A137" s="169">
        <v>3270</v>
      </c>
      <c r="B137" s="169" t="s">
        <v>524</v>
      </c>
    </row>
    <row r="138" spans="1:2" x14ac:dyDescent="0.25">
      <c r="A138" s="169">
        <v>3275</v>
      </c>
      <c r="B138" s="169" t="s">
        <v>205</v>
      </c>
    </row>
    <row r="139" spans="1:2" x14ac:dyDescent="0.25">
      <c r="A139" s="169">
        <v>3276</v>
      </c>
      <c r="B139" s="169" t="s">
        <v>246</v>
      </c>
    </row>
    <row r="140" spans="1:2" x14ac:dyDescent="0.25">
      <c r="A140" s="169">
        <v>3277</v>
      </c>
      <c r="B140" s="169" t="s">
        <v>523</v>
      </c>
    </row>
    <row r="141" spans="1:2" x14ac:dyDescent="0.25">
      <c r="A141" s="169">
        <v>3280</v>
      </c>
      <c r="B141" s="169" t="s">
        <v>173</v>
      </c>
    </row>
    <row r="142" spans="1:2" x14ac:dyDescent="0.25">
      <c r="A142" s="169">
        <v>3289</v>
      </c>
      <c r="B142" s="169" t="s">
        <v>522</v>
      </c>
    </row>
    <row r="143" spans="1:2" x14ac:dyDescent="0.25">
      <c r="A143" s="169">
        <v>3300</v>
      </c>
      <c r="B143" s="169" t="s">
        <v>22</v>
      </c>
    </row>
    <row r="144" spans="1:2" x14ac:dyDescent="0.25">
      <c r="A144" s="169">
        <v>3305</v>
      </c>
      <c r="B144" s="169" t="s">
        <v>208</v>
      </c>
    </row>
    <row r="145" spans="1:2" x14ac:dyDescent="0.25">
      <c r="A145" s="169">
        <v>3306</v>
      </c>
      <c r="B145" s="169" t="s">
        <v>187</v>
      </c>
    </row>
    <row r="146" spans="1:2" x14ac:dyDescent="0.25">
      <c r="A146" s="169">
        <v>3310</v>
      </c>
      <c r="B146" s="169" t="s">
        <v>202</v>
      </c>
    </row>
    <row r="147" spans="1:2" x14ac:dyDescent="0.25">
      <c r="A147" s="169">
        <v>3311</v>
      </c>
      <c r="B147" s="169" t="s">
        <v>188</v>
      </c>
    </row>
    <row r="148" spans="1:2" x14ac:dyDescent="0.25">
      <c r="A148" s="169">
        <v>3312</v>
      </c>
      <c r="B148" s="169" t="s">
        <v>521</v>
      </c>
    </row>
    <row r="149" spans="1:2" x14ac:dyDescent="0.25">
      <c r="A149" s="169">
        <v>3313</v>
      </c>
      <c r="B149" s="169" t="s">
        <v>520</v>
      </c>
    </row>
    <row r="150" spans="1:2" x14ac:dyDescent="0.25">
      <c r="A150" s="169">
        <v>3314</v>
      </c>
      <c r="B150" s="169" t="s">
        <v>189</v>
      </c>
    </row>
    <row r="151" spans="1:2" x14ac:dyDescent="0.25">
      <c r="A151" s="169">
        <v>3315</v>
      </c>
      <c r="B151" s="169" t="s">
        <v>243</v>
      </c>
    </row>
    <row r="152" spans="1:2" x14ac:dyDescent="0.25">
      <c r="A152" s="169">
        <v>3320</v>
      </c>
      <c r="B152" s="169" t="s">
        <v>190</v>
      </c>
    </row>
    <row r="153" spans="1:2" x14ac:dyDescent="0.25">
      <c r="A153" s="169">
        <v>3321</v>
      </c>
      <c r="B153" s="169" t="s">
        <v>204</v>
      </c>
    </row>
    <row r="154" spans="1:2" x14ac:dyDescent="0.25">
      <c r="A154" s="169">
        <v>3325</v>
      </c>
      <c r="B154" s="169" t="s">
        <v>247</v>
      </c>
    </row>
    <row r="155" spans="1:2" x14ac:dyDescent="0.25">
      <c r="A155" s="169">
        <v>3326</v>
      </c>
      <c r="B155" s="169" t="s">
        <v>203</v>
      </c>
    </row>
    <row r="156" spans="1:2" x14ac:dyDescent="0.25">
      <c r="A156" s="169">
        <v>3330</v>
      </c>
      <c r="B156" s="169" t="s">
        <v>519</v>
      </c>
    </row>
    <row r="157" spans="1:2" x14ac:dyDescent="0.25">
      <c r="A157" s="169">
        <v>3335</v>
      </c>
      <c r="B157" s="169" t="s">
        <v>518</v>
      </c>
    </row>
    <row r="158" spans="1:2" x14ac:dyDescent="0.25">
      <c r="A158" s="169">
        <v>3340</v>
      </c>
      <c r="B158" s="169" t="s">
        <v>517</v>
      </c>
    </row>
    <row r="159" spans="1:2" x14ac:dyDescent="0.25">
      <c r="A159" s="169">
        <v>3345</v>
      </c>
      <c r="B159" s="169" t="s">
        <v>516</v>
      </c>
    </row>
    <row r="160" spans="1:2" x14ac:dyDescent="0.25">
      <c r="A160" s="169">
        <v>3350</v>
      </c>
      <c r="B160" s="169" t="s">
        <v>515</v>
      </c>
    </row>
    <row r="161" spans="1:2" x14ac:dyDescent="0.25">
      <c r="A161" s="169">
        <v>3359</v>
      </c>
      <c r="B161" s="169" t="s">
        <v>514</v>
      </c>
    </row>
    <row r="162" spans="1:2" x14ac:dyDescent="0.25">
      <c r="A162" s="169">
        <v>3370</v>
      </c>
      <c r="B162" s="169" t="s">
        <v>513</v>
      </c>
    </row>
    <row r="163" spans="1:2" x14ac:dyDescent="0.25">
      <c r="A163" s="169">
        <v>3375</v>
      </c>
      <c r="B163" s="169" t="s">
        <v>512</v>
      </c>
    </row>
    <row r="164" spans="1:2" x14ac:dyDescent="0.25">
      <c r="A164" s="169">
        <v>3380</v>
      </c>
      <c r="B164" s="169" t="s">
        <v>511</v>
      </c>
    </row>
    <row r="165" spans="1:2" x14ac:dyDescent="0.25">
      <c r="A165" s="169">
        <v>3385</v>
      </c>
      <c r="B165" s="169" t="s">
        <v>510</v>
      </c>
    </row>
    <row r="166" spans="1:2" x14ac:dyDescent="0.25">
      <c r="A166" s="169">
        <v>3390</v>
      </c>
      <c r="B166" s="169" t="s">
        <v>509</v>
      </c>
    </row>
    <row r="167" spans="1:2" x14ac:dyDescent="0.25">
      <c r="A167" s="169">
        <v>3395</v>
      </c>
      <c r="B167" s="169" t="s">
        <v>508</v>
      </c>
    </row>
    <row r="168" spans="1:2" x14ac:dyDescent="0.25">
      <c r="A168" s="169">
        <v>3399</v>
      </c>
      <c r="B168" s="169" t="s">
        <v>507</v>
      </c>
    </row>
    <row r="169" spans="1:2" x14ac:dyDescent="0.25">
      <c r="A169" s="169">
        <v>3400</v>
      </c>
      <c r="B169" s="169" t="s">
        <v>506</v>
      </c>
    </row>
    <row r="170" spans="1:2" x14ac:dyDescent="0.25">
      <c r="A170" s="169">
        <v>3410</v>
      </c>
      <c r="B170" s="169" t="s">
        <v>199</v>
      </c>
    </row>
    <row r="171" spans="1:2" x14ac:dyDescent="0.25">
      <c r="A171" s="169">
        <v>3425</v>
      </c>
      <c r="B171" s="169" t="s">
        <v>198</v>
      </c>
    </row>
    <row r="172" spans="1:2" x14ac:dyDescent="0.25">
      <c r="A172" s="169">
        <v>3430</v>
      </c>
      <c r="B172" s="169" t="s">
        <v>505</v>
      </c>
    </row>
    <row r="173" spans="1:2" x14ac:dyDescent="0.25">
      <c r="A173" s="169">
        <v>3435</v>
      </c>
      <c r="B173" s="169" t="s">
        <v>210</v>
      </c>
    </row>
    <row r="174" spans="1:2" x14ac:dyDescent="0.25">
      <c r="A174" s="169">
        <v>3440</v>
      </c>
      <c r="B174" s="169" t="s">
        <v>504</v>
      </c>
    </row>
    <row r="175" spans="1:2" x14ac:dyDescent="0.25">
      <c r="A175" s="169">
        <v>3445</v>
      </c>
      <c r="B175" s="169" t="s">
        <v>503</v>
      </c>
    </row>
    <row r="176" spans="1:2" x14ac:dyDescent="0.25">
      <c r="A176" s="169">
        <v>3446</v>
      </c>
      <c r="B176" s="169" t="s">
        <v>172</v>
      </c>
    </row>
    <row r="177" spans="1:2" x14ac:dyDescent="0.25">
      <c r="A177" s="169">
        <v>3447</v>
      </c>
      <c r="B177" s="169" t="s">
        <v>502</v>
      </c>
    </row>
    <row r="178" spans="1:2" x14ac:dyDescent="0.25">
      <c r="A178" s="169">
        <v>3450</v>
      </c>
      <c r="B178" s="169" t="s">
        <v>501</v>
      </c>
    </row>
    <row r="179" spans="1:2" x14ac:dyDescent="0.25">
      <c r="A179" s="169">
        <v>3455</v>
      </c>
      <c r="B179" s="169" t="s">
        <v>500</v>
      </c>
    </row>
    <row r="180" spans="1:2" x14ac:dyDescent="0.25">
      <c r="A180" s="169">
        <v>3460</v>
      </c>
      <c r="B180" s="169" t="s">
        <v>241</v>
      </c>
    </row>
    <row r="181" spans="1:2" x14ac:dyDescent="0.25">
      <c r="A181" s="169">
        <v>3465</v>
      </c>
      <c r="B181" s="169" t="s">
        <v>235</v>
      </c>
    </row>
    <row r="182" spans="1:2" x14ac:dyDescent="0.25">
      <c r="A182" s="169">
        <v>3470</v>
      </c>
      <c r="B182" s="169" t="s">
        <v>499</v>
      </c>
    </row>
    <row r="183" spans="1:2" x14ac:dyDescent="0.25">
      <c r="A183" s="169">
        <v>3475</v>
      </c>
      <c r="B183" s="169" t="s">
        <v>498</v>
      </c>
    </row>
    <row r="184" spans="1:2" x14ac:dyDescent="0.25">
      <c r="A184" s="169">
        <v>3476</v>
      </c>
      <c r="B184" s="169" t="s">
        <v>238</v>
      </c>
    </row>
    <row r="185" spans="1:2" x14ac:dyDescent="0.25">
      <c r="A185" s="169">
        <v>3480</v>
      </c>
      <c r="B185" s="169" t="s">
        <v>497</v>
      </c>
    </row>
    <row r="186" spans="1:2" x14ac:dyDescent="0.25">
      <c r="A186" s="169">
        <v>3499</v>
      </c>
      <c r="B186" s="169" t="s">
        <v>496</v>
      </c>
    </row>
    <row r="187" spans="1:2" x14ac:dyDescent="0.25">
      <c r="A187" s="169">
        <v>3500</v>
      </c>
      <c r="B187" s="169" t="s">
        <v>495</v>
      </c>
    </row>
    <row r="188" spans="1:2" x14ac:dyDescent="0.25">
      <c r="A188" s="169">
        <v>3505</v>
      </c>
      <c r="B188" s="169" t="s">
        <v>494</v>
      </c>
    </row>
    <row r="189" spans="1:2" x14ac:dyDescent="0.25">
      <c r="A189" s="169">
        <v>3510</v>
      </c>
      <c r="B189" s="169" t="s">
        <v>493</v>
      </c>
    </row>
    <row r="190" spans="1:2" x14ac:dyDescent="0.25">
      <c r="A190" s="169">
        <v>3515</v>
      </c>
      <c r="B190" s="169" t="s">
        <v>492</v>
      </c>
    </row>
    <row r="191" spans="1:2" x14ac:dyDescent="0.25">
      <c r="A191" s="169">
        <v>3520</v>
      </c>
      <c r="B191" s="169" t="s">
        <v>491</v>
      </c>
    </row>
    <row r="192" spans="1:2" x14ac:dyDescent="0.25">
      <c r="A192" s="169">
        <v>3525</v>
      </c>
      <c r="B192" s="169" t="s">
        <v>490</v>
      </c>
    </row>
    <row r="193" spans="1:2" x14ac:dyDescent="0.25">
      <c r="A193" s="169">
        <v>3530</v>
      </c>
      <c r="B193" s="169" t="s">
        <v>489</v>
      </c>
    </row>
    <row r="194" spans="1:2" x14ac:dyDescent="0.25">
      <c r="A194" s="169">
        <v>3535</v>
      </c>
      <c r="B194" s="169" t="s">
        <v>488</v>
      </c>
    </row>
    <row r="195" spans="1:2" x14ac:dyDescent="0.25">
      <c r="A195" s="169">
        <v>3540</v>
      </c>
      <c r="B195" s="169" t="s">
        <v>487</v>
      </c>
    </row>
    <row r="196" spans="1:2" x14ac:dyDescent="0.25">
      <c r="A196" s="169">
        <v>3545</v>
      </c>
      <c r="B196" s="169" t="s">
        <v>486</v>
      </c>
    </row>
    <row r="197" spans="1:2" x14ac:dyDescent="0.25">
      <c r="A197" s="169">
        <v>3550</v>
      </c>
      <c r="B197" s="169" t="s">
        <v>485</v>
      </c>
    </row>
    <row r="198" spans="1:2" x14ac:dyDescent="0.25">
      <c r="A198" s="169">
        <v>3555</v>
      </c>
      <c r="B198" s="169" t="s">
        <v>484</v>
      </c>
    </row>
    <row r="199" spans="1:2" x14ac:dyDescent="0.25">
      <c r="A199" s="169">
        <v>3560</v>
      </c>
      <c r="B199" s="169" t="s">
        <v>483</v>
      </c>
    </row>
    <row r="200" spans="1:2" x14ac:dyDescent="0.25">
      <c r="A200" s="169">
        <v>3565</v>
      </c>
      <c r="B200" s="169" t="s">
        <v>482</v>
      </c>
    </row>
    <row r="201" spans="1:2" x14ac:dyDescent="0.25">
      <c r="A201" s="169">
        <v>3570</v>
      </c>
      <c r="B201" s="169" t="s">
        <v>481</v>
      </c>
    </row>
    <row r="202" spans="1:2" x14ac:dyDescent="0.25">
      <c r="A202" s="169">
        <v>3575</v>
      </c>
      <c r="B202" s="169" t="s">
        <v>480</v>
      </c>
    </row>
    <row r="203" spans="1:2" x14ac:dyDescent="0.25">
      <c r="A203" s="169">
        <v>3580</v>
      </c>
      <c r="B203" s="169" t="s">
        <v>479</v>
      </c>
    </row>
    <row r="204" spans="1:2" x14ac:dyDescent="0.25">
      <c r="A204" s="169">
        <v>3585</v>
      </c>
      <c r="B204" s="169" t="s">
        <v>478</v>
      </c>
    </row>
    <row r="205" spans="1:2" x14ac:dyDescent="0.25">
      <c r="A205" s="169">
        <v>3590</v>
      </c>
      <c r="B205" s="169" t="s">
        <v>477</v>
      </c>
    </row>
    <row r="206" spans="1:2" x14ac:dyDescent="0.25">
      <c r="A206" s="169">
        <v>3595</v>
      </c>
      <c r="B206" s="169" t="s">
        <v>476</v>
      </c>
    </row>
    <row r="207" spans="1:2" x14ac:dyDescent="0.25">
      <c r="A207" s="169">
        <v>3605</v>
      </c>
      <c r="B207" s="169" t="s">
        <v>475</v>
      </c>
    </row>
    <row r="208" spans="1:2" x14ac:dyDescent="0.25">
      <c r="A208" s="169">
        <v>3610</v>
      </c>
      <c r="B208" s="169" t="s">
        <v>474</v>
      </c>
    </row>
    <row r="209" spans="1:2" x14ac:dyDescent="0.25">
      <c r="A209" s="169">
        <v>3615</v>
      </c>
      <c r="B209" s="169" t="s">
        <v>473</v>
      </c>
    </row>
    <row r="210" spans="1:2" x14ac:dyDescent="0.25">
      <c r="A210" s="169">
        <v>3620</v>
      </c>
      <c r="B210" s="169" t="s">
        <v>472</v>
      </c>
    </row>
    <row r="211" spans="1:2" x14ac:dyDescent="0.25">
      <c r="A211" s="169">
        <v>3625</v>
      </c>
      <c r="B211" s="169" t="s">
        <v>471</v>
      </c>
    </row>
    <row r="212" spans="1:2" x14ac:dyDescent="0.25">
      <c r="A212" s="169">
        <v>3630</v>
      </c>
      <c r="B212" s="169" t="s">
        <v>470</v>
      </c>
    </row>
    <row r="213" spans="1:2" x14ac:dyDescent="0.25">
      <c r="A213" s="169">
        <v>3640</v>
      </c>
      <c r="B213" s="169" t="s">
        <v>469</v>
      </c>
    </row>
    <row r="214" spans="1:2" x14ac:dyDescent="0.25">
      <c r="A214" s="169">
        <v>3645</v>
      </c>
      <c r="B214" s="169" t="s">
        <v>468</v>
      </c>
    </row>
    <row r="215" spans="1:2" x14ac:dyDescent="0.25">
      <c r="A215" s="169">
        <v>3650</v>
      </c>
      <c r="B215" s="169" t="s">
        <v>467</v>
      </c>
    </row>
    <row r="216" spans="1:2" x14ac:dyDescent="0.25">
      <c r="A216" s="169">
        <v>3655</v>
      </c>
      <c r="B216" s="169" t="s">
        <v>466</v>
      </c>
    </row>
    <row r="217" spans="1:2" x14ac:dyDescent="0.25">
      <c r="A217" s="169">
        <v>3660</v>
      </c>
      <c r="B217" s="169" t="s">
        <v>465</v>
      </c>
    </row>
    <row r="218" spans="1:2" x14ac:dyDescent="0.25">
      <c r="A218" s="169">
        <v>3665</v>
      </c>
      <c r="B218" s="169" t="s">
        <v>464</v>
      </c>
    </row>
    <row r="219" spans="1:2" x14ac:dyDescent="0.25">
      <c r="A219" s="169">
        <v>3670</v>
      </c>
      <c r="B219" s="169" t="s">
        <v>463</v>
      </c>
    </row>
    <row r="220" spans="1:2" x14ac:dyDescent="0.25">
      <c r="A220" s="169">
        <v>3675</v>
      </c>
      <c r="B220" s="169" t="s">
        <v>462</v>
      </c>
    </row>
    <row r="221" spans="1:2" x14ac:dyDescent="0.25">
      <c r="A221" s="169">
        <v>3680</v>
      </c>
      <c r="B221" s="169" t="s">
        <v>461</v>
      </c>
    </row>
    <row r="222" spans="1:2" x14ac:dyDescent="0.25">
      <c r="A222" s="169">
        <v>3685</v>
      </c>
      <c r="B222" s="169" t="s">
        <v>460</v>
      </c>
    </row>
    <row r="223" spans="1:2" x14ac:dyDescent="0.25">
      <c r="A223" s="169">
        <v>3690</v>
      </c>
      <c r="B223" s="169" t="s">
        <v>459</v>
      </c>
    </row>
    <row r="224" spans="1:2" x14ac:dyDescent="0.25">
      <c r="A224" s="169">
        <v>3691</v>
      </c>
      <c r="B224" s="169" t="s">
        <v>458</v>
      </c>
    </row>
    <row r="225" spans="1:2" x14ac:dyDescent="0.25">
      <c r="A225" s="169">
        <v>3695</v>
      </c>
      <c r="B225" s="169" t="s">
        <v>457</v>
      </c>
    </row>
    <row r="226" spans="1:2" x14ac:dyDescent="0.25">
      <c r="A226" s="169">
        <v>3705</v>
      </c>
      <c r="B226" s="169" t="s">
        <v>177</v>
      </c>
    </row>
    <row r="227" spans="1:2" x14ac:dyDescent="0.25">
      <c r="A227" s="169">
        <v>3710</v>
      </c>
      <c r="B227" s="169" t="s">
        <v>179</v>
      </c>
    </row>
    <row r="228" spans="1:2" x14ac:dyDescent="0.25">
      <c r="A228" s="169">
        <v>3715</v>
      </c>
      <c r="B228" s="169" t="s">
        <v>181</v>
      </c>
    </row>
    <row r="229" spans="1:2" x14ac:dyDescent="0.25">
      <c r="A229" s="169">
        <v>3720</v>
      </c>
      <c r="B229" s="169" t="s">
        <v>456</v>
      </c>
    </row>
    <row r="230" spans="1:2" x14ac:dyDescent="0.25">
      <c r="A230" s="169">
        <v>3730</v>
      </c>
      <c r="B230" s="169" t="s">
        <v>193</v>
      </c>
    </row>
    <row r="231" spans="1:2" x14ac:dyDescent="0.25">
      <c r="A231" s="169">
        <v>3732</v>
      </c>
      <c r="B231" s="169" t="s">
        <v>455</v>
      </c>
    </row>
    <row r="232" spans="1:2" x14ac:dyDescent="0.25">
      <c r="A232" s="169">
        <v>3735</v>
      </c>
      <c r="B232" s="169" t="s">
        <v>454</v>
      </c>
    </row>
    <row r="233" spans="1:2" x14ac:dyDescent="0.25">
      <c r="A233" s="169">
        <v>3740</v>
      </c>
      <c r="B233" s="169" t="s">
        <v>237</v>
      </c>
    </row>
    <row r="234" spans="1:2" x14ac:dyDescent="0.25">
      <c r="A234" s="169">
        <v>3745</v>
      </c>
      <c r="B234" s="169" t="s">
        <v>453</v>
      </c>
    </row>
    <row r="235" spans="1:2" x14ac:dyDescent="0.25">
      <c r="A235" s="169">
        <v>3750</v>
      </c>
      <c r="B235" s="169" t="s">
        <v>186</v>
      </c>
    </row>
    <row r="236" spans="1:2" x14ac:dyDescent="0.25">
      <c r="A236" s="169">
        <v>3755</v>
      </c>
      <c r="B236" s="169" t="s">
        <v>452</v>
      </c>
    </row>
    <row r="237" spans="1:2" x14ac:dyDescent="0.25">
      <c r="A237" s="169">
        <v>3760</v>
      </c>
      <c r="B237" s="169" t="s">
        <v>451</v>
      </c>
    </row>
    <row r="238" spans="1:2" x14ac:dyDescent="0.25">
      <c r="A238" s="169">
        <v>3770</v>
      </c>
      <c r="B238" s="169" t="s">
        <v>213</v>
      </c>
    </row>
    <row r="239" spans="1:2" x14ac:dyDescent="0.25">
      <c r="A239" s="169">
        <v>3780</v>
      </c>
      <c r="B239" s="169" t="s">
        <v>450</v>
      </c>
    </row>
    <row r="240" spans="1:2" x14ac:dyDescent="0.25">
      <c r="A240" s="169">
        <v>3785</v>
      </c>
      <c r="B240" s="169" t="s">
        <v>449</v>
      </c>
    </row>
    <row r="241" spans="1:2" x14ac:dyDescent="0.25">
      <c r="A241" s="169">
        <v>3790</v>
      </c>
      <c r="B241" s="169" t="s">
        <v>207</v>
      </c>
    </row>
    <row r="242" spans="1:2" x14ac:dyDescent="0.25">
      <c r="A242" s="169">
        <v>3795</v>
      </c>
      <c r="B242" s="169" t="s">
        <v>206</v>
      </c>
    </row>
    <row r="243" spans="1:2" x14ac:dyDescent="0.25">
      <c r="A243" s="169">
        <v>3799</v>
      </c>
      <c r="B243" s="169" t="s">
        <v>448</v>
      </c>
    </row>
    <row r="244" spans="1:2" x14ac:dyDescent="0.25">
      <c r="A244" s="169">
        <v>3800</v>
      </c>
      <c r="B244" s="169" t="s">
        <v>447</v>
      </c>
    </row>
    <row r="245" spans="1:2" x14ac:dyDescent="0.25">
      <c r="A245" s="169">
        <v>3805</v>
      </c>
      <c r="B245" s="169" t="s">
        <v>446</v>
      </c>
    </row>
    <row r="246" spans="1:2" x14ac:dyDescent="0.25">
      <c r="A246" s="169">
        <v>3810</v>
      </c>
      <c r="B246" s="169" t="s">
        <v>445</v>
      </c>
    </row>
    <row r="247" spans="1:2" x14ac:dyDescent="0.25">
      <c r="A247" s="169">
        <v>3815</v>
      </c>
      <c r="B247" s="169" t="s">
        <v>444</v>
      </c>
    </row>
    <row r="248" spans="1:2" x14ac:dyDescent="0.25">
      <c r="A248" s="169">
        <v>3820</v>
      </c>
      <c r="B248" s="169" t="s">
        <v>443</v>
      </c>
    </row>
    <row r="249" spans="1:2" x14ac:dyDescent="0.25">
      <c r="A249" s="169">
        <v>3899</v>
      </c>
      <c r="B249" s="169" t="s">
        <v>442</v>
      </c>
    </row>
    <row r="250" spans="1:2" x14ac:dyDescent="0.25">
      <c r="A250" s="169">
        <v>3900</v>
      </c>
      <c r="B250" s="169" t="s">
        <v>255</v>
      </c>
    </row>
    <row r="251" spans="1:2" x14ac:dyDescent="0.25">
      <c r="A251" s="169">
        <v>3905</v>
      </c>
      <c r="B251" s="169" t="s">
        <v>441</v>
      </c>
    </row>
    <row r="252" spans="1:2" x14ac:dyDescent="0.25">
      <c r="A252" s="169">
        <v>3910</v>
      </c>
      <c r="B252" s="169" t="s">
        <v>440</v>
      </c>
    </row>
    <row r="253" spans="1:2" x14ac:dyDescent="0.25">
      <c r="A253" s="169">
        <v>3919</v>
      </c>
      <c r="B253" s="169" t="s">
        <v>439</v>
      </c>
    </row>
    <row r="254" spans="1:2" x14ac:dyDescent="0.25">
      <c r="A254" s="169">
        <v>4100</v>
      </c>
      <c r="B254" s="169" t="s">
        <v>438</v>
      </c>
    </row>
    <row r="255" spans="1:2" x14ac:dyDescent="0.25">
      <c r="A255" s="169">
        <v>4110</v>
      </c>
      <c r="B255" s="169" t="s">
        <v>220</v>
      </c>
    </row>
    <row r="256" spans="1:2" x14ac:dyDescent="0.25">
      <c r="A256" s="169">
        <v>4115</v>
      </c>
      <c r="B256" s="169" t="s">
        <v>437</v>
      </c>
    </row>
    <row r="257" spans="1:2" x14ac:dyDescent="0.25">
      <c r="A257" s="169">
        <v>4120</v>
      </c>
      <c r="B257" s="169" t="s">
        <v>192</v>
      </c>
    </row>
    <row r="258" spans="1:2" x14ac:dyDescent="0.25">
      <c r="A258" s="169">
        <v>4125</v>
      </c>
      <c r="B258" s="169" t="s">
        <v>212</v>
      </c>
    </row>
    <row r="259" spans="1:2" x14ac:dyDescent="0.25">
      <c r="A259" s="169">
        <v>4140</v>
      </c>
      <c r="B259" s="169" t="s">
        <v>436</v>
      </c>
    </row>
    <row r="260" spans="1:2" x14ac:dyDescent="0.25">
      <c r="A260" s="169">
        <v>4145</v>
      </c>
      <c r="B260" s="169" t="s">
        <v>230</v>
      </c>
    </row>
    <row r="261" spans="1:2" x14ac:dyDescent="0.25">
      <c r="A261" s="169">
        <v>4150</v>
      </c>
      <c r="B261" s="169" t="s">
        <v>435</v>
      </c>
    </row>
    <row r="262" spans="1:2" x14ac:dyDescent="0.25">
      <c r="A262" s="169">
        <v>4155</v>
      </c>
      <c r="B262" s="169" t="s">
        <v>434</v>
      </c>
    </row>
    <row r="263" spans="1:2" x14ac:dyDescent="0.25">
      <c r="A263" s="169">
        <v>4160</v>
      </c>
      <c r="B263" s="169" t="s">
        <v>433</v>
      </c>
    </row>
    <row r="264" spans="1:2" x14ac:dyDescent="0.25">
      <c r="A264" s="169">
        <v>4199</v>
      </c>
      <c r="B264" s="169" t="s">
        <v>432</v>
      </c>
    </row>
    <row r="265" spans="1:2" x14ac:dyDescent="0.25">
      <c r="A265" s="169">
        <v>4200</v>
      </c>
      <c r="B265" s="169" t="s">
        <v>431</v>
      </c>
    </row>
    <row r="266" spans="1:2" x14ac:dyDescent="0.25">
      <c r="A266" s="169">
        <v>4210</v>
      </c>
      <c r="B266" s="169" t="s">
        <v>430</v>
      </c>
    </row>
    <row r="267" spans="1:2" x14ac:dyDescent="0.25">
      <c r="A267" s="169">
        <v>4215</v>
      </c>
      <c r="B267" s="169" t="s">
        <v>218</v>
      </c>
    </row>
    <row r="268" spans="1:2" x14ac:dyDescent="0.25">
      <c r="A268" s="169">
        <v>4220</v>
      </c>
      <c r="B268" s="169" t="s">
        <v>214</v>
      </c>
    </row>
    <row r="269" spans="1:2" x14ac:dyDescent="0.25">
      <c r="A269" s="169">
        <v>4225</v>
      </c>
      <c r="B269" s="169" t="s">
        <v>217</v>
      </c>
    </row>
    <row r="270" spans="1:2" x14ac:dyDescent="0.25">
      <c r="A270" s="169">
        <v>4230</v>
      </c>
      <c r="B270" s="169" t="s">
        <v>429</v>
      </c>
    </row>
    <row r="271" spans="1:2" x14ac:dyDescent="0.25">
      <c r="A271" s="169">
        <v>4235</v>
      </c>
      <c r="B271" s="169" t="s">
        <v>428</v>
      </c>
    </row>
    <row r="272" spans="1:2" x14ac:dyDescent="0.25">
      <c r="A272" s="169">
        <v>4240</v>
      </c>
      <c r="B272" s="169" t="s">
        <v>427</v>
      </c>
    </row>
    <row r="273" spans="1:2" x14ac:dyDescent="0.25">
      <c r="A273" s="169">
        <v>4245</v>
      </c>
      <c r="B273" s="169" t="s">
        <v>215</v>
      </c>
    </row>
    <row r="274" spans="1:2" x14ac:dyDescent="0.25">
      <c r="A274" s="169">
        <v>4250</v>
      </c>
      <c r="B274" s="169" t="s">
        <v>216</v>
      </c>
    </row>
    <row r="275" spans="1:2" x14ac:dyDescent="0.25">
      <c r="A275" s="169">
        <v>4270</v>
      </c>
      <c r="B275" s="169" t="s">
        <v>426</v>
      </c>
    </row>
    <row r="276" spans="1:2" x14ac:dyDescent="0.25">
      <c r="A276" s="169">
        <v>4290</v>
      </c>
      <c r="B276" s="169" t="s">
        <v>425</v>
      </c>
    </row>
    <row r="277" spans="1:2" x14ac:dyDescent="0.25">
      <c r="A277" s="169">
        <v>4299</v>
      </c>
      <c r="B277" s="169" t="s">
        <v>424</v>
      </c>
    </row>
    <row r="278" spans="1:2" x14ac:dyDescent="0.25">
      <c r="A278" s="169">
        <v>4300</v>
      </c>
      <c r="B278" s="169" t="s">
        <v>423</v>
      </c>
    </row>
    <row r="279" spans="1:2" x14ac:dyDescent="0.25">
      <c r="A279" s="169">
        <v>4315</v>
      </c>
      <c r="B279" s="169" t="s">
        <v>422</v>
      </c>
    </row>
    <row r="280" spans="1:2" x14ac:dyDescent="0.25">
      <c r="A280" s="169">
        <v>4320</v>
      </c>
      <c r="B280" s="169" t="s">
        <v>421</v>
      </c>
    </row>
    <row r="281" spans="1:2" x14ac:dyDescent="0.25">
      <c r="A281" s="169">
        <v>4325</v>
      </c>
      <c r="B281" s="169" t="s">
        <v>420</v>
      </c>
    </row>
    <row r="282" spans="1:2" x14ac:dyDescent="0.25">
      <c r="A282" s="169">
        <v>4330</v>
      </c>
      <c r="B282" s="169" t="s">
        <v>419</v>
      </c>
    </row>
    <row r="283" spans="1:2" x14ac:dyDescent="0.25">
      <c r="A283" s="169">
        <v>4335</v>
      </c>
      <c r="B283" s="169" t="s">
        <v>418</v>
      </c>
    </row>
    <row r="284" spans="1:2" x14ac:dyDescent="0.25">
      <c r="A284" s="169">
        <v>4340</v>
      </c>
      <c r="B284" s="169" t="s">
        <v>417</v>
      </c>
    </row>
    <row r="285" spans="1:2" x14ac:dyDescent="0.25">
      <c r="A285" s="169">
        <v>4345</v>
      </c>
      <c r="B285" s="169" t="s">
        <v>416</v>
      </c>
    </row>
    <row r="286" spans="1:2" x14ac:dyDescent="0.25">
      <c r="A286" s="169">
        <v>4350</v>
      </c>
      <c r="B286" s="169" t="s">
        <v>415</v>
      </c>
    </row>
    <row r="287" spans="1:2" x14ac:dyDescent="0.25">
      <c r="A287" s="169">
        <v>4399</v>
      </c>
      <c r="B287" s="169" t="s">
        <v>414</v>
      </c>
    </row>
    <row r="288" spans="1:2" x14ac:dyDescent="0.25">
      <c r="A288" s="169">
        <v>4400</v>
      </c>
      <c r="B288" s="169" t="s">
        <v>413</v>
      </c>
    </row>
    <row r="289" spans="1:2" x14ac:dyDescent="0.25">
      <c r="A289" s="169">
        <v>4405</v>
      </c>
      <c r="B289" s="169" t="s">
        <v>412</v>
      </c>
    </row>
    <row r="290" spans="1:2" x14ac:dyDescent="0.25">
      <c r="A290" s="169">
        <v>4410</v>
      </c>
      <c r="B290" s="169" t="s">
        <v>411</v>
      </c>
    </row>
    <row r="291" spans="1:2" x14ac:dyDescent="0.25">
      <c r="A291" s="169">
        <v>4415</v>
      </c>
      <c r="B291" s="169" t="s">
        <v>410</v>
      </c>
    </row>
    <row r="292" spans="1:2" x14ac:dyDescent="0.25">
      <c r="A292" s="169">
        <v>4420</v>
      </c>
      <c r="B292" s="169" t="s">
        <v>409</v>
      </c>
    </row>
    <row r="293" spans="1:2" x14ac:dyDescent="0.25">
      <c r="A293" s="169">
        <v>4425</v>
      </c>
      <c r="B293" s="169" t="s">
        <v>408</v>
      </c>
    </row>
    <row r="294" spans="1:2" x14ac:dyDescent="0.25">
      <c r="A294" s="169">
        <v>4430</v>
      </c>
      <c r="B294" s="169" t="s">
        <v>407</v>
      </c>
    </row>
    <row r="295" spans="1:2" x14ac:dyDescent="0.25">
      <c r="A295" s="169">
        <v>4435</v>
      </c>
      <c r="B295" s="169" t="s">
        <v>406</v>
      </c>
    </row>
    <row r="296" spans="1:2" x14ac:dyDescent="0.25">
      <c r="A296" s="169">
        <v>4440</v>
      </c>
      <c r="B296" s="169" t="s">
        <v>405</v>
      </c>
    </row>
    <row r="297" spans="1:2" x14ac:dyDescent="0.25">
      <c r="A297" s="169">
        <v>4445</v>
      </c>
      <c r="B297" s="169" t="s">
        <v>404</v>
      </c>
    </row>
    <row r="298" spans="1:2" x14ac:dyDescent="0.25">
      <c r="A298" s="169">
        <v>4450</v>
      </c>
      <c r="B298" s="169" t="s">
        <v>403</v>
      </c>
    </row>
    <row r="299" spans="1:2" x14ac:dyDescent="0.25">
      <c r="A299" s="169">
        <v>4460</v>
      </c>
      <c r="B299" s="169" t="s">
        <v>402</v>
      </c>
    </row>
    <row r="300" spans="1:2" x14ac:dyDescent="0.25">
      <c r="A300" s="169">
        <v>4470</v>
      </c>
      <c r="B300" s="169" t="s">
        <v>401</v>
      </c>
    </row>
    <row r="301" spans="1:2" x14ac:dyDescent="0.25">
      <c r="A301" s="169">
        <v>4480</v>
      </c>
      <c r="B301" s="169" t="s">
        <v>299</v>
      </c>
    </row>
    <row r="302" spans="1:2" x14ac:dyDescent="0.25">
      <c r="A302" s="169">
        <v>4499</v>
      </c>
      <c r="B302" s="169" t="s">
        <v>400</v>
      </c>
    </row>
    <row r="303" spans="1:2" x14ac:dyDescent="0.25">
      <c r="A303" s="169">
        <v>4500</v>
      </c>
      <c r="B303" s="169" t="s">
        <v>399</v>
      </c>
    </row>
    <row r="304" spans="1:2" x14ac:dyDescent="0.25">
      <c r="A304" s="169">
        <v>4505</v>
      </c>
      <c r="B304" s="169" t="s">
        <v>219</v>
      </c>
    </row>
    <row r="305" spans="1:2" x14ac:dyDescent="0.25">
      <c r="A305" s="169">
        <v>4510</v>
      </c>
      <c r="B305" s="169" t="s">
        <v>228</v>
      </c>
    </row>
    <row r="306" spans="1:2" x14ac:dyDescent="0.25">
      <c r="A306" s="169">
        <v>4515</v>
      </c>
      <c r="B306" s="169" t="s">
        <v>398</v>
      </c>
    </row>
    <row r="307" spans="1:2" x14ac:dyDescent="0.25">
      <c r="A307" s="169">
        <v>4520</v>
      </c>
      <c r="B307" s="169" t="s">
        <v>184</v>
      </c>
    </row>
    <row r="308" spans="1:2" x14ac:dyDescent="0.25">
      <c r="A308" s="169">
        <v>4525</v>
      </c>
      <c r="B308" s="169" t="s">
        <v>244</v>
      </c>
    </row>
    <row r="309" spans="1:2" x14ac:dyDescent="0.25">
      <c r="A309" s="169">
        <v>4599</v>
      </c>
      <c r="B309" s="169" t="s">
        <v>397</v>
      </c>
    </row>
    <row r="310" spans="1:2" x14ac:dyDescent="0.25">
      <c r="A310" s="169">
        <v>4999</v>
      </c>
      <c r="B310" s="169" t="s">
        <v>396</v>
      </c>
    </row>
    <row r="311" spans="1:2" x14ac:dyDescent="0.25">
      <c r="A311" s="169">
        <v>5000</v>
      </c>
      <c r="B311" s="169" t="s">
        <v>395</v>
      </c>
    </row>
    <row r="312" spans="1:2" x14ac:dyDescent="0.25">
      <c r="A312" s="169">
        <v>5910</v>
      </c>
      <c r="B312" s="169" t="s">
        <v>394</v>
      </c>
    </row>
    <row r="313" spans="1:2" x14ac:dyDescent="0.25">
      <c r="A313" s="169">
        <v>5915</v>
      </c>
      <c r="B313" s="169" t="s">
        <v>393</v>
      </c>
    </row>
    <row r="314" spans="1:2" x14ac:dyDescent="0.25">
      <c r="A314" s="169">
        <v>5920</v>
      </c>
      <c r="B314" s="169" t="s">
        <v>392</v>
      </c>
    </row>
    <row r="315" spans="1:2" x14ac:dyDescent="0.25">
      <c r="A315" s="169">
        <v>5925</v>
      </c>
      <c r="B315" s="169" t="s">
        <v>391</v>
      </c>
    </row>
    <row r="316" spans="1:2" x14ac:dyDescent="0.25">
      <c r="A316" s="169">
        <v>5930</v>
      </c>
      <c r="B316" s="169" t="s">
        <v>390</v>
      </c>
    </row>
    <row r="317" spans="1:2" x14ac:dyDescent="0.25">
      <c r="A317" s="169">
        <v>5935</v>
      </c>
      <c r="B317" s="169" t="s">
        <v>389</v>
      </c>
    </row>
    <row r="318" spans="1:2" x14ac:dyDescent="0.25">
      <c r="A318" s="169">
        <v>5940</v>
      </c>
      <c r="B318" s="169" t="s">
        <v>388</v>
      </c>
    </row>
    <row r="319" spans="1:2" x14ac:dyDescent="0.25">
      <c r="A319" s="169">
        <v>5945</v>
      </c>
      <c r="B319" s="169" t="s">
        <v>387</v>
      </c>
    </row>
    <row r="320" spans="1:2" x14ac:dyDescent="0.25">
      <c r="A320" s="169">
        <v>5950</v>
      </c>
      <c r="B320" s="169" t="s">
        <v>386</v>
      </c>
    </row>
    <row r="321" spans="1:2" x14ac:dyDescent="0.25">
      <c r="A321" s="169">
        <v>5961</v>
      </c>
      <c r="B321" s="169" t="s">
        <v>385</v>
      </c>
    </row>
    <row r="322" spans="1:2" x14ac:dyDescent="0.25">
      <c r="A322" s="169">
        <v>5990</v>
      </c>
      <c r="B322" s="169" t="s">
        <v>384</v>
      </c>
    </row>
    <row r="323" spans="1:2" x14ac:dyDescent="0.25">
      <c r="A323" s="169">
        <v>5995</v>
      </c>
      <c r="B323" s="169" t="s">
        <v>383</v>
      </c>
    </row>
    <row r="324" spans="1:2" x14ac:dyDescent="0.25">
      <c r="A324" s="169">
        <v>5999</v>
      </c>
      <c r="B324" s="169" t="s">
        <v>382</v>
      </c>
    </row>
    <row r="325" spans="1:2" x14ac:dyDescent="0.25">
      <c r="A325" s="169">
        <v>6000</v>
      </c>
      <c r="B325" s="169" t="s">
        <v>381</v>
      </c>
    </row>
    <row r="326" spans="1:2" x14ac:dyDescent="0.25">
      <c r="A326" s="169">
        <v>6001</v>
      </c>
      <c r="B326" s="169" t="s">
        <v>380</v>
      </c>
    </row>
    <row r="327" spans="1:2" x14ac:dyDescent="0.25">
      <c r="A327" s="169">
        <v>6100</v>
      </c>
      <c r="B327" s="169" t="s">
        <v>379</v>
      </c>
    </row>
    <row r="328" spans="1:2" x14ac:dyDescent="0.25">
      <c r="A328" s="169">
        <v>6105</v>
      </c>
      <c r="B328" s="169" t="s">
        <v>378</v>
      </c>
    </row>
    <row r="329" spans="1:2" x14ac:dyDescent="0.25">
      <c r="A329" s="169">
        <v>6110</v>
      </c>
      <c r="B329" s="169" t="s">
        <v>377</v>
      </c>
    </row>
    <row r="330" spans="1:2" x14ac:dyDescent="0.25">
      <c r="A330" s="169">
        <v>6199</v>
      </c>
      <c r="B330" s="169" t="s">
        <v>376</v>
      </c>
    </row>
    <row r="331" spans="1:2" x14ac:dyDescent="0.25">
      <c r="A331" s="169">
        <v>6200</v>
      </c>
      <c r="B331" s="169" t="s">
        <v>375</v>
      </c>
    </row>
    <row r="332" spans="1:2" x14ac:dyDescent="0.25">
      <c r="A332" s="169">
        <v>6205</v>
      </c>
      <c r="B332" s="169" t="s">
        <v>374</v>
      </c>
    </row>
    <row r="333" spans="1:2" x14ac:dyDescent="0.25">
      <c r="A333" s="169">
        <v>6210</v>
      </c>
      <c r="B333" s="169" t="s">
        <v>373</v>
      </c>
    </row>
    <row r="334" spans="1:2" x14ac:dyDescent="0.25">
      <c r="A334" s="169">
        <v>6215</v>
      </c>
      <c r="B334" s="169" t="s">
        <v>372</v>
      </c>
    </row>
    <row r="335" spans="1:2" x14ac:dyDescent="0.25">
      <c r="A335" s="169">
        <v>6216</v>
      </c>
      <c r="B335" s="169" t="s">
        <v>292</v>
      </c>
    </row>
    <row r="336" spans="1:2" x14ac:dyDescent="0.25">
      <c r="A336" s="169">
        <v>6217</v>
      </c>
      <c r="B336" s="169" t="s">
        <v>306</v>
      </c>
    </row>
    <row r="337" spans="1:2" x14ac:dyDescent="0.25">
      <c r="A337" s="169">
        <v>6220</v>
      </c>
      <c r="B337" s="169" t="s">
        <v>371</v>
      </c>
    </row>
    <row r="338" spans="1:2" x14ac:dyDescent="0.25">
      <c r="A338" s="169">
        <v>6225</v>
      </c>
      <c r="B338" s="169" t="s">
        <v>370</v>
      </c>
    </row>
    <row r="339" spans="1:2" x14ac:dyDescent="0.25">
      <c r="A339" s="169">
        <v>6230</v>
      </c>
      <c r="B339" s="169" t="s">
        <v>370</v>
      </c>
    </row>
    <row r="340" spans="1:2" x14ac:dyDescent="0.25">
      <c r="A340" s="169">
        <v>6235</v>
      </c>
      <c r="B340" s="169" t="s">
        <v>287</v>
      </c>
    </row>
    <row r="341" spans="1:2" x14ac:dyDescent="0.25">
      <c r="A341" s="169">
        <v>6240</v>
      </c>
      <c r="B341" s="169" t="s">
        <v>369</v>
      </c>
    </row>
    <row r="342" spans="1:2" x14ac:dyDescent="0.25">
      <c r="A342" s="169">
        <v>6244</v>
      </c>
      <c r="B342" s="169" t="s">
        <v>368</v>
      </c>
    </row>
    <row r="343" spans="1:2" x14ac:dyDescent="0.25">
      <c r="A343" s="169">
        <v>6245</v>
      </c>
      <c r="B343" s="169" t="s">
        <v>367</v>
      </c>
    </row>
    <row r="344" spans="1:2" x14ac:dyDescent="0.25">
      <c r="A344" s="169">
        <v>6246</v>
      </c>
      <c r="B344" s="169" t="s">
        <v>366</v>
      </c>
    </row>
    <row r="345" spans="1:2" x14ac:dyDescent="0.25">
      <c r="A345" s="169">
        <v>6247</v>
      </c>
      <c r="B345" s="169" t="s">
        <v>365</v>
      </c>
    </row>
    <row r="346" spans="1:2" x14ac:dyDescent="0.25">
      <c r="A346" s="169">
        <v>6248</v>
      </c>
      <c r="B346" s="169" t="s">
        <v>364</v>
      </c>
    </row>
    <row r="347" spans="1:2" x14ac:dyDescent="0.25">
      <c r="A347" s="169">
        <v>6249</v>
      </c>
      <c r="B347" s="169" t="s">
        <v>363</v>
      </c>
    </row>
    <row r="348" spans="1:2" x14ac:dyDescent="0.25">
      <c r="A348" s="169">
        <v>6250</v>
      </c>
      <c r="B348" s="169" t="s">
        <v>300</v>
      </c>
    </row>
    <row r="349" spans="1:2" x14ac:dyDescent="0.25">
      <c r="A349" s="169">
        <v>6299</v>
      </c>
      <c r="B349" s="169" t="s">
        <v>362</v>
      </c>
    </row>
    <row r="350" spans="1:2" x14ac:dyDescent="0.25">
      <c r="A350" s="169">
        <v>6300</v>
      </c>
      <c r="B350" s="169" t="s">
        <v>361</v>
      </c>
    </row>
    <row r="351" spans="1:2" x14ac:dyDescent="0.25">
      <c r="A351" s="169">
        <v>6305</v>
      </c>
      <c r="B351" s="169" t="s">
        <v>360</v>
      </c>
    </row>
    <row r="352" spans="1:2" x14ac:dyDescent="0.25">
      <c r="A352" s="169">
        <v>6307</v>
      </c>
      <c r="B352" s="169" t="s">
        <v>359</v>
      </c>
    </row>
    <row r="353" spans="1:2" x14ac:dyDescent="0.25">
      <c r="A353" s="169">
        <v>6310</v>
      </c>
      <c r="B353" s="169" t="s">
        <v>286</v>
      </c>
    </row>
    <row r="354" spans="1:2" x14ac:dyDescent="0.25">
      <c r="A354" s="169">
        <v>6399</v>
      </c>
      <c r="B354" s="169" t="s">
        <v>358</v>
      </c>
    </row>
    <row r="355" spans="1:2" x14ac:dyDescent="0.25">
      <c r="A355" s="169">
        <v>6999</v>
      </c>
      <c r="B355" s="169" t="s">
        <v>357</v>
      </c>
    </row>
    <row r="356" spans="1:2" x14ac:dyDescent="0.25">
      <c r="A356" s="169">
        <v>7000</v>
      </c>
      <c r="B356" s="169" t="s">
        <v>356</v>
      </c>
    </row>
    <row r="357" spans="1:2" x14ac:dyDescent="0.25">
      <c r="A357" s="169">
        <v>7001</v>
      </c>
      <c r="B357" s="169" t="s">
        <v>355</v>
      </c>
    </row>
    <row r="358" spans="1:2" x14ac:dyDescent="0.25">
      <c r="A358" s="169">
        <v>7105</v>
      </c>
      <c r="B358" s="169" t="s">
        <v>354</v>
      </c>
    </row>
    <row r="359" spans="1:2" x14ac:dyDescent="0.25">
      <c r="A359" s="169">
        <v>7110</v>
      </c>
      <c r="B359" s="169" t="s">
        <v>353</v>
      </c>
    </row>
    <row r="360" spans="1:2" x14ac:dyDescent="0.25">
      <c r="A360" s="169">
        <v>7115</v>
      </c>
      <c r="B360" s="169" t="s">
        <v>352</v>
      </c>
    </row>
    <row r="361" spans="1:2" x14ac:dyDescent="0.25">
      <c r="A361" s="169">
        <v>7120</v>
      </c>
      <c r="B361" s="169" t="s">
        <v>351</v>
      </c>
    </row>
    <row r="362" spans="1:2" x14ac:dyDescent="0.25">
      <c r="A362" s="169">
        <v>7125</v>
      </c>
      <c r="B362" s="169" t="s">
        <v>350</v>
      </c>
    </row>
    <row r="363" spans="1:2" x14ac:dyDescent="0.25">
      <c r="A363" s="169">
        <v>7130</v>
      </c>
      <c r="B363" s="169" t="s">
        <v>349</v>
      </c>
    </row>
    <row r="364" spans="1:2" x14ac:dyDescent="0.25">
      <c r="A364" s="169">
        <v>7135</v>
      </c>
      <c r="B364" s="169" t="s">
        <v>348</v>
      </c>
    </row>
    <row r="365" spans="1:2" x14ac:dyDescent="0.25">
      <c r="A365" s="169">
        <v>7140</v>
      </c>
      <c r="B365" s="169" t="s">
        <v>347</v>
      </c>
    </row>
    <row r="366" spans="1:2" x14ac:dyDescent="0.25">
      <c r="A366" s="169">
        <v>7145</v>
      </c>
      <c r="B366" s="169" t="s">
        <v>346</v>
      </c>
    </row>
    <row r="367" spans="1:2" x14ac:dyDescent="0.25">
      <c r="A367" s="169">
        <v>7160</v>
      </c>
      <c r="B367" s="169" t="s">
        <v>345</v>
      </c>
    </row>
    <row r="368" spans="1:2" x14ac:dyDescent="0.25">
      <c r="A368" s="169">
        <v>7170</v>
      </c>
      <c r="B368" s="169" t="s">
        <v>344</v>
      </c>
    </row>
    <row r="369" spans="1:2" x14ac:dyDescent="0.25">
      <c r="A369" s="169">
        <v>7175</v>
      </c>
      <c r="B369" s="169" t="s">
        <v>343</v>
      </c>
    </row>
    <row r="370" spans="1:2" x14ac:dyDescent="0.25">
      <c r="A370" s="169">
        <v>7188</v>
      </c>
      <c r="B370" s="169" t="s">
        <v>342</v>
      </c>
    </row>
    <row r="371" spans="1:2" x14ac:dyDescent="0.25">
      <c r="A371" s="169">
        <v>7199</v>
      </c>
      <c r="B371" s="169" t="s">
        <v>341</v>
      </c>
    </row>
    <row r="372" spans="1:2" x14ac:dyDescent="0.25">
      <c r="A372" s="169">
        <v>7200</v>
      </c>
      <c r="B372" s="169" t="s">
        <v>340</v>
      </c>
    </row>
    <row r="373" spans="1:2" x14ac:dyDescent="0.25">
      <c r="A373" s="169">
        <v>7210</v>
      </c>
      <c r="B373" s="169" t="s">
        <v>339</v>
      </c>
    </row>
    <row r="374" spans="1:2" x14ac:dyDescent="0.25">
      <c r="A374" s="169">
        <v>7211</v>
      </c>
      <c r="B374" s="169" t="s">
        <v>338</v>
      </c>
    </row>
    <row r="375" spans="1:2" x14ac:dyDescent="0.25">
      <c r="A375" s="169">
        <v>7215</v>
      </c>
      <c r="B375" s="169" t="s">
        <v>337</v>
      </c>
    </row>
    <row r="376" spans="1:2" x14ac:dyDescent="0.25">
      <c r="A376" s="169">
        <v>7220</v>
      </c>
      <c r="B376" s="169" t="s">
        <v>336</v>
      </c>
    </row>
    <row r="377" spans="1:2" x14ac:dyDescent="0.25">
      <c r="A377" s="169">
        <v>7225</v>
      </c>
      <c r="B377" s="169" t="s">
        <v>335</v>
      </c>
    </row>
    <row r="378" spans="1:2" x14ac:dyDescent="0.25">
      <c r="A378" s="169">
        <v>7230</v>
      </c>
      <c r="B378" s="169" t="s">
        <v>334</v>
      </c>
    </row>
    <row r="379" spans="1:2" x14ac:dyDescent="0.25">
      <c r="A379" s="169">
        <v>7235</v>
      </c>
      <c r="B379" s="169" t="s">
        <v>333</v>
      </c>
    </row>
    <row r="380" spans="1:2" x14ac:dyDescent="0.25">
      <c r="A380" s="169">
        <v>7240</v>
      </c>
      <c r="B380" s="169" t="s">
        <v>332</v>
      </c>
    </row>
    <row r="381" spans="1:2" x14ac:dyDescent="0.25">
      <c r="A381" s="169">
        <v>7245</v>
      </c>
      <c r="B381" s="169" t="s">
        <v>331</v>
      </c>
    </row>
    <row r="382" spans="1:2" x14ac:dyDescent="0.25">
      <c r="A382" s="169">
        <v>7299</v>
      </c>
      <c r="B382" s="169" t="s">
        <v>330</v>
      </c>
    </row>
    <row r="383" spans="1:2" x14ac:dyDescent="0.25">
      <c r="A383" s="169">
        <v>7300</v>
      </c>
      <c r="B383" s="169" t="s">
        <v>329</v>
      </c>
    </row>
    <row r="384" spans="1:2" x14ac:dyDescent="0.25">
      <c r="A384" s="169">
        <v>7310</v>
      </c>
      <c r="B384" s="169" t="s">
        <v>328</v>
      </c>
    </row>
    <row r="385" spans="1:2" x14ac:dyDescent="0.25">
      <c r="A385" s="169">
        <v>7315</v>
      </c>
      <c r="B385" s="169" t="s">
        <v>327</v>
      </c>
    </row>
    <row r="386" spans="1:2" x14ac:dyDescent="0.25">
      <c r="A386" s="169">
        <v>7320</v>
      </c>
      <c r="B386" s="169" t="s">
        <v>326</v>
      </c>
    </row>
    <row r="387" spans="1:2" x14ac:dyDescent="0.25">
      <c r="A387" s="169">
        <v>7325</v>
      </c>
      <c r="B387" s="169" t="s">
        <v>325</v>
      </c>
    </row>
    <row r="388" spans="1:2" x14ac:dyDescent="0.25">
      <c r="A388" s="169">
        <v>7330</v>
      </c>
      <c r="B388" s="169" t="s">
        <v>324</v>
      </c>
    </row>
    <row r="389" spans="1:2" x14ac:dyDescent="0.25">
      <c r="A389" s="169">
        <v>7335</v>
      </c>
      <c r="B389" s="169" t="s">
        <v>323</v>
      </c>
    </row>
    <row r="390" spans="1:2" x14ac:dyDescent="0.25">
      <c r="A390" s="169">
        <v>7340</v>
      </c>
      <c r="B390" s="169" t="s">
        <v>322</v>
      </c>
    </row>
    <row r="391" spans="1:2" x14ac:dyDescent="0.25">
      <c r="A391" s="169">
        <v>7345</v>
      </c>
      <c r="B391" s="169" t="s">
        <v>321</v>
      </c>
    </row>
    <row r="392" spans="1:2" x14ac:dyDescent="0.25">
      <c r="A392" s="169">
        <v>7370</v>
      </c>
      <c r="B392" s="169" t="s">
        <v>320</v>
      </c>
    </row>
    <row r="393" spans="1:2" x14ac:dyDescent="0.25">
      <c r="A393" s="169">
        <v>7399</v>
      </c>
      <c r="B393" s="169" t="s">
        <v>319</v>
      </c>
    </row>
    <row r="394" spans="1:2" x14ac:dyDescent="0.25">
      <c r="A394" s="169">
        <v>7400</v>
      </c>
      <c r="B394" s="169" t="s">
        <v>318</v>
      </c>
    </row>
    <row r="395" spans="1:2" x14ac:dyDescent="0.25">
      <c r="A395" s="169">
        <v>7500</v>
      </c>
      <c r="B395" s="169" t="s">
        <v>317</v>
      </c>
    </row>
    <row r="396" spans="1:2" x14ac:dyDescent="0.25">
      <c r="A396" s="169">
        <v>7501</v>
      </c>
      <c r="B396" s="169" t="s">
        <v>316</v>
      </c>
    </row>
    <row r="397" spans="1:2" x14ac:dyDescent="0.25">
      <c r="A397" s="169">
        <v>7502</v>
      </c>
      <c r="B397" s="169" t="s">
        <v>315</v>
      </c>
    </row>
    <row r="398" spans="1:2" x14ac:dyDescent="0.25">
      <c r="A398" s="169">
        <v>7503</v>
      </c>
      <c r="B398" s="169" t="s">
        <v>314</v>
      </c>
    </row>
    <row r="399" spans="1:2" x14ac:dyDescent="0.25">
      <c r="A399" s="169">
        <v>7599</v>
      </c>
      <c r="B399" s="169" t="s">
        <v>313</v>
      </c>
    </row>
    <row r="400" spans="1:2" x14ac:dyDescent="0.25">
      <c r="A400" s="169">
        <v>7600</v>
      </c>
      <c r="B400" s="169" t="s">
        <v>312</v>
      </c>
    </row>
    <row r="401" spans="1:2" x14ac:dyDescent="0.25">
      <c r="A401" s="169">
        <v>7999</v>
      </c>
      <c r="B401" s="169" t="s">
        <v>311</v>
      </c>
    </row>
    <row r="402" spans="1:2" x14ac:dyDescent="0.25">
      <c r="A402" s="169">
        <v>8000</v>
      </c>
      <c r="B402" s="169" t="s">
        <v>310</v>
      </c>
    </row>
    <row r="403" spans="1:2" x14ac:dyDescent="0.25">
      <c r="A403" s="169">
        <v>8001</v>
      </c>
      <c r="B403" s="169" t="s">
        <v>309</v>
      </c>
    </row>
    <row r="404" spans="1:2" x14ac:dyDescent="0.25">
      <c r="A404" s="169">
        <v>8100</v>
      </c>
      <c r="B404" s="169" t="s">
        <v>308</v>
      </c>
    </row>
    <row r="405" spans="1:2" x14ac:dyDescent="0.25">
      <c r="A405" s="169">
        <v>8105</v>
      </c>
      <c r="B405" s="169" t="s">
        <v>307</v>
      </c>
    </row>
    <row r="406" spans="1:2" x14ac:dyDescent="0.25">
      <c r="A406" s="169">
        <v>8110</v>
      </c>
      <c r="B406" s="169" t="s">
        <v>306</v>
      </c>
    </row>
    <row r="407" spans="1:2" x14ac:dyDescent="0.25">
      <c r="A407" s="169">
        <v>8115</v>
      </c>
      <c r="B407" s="169" t="s">
        <v>305</v>
      </c>
    </row>
    <row r="408" spans="1:2" x14ac:dyDescent="0.25">
      <c r="A408" s="169">
        <v>8120</v>
      </c>
      <c r="B408" s="169" t="s">
        <v>304</v>
      </c>
    </row>
    <row r="409" spans="1:2" x14ac:dyDescent="0.25">
      <c r="A409" s="169">
        <v>8125</v>
      </c>
      <c r="B409" s="169" t="s">
        <v>303</v>
      </c>
    </row>
    <row r="410" spans="1:2" x14ac:dyDescent="0.25">
      <c r="A410" s="169">
        <v>8130</v>
      </c>
      <c r="B410" s="169" t="s">
        <v>302</v>
      </c>
    </row>
    <row r="411" spans="1:2" x14ac:dyDescent="0.25">
      <c r="A411" s="169">
        <v>8131</v>
      </c>
      <c r="B411" s="169" t="s">
        <v>301</v>
      </c>
    </row>
    <row r="412" spans="1:2" x14ac:dyDescent="0.25">
      <c r="A412" s="169">
        <v>8132</v>
      </c>
      <c r="B412" s="169" t="s">
        <v>300</v>
      </c>
    </row>
    <row r="413" spans="1:2" x14ac:dyDescent="0.25">
      <c r="A413" s="169">
        <v>8135</v>
      </c>
      <c r="B413" s="169" t="s">
        <v>299</v>
      </c>
    </row>
    <row r="414" spans="1:2" x14ac:dyDescent="0.25">
      <c r="A414" s="169">
        <v>8140</v>
      </c>
      <c r="B414" s="169" t="s">
        <v>298</v>
      </c>
    </row>
    <row r="415" spans="1:2" x14ac:dyDescent="0.25">
      <c r="A415" s="169">
        <v>8142</v>
      </c>
      <c r="B415" s="169" t="s">
        <v>297</v>
      </c>
    </row>
    <row r="416" spans="1:2" x14ac:dyDescent="0.25">
      <c r="A416" s="169">
        <v>8145</v>
      </c>
      <c r="B416" s="169" t="s">
        <v>296</v>
      </c>
    </row>
    <row r="417" spans="1:2" x14ac:dyDescent="0.25">
      <c r="A417" s="169">
        <v>8150</v>
      </c>
      <c r="B417" s="169" t="s">
        <v>295</v>
      </c>
    </row>
    <row r="418" spans="1:2" x14ac:dyDescent="0.25">
      <c r="A418" s="169">
        <v>8165</v>
      </c>
      <c r="B418" s="169" t="s">
        <v>294</v>
      </c>
    </row>
    <row r="419" spans="1:2" x14ac:dyDescent="0.25">
      <c r="A419" s="169">
        <v>8170</v>
      </c>
      <c r="B419" s="169" t="s">
        <v>293</v>
      </c>
    </row>
    <row r="420" spans="1:2" x14ac:dyDescent="0.25">
      <c r="A420" s="169">
        <v>8175</v>
      </c>
      <c r="B420" s="169" t="s">
        <v>292</v>
      </c>
    </row>
    <row r="421" spans="1:2" x14ac:dyDescent="0.25">
      <c r="A421" s="169">
        <v>8180</v>
      </c>
      <c r="B421" s="169" t="s">
        <v>291</v>
      </c>
    </row>
    <row r="422" spans="1:2" x14ac:dyDescent="0.25">
      <c r="A422" s="169">
        <v>8185</v>
      </c>
      <c r="B422" s="169" t="s">
        <v>290</v>
      </c>
    </row>
    <row r="423" spans="1:2" x14ac:dyDescent="0.25">
      <c r="A423" s="169">
        <v>8199</v>
      </c>
      <c r="B423" s="169" t="s">
        <v>289</v>
      </c>
    </row>
    <row r="424" spans="1:2" x14ac:dyDescent="0.25">
      <c r="A424" s="169">
        <v>8200</v>
      </c>
      <c r="B424" s="169" t="s">
        <v>288</v>
      </c>
    </row>
    <row r="425" spans="1:2" x14ac:dyDescent="0.25">
      <c r="A425" s="169">
        <v>8205</v>
      </c>
      <c r="B425" s="169" t="s">
        <v>287</v>
      </c>
    </row>
    <row r="426" spans="1:2" x14ac:dyDescent="0.25">
      <c r="A426" s="169">
        <v>8210</v>
      </c>
      <c r="B426" s="169" t="s">
        <v>286</v>
      </c>
    </row>
    <row r="427" spans="1:2" x14ac:dyDescent="0.25">
      <c r="A427" s="169">
        <v>8299</v>
      </c>
      <c r="B427" s="169" t="s">
        <v>285</v>
      </c>
    </row>
    <row r="428" spans="1:2" x14ac:dyDescent="0.25">
      <c r="A428" s="169">
        <v>8300</v>
      </c>
      <c r="B428" s="169" t="s">
        <v>276</v>
      </c>
    </row>
    <row r="429" spans="1:2" x14ac:dyDescent="0.25">
      <c r="A429" s="169">
        <v>8305</v>
      </c>
      <c r="B429" s="169" t="s">
        <v>284</v>
      </c>
    </row>
    <row r="430" spans="1:2" x14ac:dyDescent="0.25">
      <c r="A430" s="169">
        <v>8310</v>
      </c>
      <c r="B430" s="169" t="s">
        <v>283</v>
      </c>
    </row>
    <row r="431" spans="1:2" x14ac:dyDescent="0.25">
      <c r="A431" s="169">
        <v>8315</v>
      </c>
      <c r="B431" s="169" t="s">
        <v>282</v>
      </c>
    </row>
    <row r="432" spans="1:2" x14ac:dyDescent="0.25">
      <c r="A432" s="169">
        <v>8320</v>
      </c>
      <c r="B432" s="169" t="s">
        <v>281</v>
      </c>
    </row>
    <row r="433" spans="1:2" x14ac:dyDescent="0.25">
      <c r="A433" s="169">
        <v>8325</v>
      </c>
      <c r="B433" s="169" t="s">
        <v>280</v>
      </c>
    </row>
    <row r="434" spans="1:2" x14ac:dyDescent="0.25">
      <c r="A434" s="169">
        <v>8399</v>
      </c>
      <c r="B434" s="169" t="s">
        <v>279</v>
      </c>
    </row>
    <row r="435" spans="1:2" x14ac:dyDescent="0.25">
      <c r="A435" s="169">
        <v>8499</v>
      </c>
      <c r="B435" s="169" t="s">
        <v>278</v>
      </c>
    </row>
    <row r="436" spans="1:2" x14ac:dyDescent="0.25">
      <c r="A436" s="169">
        <v>8500</v>
      </c>
      <c r="B436" s="169" t="s">
        <v>277</v>
      </c>
    </row>
    <row r="437" spans="1:2" x14ac:dyDescent="0.25">
      <c r="A437" s="169">
        <v>8501</v>
      </c>
      <c r="B437" s="169" t="s">
        <v>276</v>
      </c>
    </row>
    <row r="438" spans="1:2" x14ac:dyDescent="0.25">
      <c r="A438" s="169">
        <v>8505</v>
      </c>
      <c r="B438" s="169" t="s">
        <v>275</v>
      </c>
    </row>
    <row r="439" spans="1:2" x14ac:dyDescent="0.25">
      <c r="A439" s="169">
        <v>8510</v>
      </c>
      <c r="B439" s="169" t="s">
        <v>274</v>
      </c>
    </row>
    <row r="440" spans="1:2" x14ac:dyDescent="0.25">
      <c r="A440" s="169">
        <v>8559</v>
      </c>
      <c r="B440" s="169" t="s">
        <v>273</v>
      </c>
    </row>
    <row r="441" spans="1:2" x14ac:dyDescent="0.25">
      <c r="A441" s="169">
        <v>8599</v>
      </c>
      <c r="B441" s="169" t="s">
        <v>272</v>
      </c>
    </row>
    <row r="442" spans="1:2" x14ac:dyDescent="0.25">
      <c r="A442" s="169">
        <v>8600</v>
      </c>
      <c r="B442" s="169" t="s">
        <v>271</v>
      </c>
    </row>
    <row r="443" spans="1:2" x14ac:dyDescent="0.25">
      <c r="A443" s="169">
        <v>8999</v>
      </c>
      <c r="B443" s="169" t="s">
        <v>270</v>
      </c>
    </row>
    <row r="444" spans="1:2" x14ac:dyDescent="0.25">
      <c r="A444" s="169">
        <v>9000</v>
      </c>
      <c r="B444" s="169" t="s">
        <v>269</v>
      </c>
    </row>
    <row r="445" spans="1:2" x14ac:dyDescent="0.25">
      <c r="A445" s="169">
        <v>9100</v>
      </c>
      <c r="B445" s="169" t="s">
        <v>268</v>
      </c>
    </row>
    <row r="446" spans="1:2" x14ac:dyDescent="0.25">
      <c r="A446" s="169">
        <v>9105</v>
      </c>
      <c r="B446" s="169" t="s">
        <v>258</v>
      </c>
    </row>
    <row r="447" spans="1:2" x14ac:dyDescent="0.25">
      <c r="A447" s="169">
        <v>9110</v>
      </c>
      <c r="B447" s="169" t="s">
        <v>267</v>
      </c>
    </row>
    <row r="448" spans="1:2" x14ac:dyDescent="0.25">
      <c r="A448" s="169">
        <v>9115</v>
      </c>
      <c r="B448" s="169" t="s">
        <v>266</v>
      </c>
    </row>
    <row r="449" spans="1:2" x14ac:dyDescent="0.25">
      <c r="A449" s="169">
        <v>9120</v>
      </c>
      <c r="B449" s="169" t="s">
        <v>265</v>
      </c>
    </row>
    <row r="450" spans="1:2" x14ac:dyDescent="0.25">
      <c r="A450" s="169">
        <v>9125</v>
      </c>
      <c r="B450" s="169" t="s">
        <v>264</v>
      </c>
    </row>
    <row r="451" spans="1:2" x14ac:dyDescent="0.25">
      <c r="A451" s="169">
        <v>9130</v>
      </c>
      <c r="B451" s="169" t="s">
        <v>263</v>
      </c>
    </row>
    <row r="452" spans="1:2" x14ac:dyDescent="0.25">
      <c r="A452" s="169">
        <v>9135</v>
      </c>
      <c r="B452" s="169" t="s">
        <v>262</v>
      </c>
    </row>
    <row r="453" spans="1:2" x14ac:dyDescent="0.25">
      <c r="A453" s="169">
        <v>9140</v>
      </c>
      <c r="B453" s="169" t="s">
        <v>261</v>
      </c>
    </row>
    <row r="454" spans="1:2" x14ac:dyDescent="0.25">
      <c r="A454" s="169">
        <v>9199</v>
      </c>
      <c r="B454" s="169" t="s">
        <v>260</v>
      </c>
    </row>
    <row r="455" spans="1:2" x14ac:dyDescent="0.25">
      <c r="A455" s="169">
        <v>9200</v>
      </c>
      <c r="B455" s="169" t="s">
        <v>259</v>
      </c>
    </row>
    <row r="456" spans="1:2" x14ac:dyDescent="0.25">
      <c r="A456" s="169">
        <v>9201</v>
      </c>
      <c r="B456" s="169" t="s">
        <v>258</v>
      </c>
    </row>
    <row r="457" spans="1:2" x14ac:dyDescent="0.25">
      <c r="A457" s="169">
        <v>9205</v>
      </c>
      <c r="B457" s="169" t="s">
        <v>257</v>
      </c>
    </row>
    <row r="458" spans="1:2" x14ac:dyDescent="0.25">
      <c r="A458" s="169">
        <v>9210</v>
      </c>
      <c r="B458" s="169" t="s">
        <v>256</v>
      </c>
    </row>
    <row r="459" spans="1:2" x14ac:dyDescent="0.25">
      <c r="A459" s="169">
        <v>9260</v>
      </c>
      <c r="B459" s="169" t="s">
        <v>255</v>
      </c>
    </row>
    <row r="460" spans="1:2" x14ac:dyDescent="0.25">
      <c r="A460" s="169">
        <v>9270</v>
      </c>
      <c r="B460" s="169" t="s">
        <v>254</v>
      </c>
    </row>
    <row r="461" spans="1:2" x14ac:dyDescent="0.25">
      <c r="A461" s="169">
        <v>9275</v>
      </c>
      <c r="B461" s="169" t="s">
        <v>253</v>
      </c>
    </row>
    <row r="462" spans="1:2" x14ac:dyDescent="0.25">
      <c r="A462" s="169">
        <v>9280</v>
      </c>
      <c r="B462" s="169" t="s">
        <v>252</v>
      </c>
    </row>
    <row r="463" spans="1:2" x14ac:dyDescent="0.25">
      <c r="A463" s="169">
        <v>9299</v>
      </c>
      <c r="B463" s="169" t="s">
        <v>251</v>
      </c>
    </row>
    <row r="464" spans="1:2" x14ac:dyDescent="0.25">
      <c r="A464" s="169">
        <v>9990</v>
      </c>
      <c r="B464" s="169" t="s">
        <v>250</v>
      </c>
    </row>
    <row r="465" spans="1:2" x14ac:dyDescent="0.25">
      <c r="A465" s="169">
        <v>9998</v>
      </c>
      <c r="B465" s="169" t="s">
        <v>249</v>
      </c>
    </row>
    <row r="466" spans="1:2" x14ac:dyDescent="0.25">
      <c r="A466" s="169">
        <v>9999</v>
      </c>
      <c r="B466" s="169" t="s">
        <v>248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79D7F4-D0D7-4BCB-BBEA-E7C37A64913E}">
  <ds:schemaRefs>
    <ds:schemaRef ds:uri="http://schemas.microsoft.com/office/2006/metadata/properties"/>
    <ds:schemaRef ds:uri="12165527-d881-4234-97f9-ee139a3f0c31"/>
    <ds:schemaRef ds:uri="http://purl.org/dc/terms/"/>
    <ds:schemaRef ds:uri="http://schemas.openxmlformats.org/package/2006/metadata/core-properties"/>
    <ds:schemaRef ds:uri="http://purl.org/dc/elements/1.1/"/>
    <ds:schemaRef ds:uri="http://purl.org/dc/dcmitype/"/>
    <ds:schemaRef ds:uri="http://schemas.microsoft.com/office/infopath/2007/PartnerControl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Guidance for agencies</vt:lpstr>
      <vt:lpstr>Summary and sign-off</vt:lpstr>
      <vt:lpstr>Travel</vt:lpstr>
      <vt:lpstr>Hospitality</vt:lpstr>
      <vt:lpstr>All other expenses</vt:lpstr>
      <vt:lpstr>Gifts and benefits</vt:lpstr>
      <vt:lpstr>Chart of Accounts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Kris Littlejohn</cp:lastModifiedBy>
  <cp:revision/>
  <dcterms:created xsi:type="dcterms:W3CDTF">2010-10-17T20:59:02Z</dcterms:created>
  <dcterms:modified xsi:type="dcterms:W3CDTF">2021-10-13T18:28:25Z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