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ivotTables/pivotTable1.xml" ContentType="application/vnd.openxmlformats-officedocument.spreadsheetml.pivotTable+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svmfs07\ocusers$\ocpickja\Desktop\"/>
    </mc:Choice>
  </mc:AlternateContent>
  <bookViews>
    <workbookView xWindow="-120" yWindow="-120" windowWidth="27645" windowHeight="16440" tabRatio="723"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Pivot -  FY20" sheetId="21" r:id="rId7"/>
    <sheet name="OPP - FY20" sheetId="17" r:id="rId8"/>
    <sheet name="OPP" sheetId="19" state="hidden" r:id="rId9"/>
    <sheet name="Chart of Accounts" sheetId="20" state="hidden" r:id="rId10"/>
  </sheets>
  <definedNames>
    <definedName name="_xlnm._FilterDatabase" localSheetId="8" hidden="1">OPP!$A$1:$P$2932</definedName>
    <definedName name="_xlnm._FilterDatabase" localSheetId="7" hidden="1">'OPP - FY20'!$A$1:$Q$2444</definedName>
    <definedName name="_xlnm.Print_Area" localSheetId="4">'All other expenses'!$A$1:$E$37</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Travel!$A$1:$E$80</definedName>
  </definedNames>
  <calcPr calcId="152511"/>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9"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854" i="19"/>
  <c r="C1855" i="19"/>
  <c r="C1856" i="19"/>
  <c r="C1857" i="19"/>
  <c r="C1858" i="19"/>
  <c r="C1859" i="19"/>
  <c r="C1860" i="19"/>
  <c r="C1861" i="19"/>
  <c r="C1862" i="19"/>
  <c r="C1863" i="19"/>
  <c r="C1864" i="19"/>
  <c r="C1865" i="19"/>
  <c r="C1866" i="19"/>
  <c r="C1867" i="19"/>
  <c r="C1868" i="19"/>
  <c r="C1869" i="19"/>
  <c r="C1870" i="19"/>
  <c r="C1871" i="19"/>
  <c r="C1872" i="19"/>
  <c r="C1873" i="19"/>
  <c r="C1874" i="19"/>
  <c r="C1875" i="19"/>
  <c r="C1876" i="19"/>
  <c r="C1877" i="19"/>
  <c r="C1878" i="19"/>
  <c r="C1879" i="19"/>
  <c r="C1880" i="19"/>
  <c r="C1881" i="19"/>
  <c r="C1882" i="19"/>
  <c r="C1883" i="19"/>
  <c r="C1884" i="19"/>
  <c r="C1885" i="19"/>
  <c r="C1886" i="19"/>
  <c r="C1887" i="19"/>
  <c r="C1888" i="19"/>
  <c r="C1889" i="19"/>
  <c r="C1890" i="19"/>
  <c r="C1891" i="19"/>
  <c r="C1892" i="19"/>
  <c r="C1893" i="19"/>
  <c r="C1894" i="19"/>
  <c r="C1895" i="19"/>
  <c r="C1896" i="19"/>
  <c r="C1897" i="19"/>
  <c r="C1898" i="19"/>
  <c r="C1899" i="19"/>
  <c r="C1900" i="19"/>
  <c r="C1901" i="19"/>
  <c r="C1902" i="19"/>
  <c r="C1903" i="19"/>
  <c r="C1904" i="19"/>
  <c r="C1905" i="19"/>
  <c r="C1906" i="19"/>
  <c r="C1907" i="19"/>
  <c r="C1908" i="19"/>
  <c r="C1909" i="19"/>
  <c r="C1910" i="19"/>
  <c r="C1911" i="19"/>
  <c r="C1912" i="19"/>
  <c r="C1913" i="19"/>
  <c r="C1914" i="19"/>
  <c r="C1915" i="19"/>
  <c r="C1916" i="19"/>
  <c r="C1917" i="19"/>
  <c r="C1918" i="19"/>
  <c r="C1919" i="19"/>
  <c r="C1920" i="19"/>
  <c r="C1921" i="19"/>
  <c r="C1922" i="19"/>
  <c r="C1923" i="19"/>
  <c r="C1924" i="19"/>
  <c r="C1925" i="19"/>
  <c r="C1926" i="19"/>
  <c r="C1927" i="19"/>
  <c r="C1928" i="19"/>
  <c r="C1929" i="19"/>
  <c r="C1930" i="19"/>
  <c r="C1931" i="19"/>
  <c r="C1932" i="19"/>
  <c r="C1933" i="19"/>
  <c r="C1934" i="19"/>
  <c r="C1935" i="19"/>
  <c r="C1936" i="19"/>
  <c r="C1937" i="19"/>
  <c r="C1938" i="19"/>
  <c r="C1939" i="19"/>
  <c r="C1940" i="19"/>
  <c r="C1941" i="19"/>
  <c r="C1942" i="19"/>
  <c r="C1943" i="19"/>
  <c r="C1944" i="19"/>
  <c r="C1945" i="19"/>
  <c r="C1946" i="19"/>
  <c r="C1947" i="19"/>
  <c r="C1948" i="19"/>
  <c r="C1949" i="19"/>
  <c r="C1950" i="19"/>
  <c r="C1951" i="19"/>
  <c r="C1952" i="19"/>
  <c r="C1953" i="19"/>
  <c r="C1954" i="19"/>
  <c r="C1955" i="19"/>
  <c r="C1956" i="19"/>
  <c r="C1957" i="19"/>
  <c r="C1958" i="19"/>
  <c r="C1959" i="19"/>
  <c r="C1960" i="19"/>
  <c r="C1961" i="19"/>
  <c r="C1962" i="19"/>
  <c r="C1963" i="19"/>
  <c r="C1964" i="19"/>
  <c r="C1965" i="19"/>
  <c r="C1966" i="19"/>
  <c r="C1967" i="19"/>
  <c r="C1968" i="19"/>
  <c r="C1969" i="19"/>
  <c r="C1970" i="19"/>
  <c r="C1971" i="19"/>
  <c r="C1972" i="19"/>
  <c r="C1973" i="19"/>
  <c r="C1974" i="19"/>
  <c r="C1975" i="19"/>
  <c r="C1976" i="19"/>
  <c r="C1977" i="19"/>
  <c r="C1978" i="19"/>
  <c r="C1979" i="19"/>
  <c r="C1980" i="19"/>
  <c r="C1981" i="19"/>
  <c r="C1982" i="19"/>
  <c r="C1983" i="19"/>
  <c r="C1984" i="19"/>
  <c r="C1985" i="19"/>
  <c r="C1986" i="19"/>
  <c r="C1987" i="19"/>
  <c r="C1988" i="19"/>
  <c r="C1989" i="19"/>
  <c r="C1990" i="19"/>
  <c r="C1991" i="19"/>
  <c r="C1992" i="19"/>
  <c r="C1993" i="19"/>
  <c r="C1994" i="19"/>
  <c r="C1995" i="19"/>
  <c r="C1996" i="19"/>
  <c r="C1997" i="19"/>
  <c r="C1998" i="19"/>
  <c r="C1999" i="19"/>
  <c r="C2000" i="19"/>
  <c r="C2001" i="19"/>
  <c r="C2002" i="19"/>
  <c r="C2003" i="19"/>
  <c r="C2004" i="19"/>
  <c r="C2005" i="19"/>
  <c r="C2006" i="19"/>
  <c r="C2007" i="19"/>
  <c r="C2008" i="19"/>
  <c r="C2009" i="19"/>
  <c r="C2010" i="19"/>
  <c r="C2011" i="19"/>
  <c r="C2012" i="19"/>
  <c r="C2013" i="19"/>
  <c r="C2014" i="19"/>
  <c r="C2015" i="19"/>
  <c r="C2016" i="19"/>
  <c r="C2017" i="19"/>
  <c r="C2018" i="19"/>
  <c r="C2019" i="19"/>
  <c r="C2020" i="19"/>
  <c r="C2021" i="19"/>
  <c r="C2022" i="19"/>
  <c r="C2023" i="19"/>
  <c r="C2024" i="19"/>
  <c r="C2025" i="19"/>
  <c r="C2026" i="19"/>
  <c r="C2027" i="19"/>
  <c r="C2028" i="19"/>
  <c r="C2029" i="19"/>
  <c r="C2030" i="19"/>
  <c r="C2031" i="19"/>
  <c r="C2032" i="19"/>
  <c r="C2033" i="19"/>
  <c r="C2034" i="19"/>
  <c r="C2035" i="19"/>
  <c r="C2036" i="19"/>
  <c r="C2037" i="19"/>
  <c r="C2038" i="19"/>
  <c r="C2039" i="19"/>
  <c r="C2040" i="19"/>
  <c r="C2041" i="19"/>
  <c r="C2042" i="19"/>
  <c r="C2043" i="19"/>
  <c r="C2044" i="19"/>
  <c r="C2045" i="19"/>
  <c r="C2046" i="19"/>
  <c r="C2047" i="19"/>
  <c r="C2048" i="19"/>
  <c r="C2049" i="19"/>
  <c r="C2050" i="19"/>
  <c r="C2051" i="19"/>
  <c r="C2052" i="19"/>
  <c r="C2053" i="19"/>
  <c r="C2054" i="19"/>
  <c r="C2055" i="19"/>
  <c r="C2056" i="19"/>
  <c r="C2057" i="19"/>
  <c r="C2058" i="19"/>
  <c r="C2059" i="19"/>
  <c r="C2060" i="19"/>
  <c r="C2061" i="19"/>
  <c r="C2062" i="19"/>
  <c r="C2063" i="19"/>
  <c r="C2064" i="19"/>
  <c r="C2065" i="19"/>
  <c r="C2066" i="19"/>
  <c r="C2067" i="19"/>
  <c r="C2068" i="19"/>
  <c r="C2069" i="19"/>
  <c r="C2070" i="19"/>
  <c r="C2071" i="19"/>
  <c r="C2072" i="19"/>
  <c r="C2073" i="19"/>
  <c r="C2074" i="19"/>
  <c r="C2075" i="19"/>
  <c r="C2076" i="19"/>
  <c r="C2077" i="19"/>
  <c r="C2078" i="19"/>
  <c r="C2079" i="19"/>
  <c r="C2080" i="19"/>
  <c r="C2081" i="19"/>
  <c r="C2082" i="19"/>
  <c r="C2083" i="19"/>
  <c r="C2084" i="19"/>
  <c r="C2085" i="19"/>
  <c r="C2086" i="19"/>
  <c r="C2087" i="19"/>
  <c r="C2088" i="19"/>
  <c r="C2089" i="19"/>
  <c r="C2090" i="19"/>
  <c r="C2091" i="19"/>
  <c r="C2092" i="19"/>
  <c r="C2093" i="19"/>
  <c r="C2094" i="19"/>
  <c r="C2095" i="19"/>
  <c r="C2096" i="19"/>
  <c r="C2097" i="19"/>
  <c r="C2098" i="19"/>
  <c r="C2099" i="19"/>
  <c r="C2100" i="19"/>
  <c r="C2101" i="19"/>
  <c r="C2102" i="19"/>
  <c r="C2103" i="19"/>
  <c r="C2104" i="19"/>
  <c r="C2105" i="19"/>
  <c r="C2106" i="19"/>
  <c r="C2107" i="19"/>
  <c r="C2108" i="19"/>
  <c r="C2109" i="19"/>
  <c r="C2110" i="19"/>
  <c r="C2111" i="19"/>
  <c r="C2112" i="19"/>
  <c r="C2113" i="19"/>
  <c r="C2114" i="19"/>
  <c r="C2115" i="19"/>
  <c r="C2116" i="19"/>
  <c r="C2117" i="19"/>
  <c r="C2118" i="19"/>
  <c r="C2119" i="19"/>
  <c r="C2120" i="19"/>
  <c r="C2121" i="19"/>
  <c r="C2122" i="19"/>
  <c r="C2123" i="19"/>
  <c r="C2124" i="19"/>
  <c r="C2125" i="19"/>
  <c r="C2126" i="19"/>
  <c r="C2127" i="19"/>
  <c r="C2128" i="19"/>
  <c r="C2129" i="19"/>
  <c r="C2130" i="19"/>
  <c r="C2131" i="19"/>
  <c r="C2132" i="19"/>
  <c r="C2133" i="19"/>
  <c r="C2134" i="19"/>
  <c r="C2135" i="19"/>
  <c r="C2136" i="19"/>
  <c r="C2137" i="19"/>
  <c r="C2138" i="19"/>
  <c r="C2139" i="19"/>
  <c r="C2140" i="19"/>
  <c r="C2141" i="19"/>
  <c r="C2142" i="19"/>
  <c r="C2143" i="19"/>
  <c r="C2144" i="19"/>
  <c r="C2145" i="19"/>
  <c r="C2146" i="19"/>
  <c r="C2147" i="19"/>
  <c r="C2148" i="19"/>
  <c r="C2149" i="19"/>
  <c r="C2150" i="19"/>
  <c r="C2151" i="19"/>
  <c r="C2152" i="19"/>
  <c r="C2153" i="19"/>
  <c r="C2154" i="19"/>
  <c r="C2155" i="19"/>
  <c r="C2156" i="19"/>
  <c r="C2157" i="19"/>
  <c r="C2158" i="19"/>
  <c r="C2159" i="19"/>
  <c r="C2160" i="19"/>
  <c r="C2161" i="19"/>
  <c r="C2162" i="19"/>
  <c r="C2163" i="19"/>
  <c r="C2164" i="19"/>
  <c r="C2165" i="19"/>
  <c r="C2166" i="19"/>
  <c r="C2167" i="19"/>
  <c r="C2168" i="19"/>
  <c r="C2169" i="19"/>
  <c r="C2170" i="19"/>
  <c r="C2171" i="19"/>
  <c r="C2172" i="19"/>
  <c r="C2173" i="19"/>
  <c r="C2174" i="19"/>
  <c r="C2175" i="19"/>
  <c r="C2176" i="19"/>
  <c r="C2177" i="19"/>
  <c r="C2178" i="19"/>
  <c r="C2179" i="19"/>
  <c r="C2180" i="19"/>
  <c r="C2181" i="19"/>
  <c r="C2182" i="19"/>
  <c r="C2183" i="19"/>
  <c r="C2184" i="19"/>
  <c r="C2185" i="19"/>
  <c r="C2186" i="19"/>
  <c r="C2187" i="19"/>
  <c r="C2188" i="19"/>
  <c r="C2189" i="19"/>
  <c r="C2190" i="19"/>
  <c r="C2191" i="19"/>
  <c r="C2192" i="19"/>
  <c r="C2193" i="19"/>
  <c r="C2194" i="19"/>
  <c r="C2195" i="19"/>
  <c r="C2196" i="19"/>
  <c r="C2197" i="19"/>
  <c r="C2198" i="19"/>
  <c r="C2199" i="19"/>
  <c r="C2200" i="19"/>
  <c r="C2201" i="19"/>
  <c r="C2202" i="19"/>
  <c r="C2203" i="19"/>
  <c r="C2204" i="19"/>
  <c r="C2205" i="19"/>
  <c r="C2206" i="19"/>
  <c r="C2207" i="19"/>
  <c r="C2208" i="19"/>
  <c r="C2209" i="19"/>
  <c r="C2210" i="19"/>
  <c r="C2211" i="19"/>
  <c r="C2212" i="19"/>
  <c r="C2213" i="19"/>
  <c r="C2214" i="19"/>
  <c r="C2215" i="19"/>
  <c r="C2216" i="19"/>
  <c r="C2217" i="19"/>
  <c r="C2218" i="19"/>
  <c r="C2219" i="19"/>
  <c r="C2220" i="19"/>
  <c r="C2221" i="19"/>
  <c r="C2222" i="19"/>
  <c r="C2223" i="19"/>
  <c r="C2224" i="19"/>
  <c r="C2225" i="19"/>
  <c r="C2226" i="19"/>
  <c r="C2227" i="19"/>
  <c r="C2228" i="19"/>
  <c r="C2229" i="19"/>
  <c r="C2230" i="19"/>
  <c r="C2231" i="19"/>
  <c r="C2232" i="19"/>
  <c r="C2233" i="19"/>
  <c r="C2234" i="19"/>
  <c r="C2235" i="19"/>
  <c r="C2236" i="19"/>
  <c r="C2237" i="19"/>
  <c r="C2238" i="19"/>
  <c r="C2239" i="19"/>
  <c r="C2240" i="19"/>
  <c r="C2241" i="19"/>
  <c r="C2242" i="19"/>
  <c r="C2243" i="19"/>
  <c r="C2244" i="19"/>
  <c r="C2245" i="19"/>
  <c r="C2246" i="19"/>
  <c r="C2247" i="19"/>
  <c r="C2248" i="19"/>
  <c r="C2249" i="19"/>
  <c r="C2250" i="19"/>
  <c r="C2251" i="19"/>
  <c r="C2252" i="19"/>
  <c r="C2253" i="19"/>
  <c r="C2254" i="19"/>
  <c r="C2255" i="19"/>
  <c r="C2256" i="19"/>
  <c r="C2257" i="19"/>
  <c r="C2258" i="19"/>
  <c r="C2259" i="19"/>
  <c r="C2260" i="19"/>
  <c r="C2261" i="19"/>
  <c r="C2262" i="19"/>
  <c r="C2263" i="19"/>
  <c r="C2264" i="19"/>
  <c r="C2265" i="19"/>
  <c r="C2266" i="19"/>
  <c r="C2267" i="19"/>
  <c r="C2268" i="19"/>
  <c r="C2269" i="19"/>
  <c r="C2270" i="19"/>
  <c r="C2271" i="19"/>
  <c r="C2272" i="19"/>
  <c r="C2273" i="19"/>
  <c r="C2274" i="19"/>
  <c r="C2275" i="19"/>
  <c r="C2276" i="19"/>
  <c r="C2277" i="19"/>
  <c r="C2278" i="19"/>
  <c r="C2279" i="19"/>
  <c r="C2280" i="19"/>
  <c r="C2281" i="19"/>
  <c r="C2282" i="19"/>
  <c r="C2283" i="19"/>
  <c r="C2284" i="19"/>
  <c r="C2285" i="19"/>
  <c r="C2286" i="19"/>
  <c r="C2287" i="19"/>
  <c r="C2288" i="19"/>
  <c r="C2289" i="19"/>
  <c r="C2290" i="19"/>
  <c r="C2291" i="19"/>
  <c r="C2292" i="19"/>
  <c r="C2293" i="19"/>
  <c r="C2294" i="19"/>
  <c r="C2295" i="19"/>
  <c r="C2296" i="19"/>
  <c r="C2297" i="19"/>
  <c r="C2298" i="19"/>
  <c r="C2299" i="19"/>
  <c r="C2300" i="19"/>
  <c r="C2301" i="19"/>
  <c r="C2302" i="19"/>
  <c r="C2303" i="19"/>
  <c r="C2304" i="19"/>
  <c r="C2305" i="19"/>
  <c r="C2306" i="19"/>
  <c r="C2307" i="19"/>
  <c r="C2308" i="19"/>
  <c r="C2309" i="19"/>
  <c r="C2310" i="19"/>
  <c r="C2311" i="19"/>
  <c r="C2312" i="19"/>
  <c r="C2313" i="19"/>
  <c r="C2314" i="19"/>
  <c r="C2315" i="19"/>
  <c r="C2316" i="19"/>
  <c r="C2317" i="19"/>
  <c r="C2318" i="19"/>
  <c r="C2319" i="19"/>
  <c r="C2320" i="19"/>
  <c r="C2321" i="19"/>
  <c r="C2322" i="19"/>
  <c r="C2323" i="19"/>
  <c r="C2324" i="19"/>
  <c r="C2325" i="19"/>
  <c r="C2326" i="19"/>
  <c r="C2327" i="19"/>
  <c r="C2328" i="19"/>
  <c r="C2329" i="19"/>
  <c r="C2330" i="19"/>
  <c r="C2331" i="19"/>
  <c r="C2332" i="19"/>
  <c r="C2333" i="19"/>
  <c r="C2334" i="19"/>
  <c r="C2335" i="19"/>
  <c r="C2336" i="19"/>
  <c r="C2337" i="19"/>
  <c r="C2338" i="19"/>
  <c r="C2339" i="19"/>
  <c r="C2340" i="19"/>
  <c r="C2341" i="19"/>
  <c r="C2342" i="19"/>
  <c r="C2343" i="19"/>
  <c r="C2344" i="19"/>
  <c r="C2345" i="19"/>
  <c r="C2346" i="19"/>
  <c r="C2347" i="19"/>
  <c r="C2348" i="19"/>
  <c r="C2349" i="19"/>
  <c r="C2350" i="19"/>
  <c r="C2351" i="19"/>
  <c r="C2352" i="19"/>
  <c r="C2353" i="19"/>
  <c r="C2354" i="19"/>
  <c r="C2355" i="19"/>
  <c r="C2356" i="19"/>
  <c r="C2357" i="19"/>
  <c r="C2358" i="19"/>
  <c r="C2359" i="19"/>
  <c r="C2360" i="19"/>
  <c r="C2361" i="19"/>
  <c r="C2362" i="19"/>
  <c r="C2363" i="19"/>
  <c r="C2364" i="19"/>
  <c r="C2365" i="19"/>
  <c r="C2366" i="19"/>
  <c r="C2367" i="19"/>
  <c r="C2368" i="19"/>
  <c r="C2369" i="19"/>
  <c r="C2370" i="19"/>
  <c r="C2371" i="19"/>
  <c r="C2372" i="19"/>
  <c r="C2373" i="19"/>
  <c r="C2374" i="19"/>
  <c r="C2375" i="19"/>
  <c r="C2376" i="19"/>
  <c r="C2377" i="19"/>
  <c r="C2378" i="19"/>
  <c r="C2379" i="19"/>
  <c r="C2380" i="19"/>
  <c r="C2381" i="19"/>
  <c r="C2382" i="19"/>
  <c r="C2383" i="19"/>
  <c r="C2384" i="19"/>
  <c r="C2385" i="19"/>
  <c r="C2386" i="19"/>
  <c r="C2387" i="19"/>
  <c r="C2388" i="19"/>
  <c r="C2389" i="19"/>
  <c r="C2390" i="19"/>
  <c r="C2391" i="19"/>
  <c r="C2392" i="19"/>
  <c r="C2393" i="19"/>
  <c r="C2394" i="19"/>
  <c r="C2395" i="19"/>
  <c r="C2396" i="19"/>
  <c r="C2397" i="19"/>
  <c r="C2398" i="19"/>
  <c r="C2399" i="19"/>
  <c r="C2400" i="19"/>
  <c r="C2401" i="19"/>
  <c r="C2402" i="19"/>
  <c r="C2403" i="19"/>
  <c r="C2404" i="19"/>
  <c r="C2405" i="19"/>
  <c r="C2406" i="19"/>
  <c r="C2407" i="19"/>
  <c r="C2408" i="19"/>
  <c r="C2409" i="19"/>
  <c r="C2410" i="19"/>
  <c r="C2411" i="19"/>
  <c r="C2412" i="19"/>
  <c r="C2413" i="19"/>
  <c r="C2414" i="19"/>
  <c r="C2415" i="19"/>
  <c r="C2416" i="19"/>
  <c r="C2417" i="19"/>
  <c r="C2418" i="19"/>
  <c r="C2419" i="19"/>
  <c r="C2420" i="19"/>
  <c r="C2421" i="19"/>
  <c r="C2422" i="19"/>
  <c r="C2423" i="19"/>
  <c r="C2424" i="19"/>
  <c r="C2425" i="19"/>
  <c r="C2426" i="19"/>
  <c r="C2427" i="19"/>
  <c r="C2428" i="19"/>
  <c r="C2429" i="19"/>
  <c r="C2430" i="19"/>
  <c r="C2431" i="19"/>
  <c r="C2432" i="19"/>
  <c r="C2433" i="19"/>
  <c r="C2434" i="19"/>
  <c r="C2435" i="19"/>
  <c r="C2436" i="19"/>
  <c r="C2437" i="19"/>
  <c r="C2438" i="19"/>
  <c r="C2439" i="19"/>
  <c r="C2440" i="19"/>
  <c r="C2441" i="19"/>
  <c r="C2442" i="19"/>
  <c r="C2443" i="19"/>
  <c r="C2444" i="19"/>
  <c r="C2445" i="19"/>
  <c r="C2446" i="19"/>
  <c r="C2447" i="19"/>
  <c r="C2448" i="19"/>
  <c r="C2449" i="19"/>
  <c r="C2450" i="19"/>
  <c r="C2451" i="19"/>
  <c r="C2452" i="19"/>
  <c r="C2453" i="19"/>
  <c r="C2454" i="19"/>
  <c r="C2455" i="19"/>
  <c r="C2456" i="19"/>
  <c r="C2457" i="19"/>
  <c r="C2458" i="19"/>
  <c r="C2459" i="19"/>
  <c r="C2460" i="19"/>
  <c r="C2461" i="19"/>
  <c r="C2462" i="19"/>
  <c r="C2463" i="19"/>
  <c r="C2464" i="19"/>
  <c r="C2465" i="19"/>
  <c r="C2466" i="19"/>
  <c r="C2467" i="19"/>
  <c r="C2468" i="19"/>
  <c r="C2469" i="19"/>
  <c r="C2470" i="19"/>
  <c r="C2471" i="19"/>
  <c r="C2472" i="19"/>
  <c r="C2473" i="19"/>
  <c r="C2474" i="19"/>
  <c r="C2475" i="19"/>
  <c r="C2476" i="19"/>
  <c r="C2477" i="19"/>
  <c r="C2478" i="19"/>
  <c r="C2479" i="19"/>
  <c r="C2480" i="19"/>
  <c r="C2481" i="19"/>
  <c r="C2482" i="19"/>
  <c r="C2483" i="19"/>
  <c r="C2484" i="19"/>
  <c r="C2485" i="19"/>
  <c r="C2486" i="19"/>
  <c r="C2487" i="19"/>
  <c r="C2488" i="19"/>
  <c r="C2489" i="19"/>
  <c r="C2490" i="19"/>
  <c r="C2491" i="19"/>
  <c r="C2492" i="19"/>
  <c r="C2493" i="19"/>
  <c r="C2494" i="19"/>
  <c r="C2495" i="19"/>
  <c r="C2496" i="19"/>
  <c r="C2497" i="19"/>
  <c r="C2498" i="19"/>
  <c r="C2499" i="19"/>
  <c r="C2500" i="19"/>
  <c r="C2501" i="19"/>
  <c r="C2502" i="19"/>
  <c r="C2503" i="19"/>
  <c r="C2504" i="19"/>
  <c r="C2505" i="19"/>
  <c r="C2506" i="19"/>
  <c r="C2507" i="19"/>
  <c r="C2508" i="19"/>
  <c r="C2509" i="19"/>
  <c r="C2510" i="19"/>
  <c r="C2511" i="19"/>
  <c r="C2512" i="19"/>
  <c r="C2513" i="19"/>
  <c r="C2514" i="19"/>
  <c r="C2515" i="19"/>
  <c r="C2516" i="19"/>
  <c r="C2517" i="19"/>
  <c r="C2518" i="19"/>
  <c r="C2519" i="19"/>
  <c r="C2520" i="19"/>
  <c r="C2521" i="19"/>
  <c r="C2522" i="19"/>
  <c r="C2523" i="19"/>
  <c r="C2524" i="19"/>
  <c r="C2525" i="19"/>
  <c r="C2526" i="19"/>
  <c r="C2527" i="19"/>
  <c r="C2528" i="19"/>
  <c r="C2529" i="19"/>
  <c r="C2530" i="19"/>
  <c r="C2531" i="19"/>
  <c r="C2532" i="19"/>
  <c r="C2533" i="19"/>
  <c r="C2534" i="19"/>
  <c r="C2535" i="19"/>
  <c r="C2536" i="19"/>
  <c r="C2537" i="19"/>
  <c r="C2538" i="19"/>
  <c r="C2539" i="19"/>
  <c r="C2540" i="19"/>
  <c r="C2541" i="19"/>
  <c r="C2542" i="19"/>
  <c r="C2543" i="19"/>
  <c r="C2544" i="19"/>
  <c r="C2545" i="19"/>
  <c r="C2546" i="19"/>
  <c r="C2547" i="19"/>
  <c r="C2548" i="19"/>
  <c r="C2549" i="19"/>
  <c r="C2550" i="19"/>
  <c r="C2551" i="19"/>
  <c r="C2552" i="19"/>
  <c r="C2553" i="19"/>
  <c r="C2554" i="19"/>
  <c r="C2555" i="19"/>
  <c r="C2556" i="19"/>
  <c r="C2557" i="19"/>
  <c r="C2558" i="19"/>
  <c r="C2559" i="19"/>
  <c r="C2560" i="19"/>
  <c r="C2561" i="19"/>
  <c r="C2562" i="19"/>
  <c r="C2563" i="19"/>
  <c r="C2564" i="19"/>
  <c r="C2565" i="19"/>
  <c r="C2566" i="19"/>
  <c r="C2567" i="19"/>
  <c r="C2568" i="19"/>
  <c r="C2569" i="19"/>
  <c r="C2570" i="19"/>
  <c r="C2571" i="19"/>
  <c r="C2572" i="19"/>
  <c r="C2573" i="19"/>
  <c r="C2574" i="19"/>
  <c r="C2575" i="19"/>
  <c r="C2576" i="19"/>
  <c r="C2577" i="19"/>
  <c r="C2578" i="19"/>
  <c r="C2579" i="19"/>
  <c r="C2580" i="19"/>
  <c r="C2581" i="19"/>
  <c r="C2582" i="19"/>
  <c r="C2583" i="19"/>
  <c r="C2584" i="19"/>
  <c r="C2585" i="19"/>
  <c r="C2586" i="19"/>
  <c r="C2587" i="19"/>
  <c r="C2588" i="19"/>
  <c r="C2589" i="19"/>
  <c r="C2590" i="19"/>
  <c r="C2591" i="19"/>
  <c r="C2592" i="19"/>
  <c r="C2593" i="19"/>
  <c r="C2594" i="19"/>
  <c r="C2595" i="19"/>
  <c r="C2596" i="19"/>
  <c r="C2597" i="19"/>
  <c r="C2598" i="19"/>
  <c r="C2599" i="19"/>
  <c r="C2600" i="19"/>
  <c r="C2601" i="19"/>
  <c r="C2602" i="19"/>
  <c r="C2603" i="19"/>
  <c r="C2604" i="19"/>
  <c r="C2605" i="19"/>
  <c r="C2606" i="19"/>
  <c r="C2607" i="19"/>
  <c r="C2608" i="19"/>
  <c r="C2609" i="19"/>
  <c r="C2610" i="19"/>
  <c r="C2611" i="19"/>
  <c r="C2612" i="19"/>
  <c r="C2613" i="19"/>
  <c r="C2614" i="19"/>
  <c r="C2615" i="19"/>
  <c r="C2616" i="19"/>
  <c r="C2617" i="19"/>
  <c r="C2618" i="19"/>
  <c r="C2619" i="19"/>
  <c r="C2620" i="19"/>
  <c r="C2621" i="19"/>
  <c r="C2622" i="19"/>
  <c r="C2623" i="19"/>
  <c r="C2624" i="19"/>
  <c r="C2625" i="19"/>
  <c r="C2626" i="19"/>
  <c r="C2627" i="19"/>
  <c r="C2628" i="19"/>
  <c r="C2629" i="19"/>
  <c r="C2630" i="19"/>
  <c r="C2631" i="19"/>
  <c r="C2632" i="19"/>
  <c r="C2633" i="19"/>
  <c r="C2634" i="19"/>
  <c r="C2635" i="19"/>
  <c r="C2636" i="19"/>
  <c r="C2637" i="19"/>
  <c r="C2638" i="19"/>
  <c r="C2639" i="19"/>
  <c r="C2640" i="19"/>
  <c r="C2641" i="19"/>
  <c r="C2642" i="19"/>
  <c r="C2643" i="19"/>
  <c r="C2644" i="19"/>
  <c r="C2645" i="19"/>
  <c r="C2646" i="19"/>
  <c r="C2647" i="19"/>
  <c r="C2648" i="19"/>
  <c r="C2649" i="19"/>
  <c r="C2650" i="19"/>
  <c r="C2651" i="19"/>
  <c r="C2652" i="19"/>
  <c r="C2653" i="19"/>
  <c r="C2654" i="19"/>
  <c r="C2655" i="19"/>
  <c r="C2656" i="19"/>
  <c r="C2657" i="19"/>
  <c r="C2658" i="19"/>
  <c r="C2659" i="19"/>
  <c r="C2660" i="19"/>
  <c r="C2661" i="19"/>
  <c r="C2662" i="19"/>
  <c r="C2663" i="19"/>
  <c r="C2664" i="19"/>
  <c r="C2665" i="19"/>
  <c r="C2666" i="19"/>
  <c r="C2667" i="19"/>
  <c r="C2668" i="19"/>
  <c r="C2669" i="19"/>
  <c r="C2670" i="19"/>
  <c r="C2671" i="19"/>
  <c r="C2672" i="19"/>
  <c r="C2673" i="19"/>
  <c r="C2674" i="19"/>
  <c r="C2675" i="19"/>
  <c r="C2676" i="19"/>
  <c r="C2677" i="19"/>
  <c r="C2678" i="19"/>
  <c r="C2679" i="19"/>
  <c r="C2680" i="19"/>
  <c r="C2681" i="19"/>
  <c r="C2682" i="19"/>
  <c r="C2683" i="19"/>
  <c r="C2684" i="19"/>
  <c r="C2685" i="19"/>
  <c r="C2686" i="19"/>
  <c r="C2687" i="19"/>
  <c r="C2688" i="19"/>
  <c r="C2689" i="19"/>
  <c r="C2690" i="19"/>
  <c r="C2691" i="19"/>
  <c r="C2692" i="19"/>
  <c r="C2693" i="19"/>
  <c r="C2694" i="19"/>
  <c r="C2695" i="19"/>
  <c r="C2696" i="19"/>
  <c r="C2697" i="19"/>
  <c r="C2698" i="19"/>
  <c r="C2699" i="19"/>
  <c r="C2700" i="19"/>
  <c r="C2701" i="19"/>
  <c r="C2702" i="19"/>
  <c r="C2703" i="19"/>
  <c r="C2704" i="19"/>
  <c r="C2705" i="19"/>
  <c r="C2706" i="19"/>
  <c r="C2707" i="19"/>
  <c r="C2708" i="19"/>
  <c r="C2709" i="19"/>
  <c r="C2710" i="19"/>
  <c r="C2711" i="19"/>
  <c r="C2712" i="19"/>
  <c r="C2713" i="19"/>
  <c r="C2714" i="19"/>
  <c r="C2715" i="19"/>
  <c r="C2716" i="19"/>
  <c r="C2717" i="19"/>
  <c r="C2718" i="19"/>
  <c r="C2719" i="19"/>
  <c r="C2720" i="19"/>
  <c r="C2721" i="19"/>
  <c r="C2722" i="19"/>
  <c r="C2723" i="19"/>
  <c r="C2724" i="19"/>
  <c r="C2725" i="19"/>
  <c r="C2726" i="19"/>
  <c r="C2727" i="19"/>
  <c r="C2728" i="19"/>
  <c r="C2729" i="19"/>
  <c r="C2730" i="19"/>
  <c r="C2731" i="19"/>
  <c r="C2732" i="19"/>
  <c r="C2733" i="19"/>
  <c r="C2734" i="19"/>
  <c r="C2735" i="19"/>
  <c r="C2736" i="19"/>
  <c r="C2737" i="19"/>
  <c r="C2738" i="19"/>
  <c r="C2739" i="19"/>
  <c r="C2740" i="19"/>
  <c r="C2741" i="19"/>
  <c r="C2742" i="19"/>
  <c r="C2743" i="19"/>
  <c r="C2744" i="19"/>
  <c r="C2745" i="19"/>
  <c r="C2746" i="19"/>
  <c r="C2747" i="19"/>
  <c r="C2748" i="19"/>
  <c r="C2749" i="19"/>
  <c r="C2750" i="19"/>
  <c r="C2751" i="19"/>
  <c r="C2752" i="19"/>
  <c r="C2753" i="19"/>
  <c r="C2754" i="19"/>
  <c r="C2755" i="19"/>
  <c r="C2756" i="19"/>
  <c r="C2757" i="19"/>
  <c r="C2758" i="19"/>
  <c r="C2759" i="19"/>
  <c r="C2760" i="19"/>
  <c r="C2761" i="19"/>
  <c r="C2762" i="19"/>
  <c r="C2763" i="19"/>
  <c r="C2764" i="19"/>
  <c r="C2765" i="19"/>
  <c r="C2766" i="19"/>
  <c r="C2767" i="19"/>
  <c r="C2768" i="19"/>
  <c r="C2769" i="19"/>
  <c r="C2770" i="19"/>
  <c r="C2771" i="19"/>
  <c r="C2772" i="19"/>
  <c r="C2773" i="19"/>
  <c r="C2774" i="19"/>
  <c r="C2775" i="19"/>
  <c r="C2776" i="19"/>
  <c r="C2777" i="19"/>
  <c r="C2778" i="19"/>
  <c r="C2779" i="19"/>
  <c r="C2780" i="19"/>
  <c r="C2781" i="19"/>
  <c r="C2782" i="19"/>
  <c r="C2783" i="19"/>
  <c r="C2784" i="19"/>
  <c r="C2785" i="19"/>
  <c r="C2786" i="19"/>
  <c r="C2787" i="19"/>
  <c r="C2788" i="19"/>
  <c r="C2789" i="19"/>
  <c r="C2790" i="19"/>
  <c r="C2791" i="19"/>
  <c r="C2792" i="19"/>
  <c r="C2793" i="19"/>
  <c r="C2794" i="19"/>
  <c r="C2795" i="19"/>
  <c r="C2796" i="19"/>
  <c r="C2797" i="19"/>
  <c r="C2798" i="19"/>
  <c r="C2799" i="19"/>
  <c r="C2800" i="19"/>
  <c r="C2801" i="19"/>
  <c r="C2802" i="19"/>
  <c r="C2803" i="19"/>
  <c r="C2804" i="19"/>
  <c r="C2805" i="19"/>
  <c r="C2806" i="19"/>
  <c r="C2807" i="19"/>
  <c r="C2808" i="19"/>
  <c r="C2809" i="19"/>
  <c r="C2810" i="19"/>
  <c r="C2811" i="19"/>
  <c r="C2812" i="19"/>
  <c r="C2813" i="19"/>
  <c r="C2814" i="19"/>
  <c r="C2815" i="19"/>
  <c r="C2816" i="19"/>
  <c r="C2817" i="19"/>
  <c r="C2818" i="19"/>
  <c r="C2819" i="19"/>
  <c r="C2820" i="19"/>
  <c r="C2821" i="19"/>
  <c r="C2822" i="19"/>
  <c r="C2823" i="19"/>
  <c r="C2824" i="19"/>
  <c r="C2825" i="19"/>
  <c r="C2826" i="19"/>
  <c r="C2827" i="19"/>
  <c r="C2828" i="19"/>
  <c r="C2829" i="19"/>
  <c r="C2830" i="19"/>
  <c r="C2831" i="19"/>
  <c r="C2832" i="19"/>
  <c r="C2833" i="19"/>
  <c r="C2834" i="19"/>
  <c r="C2835" i="19"/>
  <c r="C2836" i="19"/>
  <c r="C2837" i="19"/>
  <c r="C2838" i="19"/>
  <c r="C2839" i="19"/>
  <c r="C2840" i="19"/>
  <c r="C2841" i="19"/>
  <c r="C2842" i="19"/>
  <c r="C2843" i="19"/>
  <c r="C2844" i="19"/>
  <c r="C2845" i="19"/>
  <c r="C2846" i="19"/>
  <c r="C2847" i="19"/>
  <c r="C2848" i="19"/>
  <c r="C2849" i="19"/>
  <c r="C2850" i="19"/>
  <c r="C2851" i="19"/>
  <c r="C2852" i="19"/>
  <c r="C2853" i="19"/>
  <c r="C2854" i="19"/>
  <c r="C2855" i="19"/>
  <c r="C2856" i="19"/>
  <c r="C2857" i="19"/>
  <c r="C2858" i="19"/>
  <c r="C2859" i="19"/>
  <c r="C2860" i="19"/>
  <c r="C2861" i="19"/>
  <c r="C2862" i="19"/>
  <c r="C2863" i="19"/>
  <c r="C2864" i="19"/>
  <c r="C2865" i="19"/>
  <c r="C2866" i="19"/>
  <c r="C2867" i="19"/>
  <c r="C2868" i="19"/>
  <c r="C2869" i="19"/>
  <c r="C2870" i="19"/>
  <c r="C2871" i="19"/>
  <c r="C2872" i="19"/>
  <c r="C2873" i="19"/>
  <c r="C2874" i="19"/>
  <c r="C2875" i="19"/>
  <c r="C2876" i="19"/>
  <c r="C2877" i="19"/>
  <c r="C2878" i="19"/>
  <c r="C2879" i="19"/>
  <c r="C2880" i="19"/>
  <c r="C2881" i="19"/>
  <c r="C2882" i="19"/>
  <c r="C2883" i="19"/>
  <c r="C2884" i="19"/>
  <c r="C2885" i="19"/>
  <c r="C2886" i="19"/>
  <c r="C2887" i="19"/>
  <c r="C2888" i="19"/>
  <c r="C2889" i="19"/>
  <c r="C2890" i="19"/>
  <c r="C2891" i="19"/>
  <c r="C2892" i="19"/>
  <c r="C2893" i="19"/>
  <c r="C2894" i="19"/>
  <c r="C2895" i="19"/>
  <c r="C2896" i="19"/>
  <c r="C2897" i="19"/>
  <c r="C2898" i="19"/>
  <c r="C2899" i="19"/>
  <c r="C2900" i="19"/>
  <c r="C2901" i="19"/>
  <c r="C2902" i="19"/>
  <c r="C2903" i="19"/>
  <c r="C2904" i="19"/>
  <c r="C2905" i="19"/>
  <c r="C2906" i="19"/>
  <c r="C2907" i="19"/>
  <c r="C2908" i="19"/>
  <c r="C2909" i="19"/>
  <c r="C2910" i="19"/>
  <c r="C2911" i="19"/>
  <c r="C2912" i="19"/>
  <c r="C2913" i="19"/>
  <c r="C2914" i="19"/>
  <c r="C2915" i="19"/>
  <c r="C2916" i="19"/>
  <c r="C2917" i="19"/>
  <c r="C2918" i="19"/>
  <c r="C2919" i="19"/>
  <c r="C2920" i="19"/>
  <c r="C2921" i="19"/>
  <c r="C2922" i="19"/>
  <c r="C2923" i="19"/>
  <c r="C2924" i="19"/>
  <c r="C2925" i="19"/>
  <c r="C2926" i="19"/>
  <c r="C2927" i="19"/>
  <c r="C2928" i="19"/>
  <c r="C2929" i="19"/>
  <c r="C2930" i="19"/>
  <c r="C2931" i="19"/>
  <c r="C2932" i="19"/>
  <c r="D26" i="4" l="1"/>
  <c r="C31" i="3"/>
  <c r="C25" i="2"/>
  <c r="C55" i="1"/>
  <c r="C69" i="1"/>
  <c r="C38"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31" i="3" s="1"/>
  <c r="F57" i="13"/>
  <c r="D69" i="1" s="1"/>
  <c r="F56" i="13"/>
  <c r="D55" i="1" s="1"/>
  <c r="F55" i="13"/>
  <c r="D38" i="1" s="1"/>
  <c r="C13" i="13"/>
  <c r="C12" i="13"/>
  <c r="C11" i="13"/>
  <c r="C16" i="13" l="1"/>
  <c r="C17" i="13"/>
  <c r="B5" i="4" l="1"/>
  <c r="B4" i="4"/>
  <c r="B5" i="3"/>
  <c r="B4" i="3"/>
  <c r="B5" i="2"/>
  <c r="B4" i="2"/>
  <c r="B5" i="1"/>
  <c r="B4" i="1"/>
  <c r="C15" i="13" l="1"/>
  <c r="F12" i="13" l="1"/>
  <c r="C26" i="4"/>
  <c r="F11" i="13" s="1"/>
  <c r="F13" i="13" l="1"/>
  <c r="B69" i="1"/>
  <c r="B17" i="13" s="1"/>
  <c r="B55" i="1"/>
  <c r="B16" i="13" s="1"/>
  <c r="B38" i="1"/>
  <c r="B15" i="13" s="1"/>
  <c r="B31" i="3" l="1"/>
  <c r="B13" i="13" s="1"/>
  <c r="B25" i="2"/>
  <c r="B12" i="13" s="1"/>
  <c r="B11" i="13" l="1"/>
  <c r="B71"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1" authorId="0" shapeId="0">
      <text>
        <r>
          <rPr>
            <sz val="9"/>
            <color indexed="81"/>
            <rFont val="Tahoma"/>
            <family val="2"/>
          </rPr>
          <t xml:space="preserve">
Insert additional rows as needed:
- 'right click' on a row number (left of screen)
- select 'Insert' (this will insert a row above it)
</t>
        </r>
      </text>
    </comment>
    <comment ref="A58"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authors>
    <author>Kris Littlejohn</author>
  </authors>
  <commentList>
    <comment ref="H260" authorId="0" shapeId="0">
      <text>
        <r>
          <rPr>
            <b/>
            <sz val="9"/>
            <color indexed="81"/>
            <rFont val="Tahoma"/>
            <family val="2"/>
          </rPr>
          <t>Kris Littlejohn:</t>
        </r>
        <r>
          <rPr>
            <sz val="9"/>
            <color indexed="81"/>
            <rFont val="Tahoma"/>
            <family val="2"/>
          </rPr>
          <t xml:space="preserve">
8,820.07 relates to D Wilson</t>
        </r>
      </text>
    </comment>
    <comment ref="H261" authorId="0" shapeId="0">
      <text>
        <r>
          <rPr>
            <b/>
            <sz val="9"/>
            <color indexed="81"/>
            <rFont val="Tahoma"/>
            <family val="2"/>
          </rPr>
          <t>Kris Littlejohn:</t>
        </r>
        <r>
          <rPr>
            <sz val="9"/>
            <color indexed="81"/>
            <rFont val="Tahoma"/>
            <family val="2"/>
          </rPr>
          <t xml:space="preserve">
105 relates to D Wilson</t>
        </r>
      </text>
    </comment>
    <comment ref="F974" authorId="0" shapeId="0">
      <text>
        <r>
          <rPr>
            <b/>
            <sz val="9"/>
            <color indexed="81"/>
            <rFont val="Tahoma"/>
            <family val="2"/>
          </rPr>
          <t>Kris Littlejohn:</t>
        </r>
        <r>
          <rPr>
            <sz val="9"/>
            <color indexed="81"/>
            <rFont val="Tahoma"/>
            <family val="2"/>
          </rPr>
          <t xml:space="preserve">
This is David Wilson. I have physical copy of Tax Invoice</t>
        </r>
      </text>
    </comment>
  </commentList>
</comments>
</file>

<file path=xl/sharedStrings.xml><?xml version="1.0" encoding="utf-8"?>
<sst xmlns="http://schemas.openxmlformats.org/spreadsheetml/2006/main" count="45866" uniqueCount="4678">
  <si>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</si>
  <si>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</si>
  <si>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</si>
  <si>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</si>
  <si>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</si>
  <si>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</si>
  <si>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</si>
  <si>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</si>
  <si>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</si>
  <si>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</si>
  <si>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</si>
  <si>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</si>
  <si>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</si>
  <si>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</si>
  <si>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</si>
  <si>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</si>
  <si>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</si>
  <si>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</si>
  <si>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</si>
  <si>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</si>
  <si>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</si>
  <si>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</si>
  <si>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</si>
  <si>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</si>
  <si>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</si>
  <si>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</si>
  <si>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</si>
  <si>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</si>
  <si>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</si>
  <si>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</si>
  <si>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</si>
  <si>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</si>
  <si>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</si>
  <si>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</si>
  <si>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</si>
  <si>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</si>
  <si>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</si>
  <si>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</si>
  <si>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</si>
  <si>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</si>
  <si>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</si>
  <si>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</si>
  <si>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</si>
  <si>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</si>
  <si>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</si>
  <si>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</si>
  <si>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</si>
  <si>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</si>
  <si>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</si>
  <si>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</si>
  <si>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</si>
  <si>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</si>
  <si>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</si>
  <si>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</si>
  <si>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</si>
  <si>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</si>
  <si>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</si>
  <si>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</si>
  <si>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</si>
  <si>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</si>
  <si>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</si>
  <si>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</si>
  <si>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</si>
  <si>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</si>
  <si>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</si>
  <si>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</si>
  <si>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</si>
  <si>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</si>
  <si>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</si>
  <si>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</si>
  <si>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</si>
  <si>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</si>
  <si>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</si>
  <si>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</si>
  <si>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</si>
  <si>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</si>
  <si>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</si>
  <si>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</si>
  <si>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</si>
  <si>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</si>
  <si>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</si>
  <si>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</si>
  <si>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</si>
  <si>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</si>
  <si>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</si>
  <si>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</si>
  <si>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</si>
  <si>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</si>
  <si>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</si>
  <si>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</si>
  <si>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</si>
  <si>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</si>
  <si>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</si>
  <si>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</si>
  <si>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</si>
  <si>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</si>
  <si>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</si>
  <si>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</si>
  <si>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</si>
  <si>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</si>
  <si>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</si>
  <si>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</si>
  <si>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</si>
  <si>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</si>
  <si>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</si>
  <si>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</si>
  <si>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</si>
  <si>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</si>
  <si>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</si>
  <si>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</si>
  <si>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</si>
  <si>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</si>
  <si>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</si>
  <si>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</si>
  <si>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</si>
  <si>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</si>
  <si>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</si>
  <si>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</si>
  <si>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</si>
  <si>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</si>
  <si>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</si>
  <si>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</si>
  <si>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</si>
  <si>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</si>
  <si>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</si>
  <si>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</si>
  <si>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</si>
  <si>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</si>
  <si>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</si>
  <si>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</si>
  <si>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</si>
  <si>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</si>
  <si>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</si>
  <si>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</si>
  <si>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</si>
  <si>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</si>
  <si>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</si>
  <si>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</si>
  <si>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</si>
  <si>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</si>
  <si>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</si>
  <si>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</si>
  <si>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</si>
  <si>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</si>
  <si>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</si>
  <si>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</si>
  <si>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</si>
  <si>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</si>
  <si>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</si>
  <si>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</si>
  <si>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</si>
  <si>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</si>
  <si>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</si>
  <si>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</si>
  <si>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</si>
  <si>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</si>
  <si>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</si>
  <si>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</si>
  <si>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</si>
  <si>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</si>
  <si>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</si>
  <si>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</si>
  <si>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</si>
  <si>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</si>
  <si>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</si>
  <si>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</si>
  <si>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</si>
  <si>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</si>
  <si>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</si>
  <si>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Parliamentary Service</t>
  </si>
  <si>
    <t>Posting Date</t>
  </si>
  <si>
    <t>G/L Account No.</t>
  </si>
  <si>
    <t>G/L Account Name</t>
  </si>
  <si>
    <t>COST CENTRE</t>
  </si>
  <si>
    <t>ACTIVITY</t>
  </si>
  <si>
    <t>Description</t>
  </si>
  <si>
    <t>Amount</t>
  </si>
  <si>
    <t>GST Amount</t>
  </si>
  <si>
    <t>Last Changed By</t>
  </si>
  <si>
    <t>User ID</t>
  </si>
  <si>
    <t>Approved By</t>
  </si>
  <si>
    <t>Document No.</t>
  </si>
  <si>
    <t>3rd Party Vendor Name</t>
  </si>
  <si>
    <t>Job Task No.</t>
  </si>
  <si>
    <t>Job No.</t>
  </si>
  <si>
    <t>Entry No.</t>
  </si>
  <si>
    <t>Salary and Wages</t>
  </si>
  <si>
    <t>ACCRUALS JUN 2018</t>
  </si>
  <si>
    <t>PS\MAIRA</t>
  </si>
  <si>
    <t>PS\LITTLEJK</t>
  </si>
  <si>
    <t>State Sector Retirement Super</t>
  </si>
  <si>
    <t>KiwiSaver</t>
  </si>
  <si>
    <t>PCard Uncoded Transactions</t>
  </si>
  <si>
    <t>PS\VENOOS</t>
  </si>
  <si>
    <t>PS\SMITHAN</t>
  </si>
  <si>
    <t>Icon Venues</t>
  </si>
  <si>
    <t>Consultants</t>
  </si>
  <si>
    <t>PS\BRADSHAS</t>
  </si>
  <si>
    <t>PS\WHYTEJ</t>
  </si>
  <si>
    <t>Sick and Domestic Leave</t>
  </si>
  <si>
    <t>PS\NITSCHKS</t>
  </si>
  <si>
    <t>PS\MAYL</t>
  </si>
  <si>
    <t>Staff incidentals</t>
  </si>
  <si>
    <t>ACC</t>
  </si>
  <si>
    <t>Stationery</t>
  </si>
  <si>
    <t>Annual Leave</t>
  </si>
  <si>
    <t>Photocopying</t>
  </si>
  <si>
    <t>Phones - Cell Phones</t>
  </si>
  <si>
    <t>Postage and Courier</t>
  </si>
  <si>
    <t>PS\CHENK</t>
  </si>
  <si>
    <t>NZ Post</t>
  </si>
  <si>
    <t>Phones - Landlines &amp; Facsimile</t>
  </si>
  <si>
    <t>Spark NZ Ltd</t>
  </si>
  <si>
    <t>Training - Staff</t>
  </si>
  <si>
    <t>Allocations</t>
  </si>
  <si>
    <t>Legal</t>
  </si>
  <si>
    <t>Gifts</t>
  </si>
  <si>
    <t>Airport Lounge Membership</t>
  </si>
  <si>
    <t>PS\SAS</t>
  </si>
  <si>
    <t>Air NZ Travelcard</t>
  </si>
  <si>
    <t>Taxis</t>
  </si>
  <si>
    <t>Wgtn Combined Finance</t>
  </si>
  <si>
    <t>Backbencher Pub &amp; Cafe</t>
  </si>
  <si>
    <t>Wgtn Combined Taxis</t>
  </si>
  <si>
    <t>New World Thorndon</t>
  </si>
  <si>
    <t>Car Parks</t>
  </si>
  <si>
    <t>Wellington Internati</t>
  </si>
  <si>
    <t>Dom - Accommodation</t>
  </si>
  <si>
    <t>Skycity Grandhtl Admin</t>
  </si>
  <si>
    <t>PS\GODDARDJ</t>
  </si>
  <si>
    <t>Museum Of NZ Te Papa</t>
  </si>
  <si>
    <t>Software Licenses</t>
  </si>
  <si>
    <t>Vodafone NZ Ltd</t>
  </si>
  <si>
    <t xml:space="preserve">MA - Computer </t>
  </si>
  <si>
    <t>Printing and Publishing</t>
  </si>
  <si>
    <t>Professional Memberships</t>
  </si>
  <si>
    <t>Long Service Leave</t>
  </si>
  <si>
    <t>Retirement Leave</t>
  </si>
  <si>
    <t>Department Revenue</t>
  </si>
  <si>
    <t>Venue Hire</t>
  </si>
  <si>
    <t>Events and Functions</t>
  </si>
  <si>
    <t>Grand Total</t>
  </si>
  <si>
    <t>Sum of Amount</t>
  </si>
  <si>
    <t>Taxi</t>
  </si>
  <si>
    <t>Wellington</t>
  </si>
  <si>
    <t>Business</t>
  </si>
  <si>
    <t>Phone + Data</t>
  </si>
  <si>
    <t>David Wilson</t>
  </si>
  <si>
    <t>Travel - International Total</t>
  </si>
  <si>
    <t>Airfares - international</t>
  </si>
  <si>
    <t>Travel - International</t>
  </si>
  <si>
    <t>Taxi Total</t>
  </si>
  <si>
    <t>Intl - Other Expenses</t>
  </si>
  <si>
    <t>All Other expenses Total</t>
  </si>
  <si>
    <t>All Other expenses</t>
  </si>
  <si>
    <t>Airport Carpark Total</t>
  </si>
  <si>
    <t>Airport Carpark</t>
  </si>
  <si>
    <t>Accommodation Total</t>
  </si>
  <si>
    <t>Intl - Accommodation</t>
  </si>
  <si>
    <t>Accommodation</t>
  </si>
  <si>
    <t>Type</t>
  </si>
  <si>
    <t>OGL003711</t>
  </si>
  <si>
    <t>PS\WOODCOCJ</t>
  </si>
  <si>
    <t>OVO011785Bartons Sound System 16 hrs</t>
  </si>
  <si>
    <t>S011</t>
  </si>
  <si>
    <t>OPP</t>
  </si>
  <si>
    <t>Contractors</t>
  </si>
  <si>
    <t>Soundtech</t>
  </si>
  <si>
    <t>OVO011785 Soundtech 32 hrs</t>
  </si>
  <si>
    <t>OVO011770 Liberty test systems</t>
  </si>
  <si>
    <t>OGL003710</t>
  </si>
  <si>
    <t>Provision - Holiday Pay remediation KSR</t>
  </si>
  <si>
    <t>Provision - Holiday Pay remediation ACC</t>
  </si>
  <si>
    <t>OFFICEMAX NEW ZEALAND LTD</t>
  </si>
  <si>
    <t>OGL003708</t>
  </si>
  <si>
    <t>Accrual-Stationery, June 2020</t>
  </si>
  <si>
    <t>OGL003707</t>
  </si>
  <si>
    <t>FBT for quarter ending 30-Jun-20</t>
  </si>
  <si>
    <t>GST on FBT</t>
  </si>
  <si>
    <t>FBT</t>
  </si>
  <si>
    <t>AIR NEW ZEALAND</t>
  </si>
  <si>
    <t>OGL003698</t>
  </si>
  <si>
    <t xml:space="preserve">Rebates  </t>
  </si>
  <si>
    <t>Airfares - domestic</t>
  </si>
  <si>
    <t>OGL003694</t>
  </si>
  <si>
    <t xml:space="preserve">ACCL Flu vaccinations x 52 </t>
  </si>
  <si>
    <t>Occupational Health</t>
  </si>
  <si>
    <t>E-cast</t>
  </si>
  <si>
    <t xml:space="preserve">ACCL PTV archiving, June 2020 </t>
  </si>
  <si>
    <t>Records Storage</t>
  </si>
  <si>
    <t>Vitae</t>
  </si>
  <si>
    <t xml:space="preserve">ACCL Counselling </t>
  </si>
  <si>
    <t>Employee Assistance Programme</t>
  </si>
  <si>
    <t>EAP Services</t>
  </si>
  <si>
    <t>ACCL Counselling 185415</t>
  </si>
  <si>
    <t>Ergo OT Ltd</t>
  </si>
  <si>
    <t xml:space="preserve">ACCL Workstation assessments, S Gordon, J Harris, </t>
  </si>
  <si>
    <t>OOSCare Ergonomics</t>
  </si>
  <si>
    <t>ACCL Spectrum chair, Amy Highton 40235</t>
  </si>
  <si>
    <t>ACCL Spectrum chair, Lizzie Hendy 40236</t>
  </si>
  <si>
    <t>ACCL Postage, June 2020 INV011676380</t>
  </si>
  <si>
    <t>PBTech</t>
  </si>
  <si>
    <t xml:space="preserve">ACCL Headphones for SCS staff x 28 </t>
  </si>
  <si>
    <t>MA - Office Equipment</t>
  </si>
  <si>
    <t>TIMG</t>
  </si>
  <si>
    <t>ACCL Records storage, June 2020 R1210295</t>
  </si>
  <si>
    <t>OfficeMax</t>
  </si>
  <si>
    <t>ACCL Stationery M-010720-0053</t>
  </si>
  <si>
    <t>Nga Taonga Sound and Vision</t>
  </si>
  <si>
    <t>ACCL PTV tapes archiving,June 2020 INV-2182</t>
  </si>
  <si>
    <t>ACCL PTV tapes archiving,May 2020 INV-2155</t>
  </si>
  <si>
    <t>Hong Kong Tailor</t>
  </si>
  <si>
    <t xml:space="preserve">ACCL Suit (J Picker) </t>
  </si>
  <si>
    <t>Uniform Purchase/Dry Cleaning</t>
  </si>
  <si>
    <t>Spark</t>
  </si>
  <si>
    <t xml:space="preserve">ACCL 13 x Samsung 31.5" monitors (March) </t>
  </si>
  <si>
    <t xml:space="preserve">ACCL 16 x Samsung 31.5" monitors (June) </t>
  </si>
  <si>
    <t>LabelsPlus</t>
  </si>
  <si>
    <t>ACCL Name plates - Select Committees &amp; Secretariat</t>
  </si>
  <si>
    <t>OVC000149</t>
  </si>
  <si>
    <t>Fuji Xerox May20 - All of GovernmentAdminFeeCredit</t>
  </si>
  <si>
    <t>OGL003689</t>
  </si>
  <si>
    <t>LSL leave adjustment as at 30 June 2020</t>
  </si>
  <si>
    <t>OGL003688</t>
  </si>
  <si>
    <t>Flu vaccination arranged for OOC - Jun 2020</t>
  </si>
  <si>
    <t>OGL003687</t>
  </si>
  <si>
    <t>Vodafone Jun 20 - 64272443648 Karen Chalmers</t>
  </si>
  <si>
    <t>OGL003685</t>
  </si>
  <si>
    <t>OOC 2020 Year end adjustment sick leave provision</t>
  </si>
  <si>
    <t>OGL003684</t>
  </si>
  <si>
    <t>REV:OGL003676-OOC 2020 Year end adjustment sick le</t>
  </si>
  <si>
    <t>OGL003683</t>
  </si>
  <si>
    <t>Satellite Connection Fee x7</t>
  </si>
  <si>
    <t>Fuji Xerox New Zealand Ltd</t>
  </si>
  <si>
    <t>Fuji Xerox Jun 20 - farmerk Fuji_MFD_351891</t>
  </si>
  <si>
    <t>Fuji Xerox Jun 20 - oclindan Fuji_MFD_351860</t>
  </si>
  <si>
    <t>Fuji Xerox Jun 20 - ocwilsda Fuji_MFD_301946</t>
  </si>
  <si>
    <t>Fuji Xerox Jun 20 - oclindan Fuji_MFD_301946</t>
  </si>
  <si>
    <t>OGL003682</t>
  </si>
  <si>
    <t>Spark Jun 20 -  48179525</t>
  </si>
  <si>
    <t>Spark Jun 20 -  48179446</t>
  </si>
  <si>
    <t>Spark Jun 20 -  48179445</t>
  </si>
  <si>
    <t>Spark Jun 20 -  48179245</t>
  </si>
  <si>
    <t>Spark Jun 20 -  48179231</t>
  </si>
  <si>
    <t>Spark Jun 20 -  48178292</t>
  </si>
  <si>
    <t>Spark Jun 20 -  48178291</t>
  </si>
  <si>
    <t>Spark Jun 20 -  48178128</t>
  </si>
  <si>
    <t>Spark Jun 20 -  48178047</t>
  </si>
  <si>
    <t>Spark Jun 20 -  278225694</t>
  </si>
  <si>
    <t>OGL003681</t>
  </si>
  <si>
    <t>NZ POST OUTWARD MAIL JUN 20</t>
  </si>
  <si>
    <t>OVO011903</t>
  </si>
  <si>
    <t>Fuji Xerox Jun 20 - All of Government Admin Fee</t>
  </si>
  <si>
    <t>Fuji Xerox Jun 20 - ocrichpe Fuji_SFD_CP405_003626</t>
  </si>
  <si>
    <t>Fuji Xerox Jun 20 - oclindan Fuji_MFD_352343</t>
  </si>
  <si>
    <t>Fuji Xerox Jun 20 - ocpickja Fuji_MFD_352343</t>
  </si>
  <si>
    <t>Fuji Xerox Jun 20 - ocrichpe Fuji_MFD_352343</t>
  </si>
  <si>
    <t>Fuji Xerox Jun 20 - farmerk Fuji_MFD_352366</t>
  </si>
  <si>
    <t>Fuji Xerox Jun 20 - jonesm Fuji_MFD_353953</t>
  </si>
  <si>
    <t>Fuji Xerox Jun 20 - ockreisa Fuji_MFD_353953</t>
  </si>
  <si>
    <t>Fuji Xerox Jun 20 - ocpickja Fuji_MFD_353953</t>
  </si>
  <si>
    <t>Fuji Xerox Jun 20 - woodcocj Fuji_MFD_353953</t>
  </si>
  <si>
    <t>Fuji Xerox Jun 20 - farmerk Fuji_MFD_570932</t>
  </si>
  <si>
    <t>Fuji Xerox Jun 20 - jonesm Fuji_MFD_570932</t>
  </si>
  <si>
    <t>Fuji Xerox Jun 20 - ockreisa Fuji_MFD_570932</t>
  </si>
  <si>
    <t>Fuji Xerox Jun 20 - ocpickja Fuji_MFD_570932</t>
  </si>
  <si>
    <t>Fuji Xerox Jun 20 - woodcocj Fuji_MFD_570932</t>
  </si>
  <si>
    <t>Fuji Xerox Jun 20 - farmerk Fuji_MFD_571306</t>
  </si>
  <si>
    <t>Fuji Xerox Jun 20 - jonesm Fuji_MFD_571306</t>
  </si>
  <si>
    <t>Fuji Xerox Jun 20 - ocpickja Fuji_MFD_571306</t>
  </si>
  <si>
    <t>OVO011904</t>
  </si>
  <si>
    <t>Fuji Xerox May 20 - All of Government Admin Fee re</t>
  </si>
  <si>
    <t>OGL003677</t>
  </si>
  <si>
    <t>STORE-ST3704-OPPx1-Lenovo Yoga 390 Convertible - 2</t>
  </si>
  <si>
    <t>OGL003676</t>
  </si>
  <si>
    <t>OSAL000398</t>
  </si>
  <si>
    <t>Annual Leave Jun 2020</t>
  </si>
  <si>
    <t>Cotton On</t>
  </si>
  <si>
    <t>OGL003674</t>
  </si>
  <si>
    <t>Purchase Card – Suze Jones</t>
  </si>
  <si>
    <t>Zambesi Wellington</t>
  </si>
  <si>
    <t>Sp * Goodness</t>
  </si>
  <si>
    <t>Purchase Card – Andie Lindsay</t>
  </si>
  <si>
    <t>Officemax</t>
  </si>
  <si>
    <t>Noel Leeming 1w</t>
  </si>
  <si>
    <t>OGL003671</t>
  </si>
  <si>
    <t>OFA000180</t>
  </si>
  <si>
    <t>Summary FA Depreciation Entry</t>
  </si>
  <si>
    <t>Depr - Computer Hardware</t>
  </si>
  <si>
    <t>Depr - Telecom Equipment</t>
  </si>
  <si>
    <t>S171</t>
  </si>
  <si>
    <t>Depr - Intangibles</t>
  </si>
  <si>
    <t>Depr - Office Equipment</t>
  </si>
  <si>
    <t>Depr - Furniture</t>
  </si>
  <si>
    <t>OGL003667</t>
  </si>
  <si>
    <t>Annual Fee Account Fee-Willia</t>
  </si>
  <si>
    <t>Bank Charges</t>
  </si>
  <si>
    <t>Annual Fee Account Fee-Son</t>
  </si>
  <si>
    <t>Annual Fee Account Fee-Robins</t>
  </si>
  <si>
    <t>Annual Fee Account Fee-O'Donn</t>
  </si>
  <si>
    <t>Annual Fee Account Fee-McIver</t>
  </si>
  <si>
    <t>Annual Fee Account Fee-Te Amo</t>
  </si>
  <si>
    <t>Annual Fee Account Fee-Maiava</t>
  </si>
  <si>
    <t>Annual Fee Account Fee-Maffey</t>
  </si>
  <si>
    <t>Annual Fee Account Fee-Lynch</t>
  </si>
  <si>
    <t>Annual Fee Account Fee-Jones</t>
  </si>
  <si>
    <t>SCORP morning tea 19 June-Jones</t>
  </si>
  <si>
    <t>Capital Office Supplies</t>
  </si>
  <si>
    <t>Stationery-Jones</t>
  </si>
  <si>
    <t>SCORP afternoon tea, 5 June-Jones</t>
  </si>
  <si>
    <t>Sp * Flowers Rediscove</t>
  </si>
  <si>
    <t>Flowers,  E Siebert (bereavement)-Jones</t>
  </si>
  <si>
    <t>Pb Tech Online 09 5269200</t>
  </si>
  <si>
    <t>PB Tech refund - cable returned (Incorrect -Jones</t>
  </si>
  <si>
    <t>Annual Fee Account Fee-Haynes</t>
  </si>
  <si>
    <t>Annual Fee Account Fee-Gray</t>
  </si>
  <si>
    <t>Annual Fee Account Fee-Gorham</t>
  </si>
  <si>
    <t>Annual Fee Account Fee-Grace</t>
  </si>
  <si>
    <t>Annual Fee Account Fee-Elmes</t>
  </si>
  <si>
    <t>Annual Fee Account Fee-Baker</t>
  </si>
  <si>
    <t>Annual Fee Account Fee-Bagge</t>
  </si>
  <si>
    <t>Annual Fee Account Fee-Chalme</t>
  </si>
  <si>
    <t>Annual Fee Account Fee-Law</t>
  </si>
  <si>
    <t>Annual Fee Account Fee-Davies</t>
  </si>
  <si>
    <t>Annual Fee Account Fee-Maran</t>
  </si>
  <si>
    <t>Annual Fee Account Fee-Landon</t>
  </si>
  <si>
    <t>Annual Fee Account Fee-Farmer</t>
  </si>
  <si>
    <t>Annual Fee Account Fee-Sutton</t>
  </si>
  <si>
    <t>Annual Fee Account Fee-Harris</t>
  </si>
  <si>
    <t>Annual Fee Account Fee-Hanna</t>
  </si>
  <si>
    <t>Annual Fee Account Fee-Holmes</t>
  </si>
  <si>
    <t>Annual Fee Account Fee-Streef</t>
  </si>
  <si>
    <t>Annual Fee Account Fee-Drakef</t>
  </si>
  <si>
    <t>Annual Fee Account Fee-Trayno</t>
  </si>
  <si>
    <t>Annual Fee Account Fee-Locke</t>
  </si>
  <si>
    <t>Annual Fee Account Fee-Hellye</t>
  </si>
  <si>
    <t>Annual Fee Account Fee-Kreig</t>
  </si>
  <si>
    <t>Annual Fee Account Fee-Hart</t>
  </si>
  <si>
    <t>Annual Fee Account Fee-McLean</t>
  </si>
  <si>
    <t>Annual Fee Account Fee-Lepou</t>
  </si>
  <si>
    <t>Annual Fee Account Fee-Cotmor</t>
  </si>
  <si>
    <t>Annual Fee Account Fee-Yeabsl</t>
  </si>
  <si>
    <t>Annual Fee Account Fee-Brier</t>
  </si>
  <si>
    <t>Annual Fee Account Fee-Picker</t>
  </si>
  <si>
    <t>Annual Fee Account Fee-Lindsa</t>
  </si>
  <si>
    <t>Annual Fee Account Fee-Wilson</t>
  </si>
  <si>
    <t>Annual Fee Account Fee-Sharma</t>
  </si>
  <si>
    <t>Annual Fee Account Fee-Brouwe</t>
  </si>
  <si>
    <t>Coffee Supreme Ltd Online</t>
  </si>
  <si>
    <t>PLP coffee-Brouwe</t>
  </si>
  <si>
    <t>Annual Fee Account Fee-Groves</t>
  </si>
  <si>
    <t>Annual Fee Account Fee-Sieber</t>
  </si>
  <si>
    <t>Annual Fee Account Fee-Louwre</t>
  </si>
  <si>
    <t>Annual Fee Account Fee-Mitche</t>
  </si>
  <si>
    <t>Annual Fee Account Fee-Bagnal</t>
  </si>
  <si>
    <t>OSAC000253</t>
  </si>
  <si>
    <t>ACCRUALS JUN 2020</t>
  </si>
  <si>
    <t>OGL003666</t>
  </si>
  <si>
    <t xml:space="preserve">STORE-ST3585-OPPx1-Lenovo 40AF0135AU HYBRID USB-C </t>
  </si>
  <si>
    <t>MA - Other (less than $500)</t>
  </si>
  <si>
    <t>STORE-ST3585-OPPx1-Additional Philips 23.8" Monito</t>
  </si>
  <si>
    <t>DATACOM SYSTEMS LTD - WGTN DIVISION</t>
  </si>
  <si>
    <t>OGL003665</t>
  </si>
  <si>
    <t>SVO045917-Datacom, Objective merge, May 2020</t>
  </si>
  <si>
    <t>OGL003664</t>
  </si>
  <si>
    <t>Provision - Holiday Pay remediation</t>
  </si>
  <si>
    <t>Annual Leave Payout</t>
  </si>
  <si>
    <t>OVO011875</t>
  </si>
  <si>
    <t>PTV archiving, April 2020</t>
  </si>
  <si>
    <t>OVO011874</t>
  </si>
  <si>
    <t>PTV archiving, March 2020</t>
  </si>
  <si>
    <t>OVO011873</t>
  </si>
  <si>
    <t>PTV archiving, Feb 2020</t>
  </si>
  <si>
    <t>OVO011872</t>
  </si>
  <si>
    <t>PTV archiving, January 2020</t>
  </si>
  <si>
    <t>OSAL000397</t>
  </si>
  <si>
    <t>SALARY 24 JUN 2020</t>
  </si>
  <si>
    <t>Eye Tests</t>
  </si>
  <si>
    <t>OVO011518</t>
  </si>
  <si>
    <t>PPMT - Marsh Ltd - 1/10/19 - 30/8/20</t>
  </si>
  <si>
    <t>Insurance Premium &amp; Excess</t>
  </si>
  <si>
    <t>OVO010892</t>
  </si>
  <si>
    <t>PPMT - Ask Your Team Jul19-Jun20</t>
  </si>
  <si>
    <t>OVO011860</t>
  </si>
  <si>
    <t>Spectrum chair, C Yeabsley</t>
  </si>
  <si>
    <t>OSAL000396</t>
  </si>
  <si>
    <t>SALARY 10 JUN 2020</t>
  </si>
  <si>
    <t>Meal Allowances</t>
  </si>
  <si>
    <t>PS COST TO SERVE</t>
  </si>
  <si>
    <t>HR Cost to Serve PS 2019/20</t>
  </si>
  <si>
    <t>Accounting services</t>
  </si>
  <si>
    <t>Finance Cost to Serve PS 2019/20</t>
  </si>
  <si>
    <t>IST Cost to Serve PS 2019/20</t>
  </si>
  <si>
    <t>Computer charges and Hostings</t>
  </si>
  <si>
    <t>KRISHNA</t>
  </si>
  <si>
    <t>Krishna Ramakrishnan split costs with PS June</t>
  </si>
  <si>
    <t>CROWN REVENUE</t>
  </si>
  <si>
    <t>Crown Revenue 19/20</t>
  </si>
  <si>
    <t>Crown Revenue</t>
  </si>
  <si>
    <t>CAPITAL CHARGE</t>
  </si>
  <si>
    <t>Capital charge 19/20</t>
  </si>
  <si>
    <t>Capital Charges</t>
  </si>
  <si>
    <t>AUDIT FEE</t>
  </si>
  <si>
    <t>Audit fee accrual 19/20</t>
  </si>
  <si>
    <t>Audit</t>
  </si>
  <si>
    <t>ALLOCATIONS</t>
  </si>
  <si>
    <t>Allocation of corp. support from OPP to IPR 19/20</t>
  </si>
  <si>
    <t>OVO011838</t>
  </si>
  <si>
    <t>Virtual w/station assessment (home), J Picker</t>
  </si>
  <si>
    <t>OVO011852</t>
  </si>
  <si>
    <t>Vitae May 2020, 50% contracted fee</t>
  </si>
  <si>
    <t>OVO011846</t>
  </si>
  <si>
    <t>Stationery, May 2020</t>
  </si>
  <si>
    <t>OVO011824</t>
  </si>
  <si>
    <t>Laptop stand, S Jones</t>
  </si>
  <si>
    <t>OVO011823</t>
  </si>
  <si>
    <t>Spectrum chair, S Chorley</t>
  </si>
  <si>
    <t>OVO011837</t>
  </si>
  <si>
    <t>PTV archiving &amp; storage, May 2020</t>
  </si>
  <si>
    <t>OVO011832</t>
  </si>
  <si>
    <t>Postage, May 2020</t>
  </si>
  <si>
    <t>OVO011831</t>
  </si>
  <si>
    <t>Courierpost, May 2020</t>
  </si>
  <si>
    <t>OVO011830</t>
  </si>
  <si>
    <t>Cellphone charges May 2020, OPP</t>
  </si>
  <si>
    <t>Cellphone, C Maran</t>
  </si>
  <si>
    <t>MA - Telecom Equipment</t>
  </si>
  <si>
    <t>OVO011826</t>
  </si>
  <si>
    <t>EAP, May 2020</t>
  </si>
  <si>
    <t>Bunnings Online 2</t>
  </si>
  <si>
    <t>OGL003650</t>
  </si>
  <si>
    <t>For the purchase of insect traps-Kreig</t>
  </si>
  <si>
    <t>Repairs and Maintenance</t>
  </si>
  <si>
    <t>Wsl Online</t>
  </si>
  <si>
    <t>Ink cartridges, J Picker-Picker</t>
  </si>
  <si>
    <t>Apple New Zealand</t>
  </si>
  <si>
    <t>cases and pop sockets for new iphones-Lindsa</t>
  </si>
  <si>
    <t>Hell Pizza Bond Street</t>
  </si>
  <si>
    <t>dinner for house staff during urgency-Lindsa</t>
  </si>
  <si>
    <t>Urgency</t>
  </si>
  <si>
    <t>Burger Fuel Courtenay Pla</t>
  </si>
  <si>
    <t>dinner for house staff during sitting in le-Lindsa</t>
  </si>
  <si>
    <t>OGL003649</t>
  </si>
  <si>
    <t>stationery Clerks office-Lindsa</t>
  </si>
  <si>
    <t>4110 - keyboard and mouse A Lindsay-Lindsa</t>
  </si>
  <si>
    <t>Ecast</t>
  </si>
  <si>
    <t>OGL003646</t>
  </si>
  <si>
    <t>PS\CLEARYW</t>
  </si>
  <si>
    <t>ACCL PTV archiving &amp; storage, May 2020 INV-2110</t>
  </si>
  <si>
    <t>Vodafone</t>
  </si>
  <si>
    <t>ACCL Cellphone C Maran 196783985</t>
  </si>
  <si>
    <t>ACCL EAP, May 2020 183820</t>
  </si>
  <si>
    <t>OGL003645</t>
  </si>
  <si>
    <t>OGL003639</t>
  </si>
  <si>
    <t>Account Fee</t>
  </si>
  <si>
    <t>SLT ELT coffees for meeting-Lindsa</t>
  </si>
  <si>
    <t>OGL003638</t>
  </si>
  <si>
    <t>Fuji Xerox May 20 - ocwilsda Fuji_MFD_301946</t>
  </si>
  <si>
    <t>Fuji Xerox May 20 - oclindan Fuji_MFD_301946</t>
  </si>
  <si>
    <t>OFA000179</t>
  </si>
  <si>
    <t>OGL003637</t>
  </si>
  <si>
    <t>Spark May 20 -  48179525</t>
  </si>
  <si>
    <t>Spark May 20 -  48179446</t>
  </si>
  <si>
    <t>Spark May 20 -  48179445</t>
  </si>
  <si>
    <t>Spark May 20 -  48179245</t>
  </si>
  <si>
    <t>Spark May 20 -  48179231</t>
  </si>
  <si>
    <t>Spark May 20 -  48178292</t>
  </si>
  <si>
    <t>Spark May 20 -  48178291</t>
  </si>
  <si>
    <t>Spark May 20 -  48178128</t>
  </si>
  <si>
    <t>Spark May 20 -  48178047</t>
  </si>
  <si>
    <t>Spark May 20 -  278225694</t>
  </si>
  <si>
    <t>OVO011725</t>
  </si>
  <si>
    <t>Fuji Xerox May 20 - All of Government Admin Fee</t>
  </si>
  <si>
    <t>Fuji Xerox May 20 - ocpickja Fuji_MFD_352343</t>
  </si>
  <si>
    <t>Fuji Xerox May 20 - ockreisa Fuji_MFD_353953</t>
  </si>
  <si>
    <t>Fuji Xerox May 20 - ockreisa Fuji_MFD_570932</t>
  </si>
  <si>
    <t>Fuji Xerox May 20 - ocpickja Fuji_MFD_570932</t>
  </si>
  <si>
    <t>OGL003634</t>
  </si>
  <si>
    <t>Purchase Card – Suguntha Venoo</t>
  </si>
  <si>
    <t>OSAL000395</t>
  </si>
  <si>
    <t>Annual Leave May 2020</t>
  </si>
  <si>
    <t>OVO011811</t>
  </si>
  <si>
    <t>Executive coaching 18-5-2020, J Picker</t>
  </si>
  <si>
    <t>OSAC000252</t>
  </si>
  <si>
    <t>ACCRUALS MAY 2020</t>
  </si>
  <si>
    <t>OSAC000251</t>
  </si>
  <si>
    <t>OGL003632</t>
  </si>
  <si>
    <t>Victoria University</t>
  </si>
  <si>
    <t>Vic uni course - employment law, P Riches-Jones</t>
  </si>
  <si>
    <t>Finance Charge Interest Cash-Venoo</t>
  </si>
  <si>
    <t>OVO011814</t>
  </si>
  <si>
    <t>Records storage, May 2020</t>
  </si>
  <si>
    <t>OSAL000394</t>
  </si>
  <si>
    <t>SALARY  27 MAY 2020</t>
  </si>
  <si>
    <t>OVO011813</t>
  </si>
  <si>
    <t>Vitae charge for April 2020</t>
  </si>
  <si>
    <t>Krishna Ramakrishnan split costs with PS May</t>
  </si>
  <si>
    <t>OVO011798</t>
  </si>
  <si>
    <t>Executive coaching, J Picker (cancellation)</t>
  </si>
  <si>
    <t>OVO011792</t>
  </si>
  <si>
    <t>Objective merge, April 2020</t>
  </si>
  <si>
    <t>BR2413</t>
  </si>
  <si>
    <t xml:space="preserve">CORPORATE ONLINE    </t>
  </si>
  <si>
    <t>OSAL000393</t>
  </si>
  <si>
    <t>SALARY 13 MAY 2020</t>
  </si>
  <si>
    <t>OVO011777</t>
  </si>
  <si>
    <t>E-cast archiving April 2020</t>
  </si>
  <si>
    <t>OVC000145</t>
  </si>
  <si>
    <t>Keyboard sanitation not completed</t>
  </si>
  <si>
    <t>OVO011781</t>
  </si>
  <si>
    <t>Stationery, April 2020</t>
  </si>
  <si>
    <t>OVO011778</t>
  </si>
  <si>
    <t>EAP, April 2020</t>
  </si>
  <si>
    <t>OVO011775</t>
  </si>
  <si>
    <t>MOJ checks, April 2020</t>
  </si>
  <si>
    <t>Staff Recruitment</t>
  </si>
  <si>
    <t>OVO011774</t>
  </si>
  <si>
    <t>480 member name plates</t>
  </si>
  <si>
    <t>OVO011771</t>
  </si>
  <si>
    <t>Postage, April 2020</t>
  </si>
  <si>
    <t>OGL003623</t>
  </si>
  <si>
    <t>ACCL 1 x cellphone, K Farmer 195453216</t>
  </si>
  <si>
    <t>ACCL 2 x ergonomic chairs, Hansard staff 39876, 39</t>
  </si>
  <si>
    <t>Objective Corporation</t>
  </si>
  <si>
    <t xml:space="preserve">ACCL Objective Merge consultancy, April 2020 </t>
  </si>
  <si>
    <t>OGL003622</t>
  </si>
  <si>
    <t>OGL003620</t>
  </si>
  <si>
    <t>OGL003619</t>
  </si>
  <si>
    <t>OGL003618</t>
  </si>
  <si>
    <t>OGL003617</t>
  </si>
  <si>
    <t>OGL003616</t>
  </si>
  <si>
    <t>afternoon tea for code of conduct meeting-Lindsa</t>
  </si>
  <si>
    <t>kitchen supplies Clerks office-Lindsa</t>
  </si>
  <si>
    <t>Kitchen Consumables</t>
  </si>
  <si>
    <t>OVO011768</t>
  </si>
  <si>
    <t>Keyboard sanitation not completed, see credit note</t>
  </si>
  <si>
    <t>OVO011763</t>
  </si>
  <si>
    <t>Records storage, April 2020</t>
  </si>
  <si>
    <t>OGL003615</t>
  </si>
  <si>
    <t>Spark Apr 20 -  48179525</t>
  </si>
  <si>
    <t>Spark Apr 20 -  48179446</t>
  </si>
  <si>
    <t>Spark Apr 20 -  48179445</t>
  </si>
  <si>
    <t>Spark Apr 20 -  48179245</t>
  </si>
  <si>
    <t>Spark Apr 20 -  48179231</t>
  </si>
  <si>
    <t>Spark Apr 20 -  48178292</t>
  </si>
  <si>
    <t>Spark Apr 20 -  48178291</t>
  </si>
  <si>
    <t>Spark Apr 20 -  48178128</t>
  </si>
  <si>
    <t>Spark Apr 20 -  48178047</t>
  </si>
  <si>
    <t>Spark Apr 20 -  278225694</t>
  </si>
  <si>
    <t>OFA000178</t>
  </si>
  <si>
    <t>OGL003614</t>
  </si>
  <si>
    <t>OGL003613</t>
  </si>
  <si>
    <t>OGL003612</t>
  </si>
  <si>
    <t>IST equipment, S Gordon-Jones</t>
  </si>
  <si>
    <t>IST equipment, M Magner-Jones</t>
  </si>
  <si>
    <t>IST equipment, J Harris-Jones</t>
  </si>
  <si>
    <t>IST equipment, V Corner-Jones</t>
  </si>
  <si>
    <t>IST equipment, T Elmes-Jones</t>
  </si>
  <si>
    <t>IST equipment, J Hamlyn-Jones</t>
  </si>
  <si>
    <t>IST equipment, V Hilton-Jones</t>
  </si>
  <si>
    <t>IST equipment, A Gorham-Jones</t>
  </si>
  <si>
    <t>IST equipment, K Farmer-Jones</t>
  </si>
  <si>
    <t>IST equipment, H Bagge-Jones</t>
  </si>
  <si>
    <t>IST equipment, H Locke-Jones</t>
  </si>
  <si>
    <t>IST equipment, E Murray-Jones</t>
  </si>
  <si>
    <t>IST equipment, J Mackay-Jones</t>
  </si>
  <si>
    <t>IST equipment, K Chalmers-Jones</t>
  </si>
  <si>
    <t>IST  equipment, E Murray-Jones</t>
  </si>
  <si>
    <t>IST equipment, K Chalmers (under-chg - auth-Jones</t>
  </si>
  <si>
    <t>IST equipment, R Davies-Jones</t>
  </si>
  <si>
    <t>OGL003611</t>
  </si>
  <si>
    <t xml:space="preserve">Vodafone Apr 20 - Satellite Connection Fee x7 </t>
  </si>
  <si>
    <t>OGL003607</t>
  </si>
  <si>
    <t xml:space="preserve">STORE-ST3453-OPP-3xLenovo USB Type-C 65W Standard </t>
  </si>
  <si>
    <t>OSAL000391</t>
  </si>
  <si>
    <t>Annual Leave Apr 2020</t>
  </si>
  <si>
    <t>OGL003606</t>
  </si>
  <si>
    <t>LSL leave adjustment as at 30 April 2020</t>
  </si>
  <si>
    <t>OVO011767</t>
  </si>
  <si>
    <t>Rental &amp; calls, April 2020</t>
  </si>
  <si>
    <t>New phone, K Farmer</t>
  </si>
  <si>
    <t>OVO011761</t>
  </si>
  <si>
    <t>Ergonomic keyboard, G Hellyer</t>
  </si>
  <si>
    <t>OVO011751</t>
  </si>
  <si>
    <t>Spectrum chair, A Williamson</t>
  </si>
  <si>
    <t>OVO011750</t>
  </si>
  <si>
    <t>Spectrum chair, A Ferguson</t>
  </si>
  <si>
    <t>OSAC000250</t>
  </si>
  <si>
    <t>ACCRUALS APR 2020</t>
  </si>
  <si>
    <t>OSAC000249</t>
  </si>
  <si>
    <t>OSAL000390</t>
  </si>
  <si>
    <t>SALARY 29 APR 2020</t>
  </si>
  <si>
    <t>Over Time</t>
  </si>
  <si>
    <t>OGL003604</t>
  </si>
  <si>
    <t>SVO045187-Datacom support, Objective merge</t>
  </si>
  <si>
    <t>OSAL000389</t>
  </si>
  <si>
    <t>SALARY 15 APR 2020</t>
  </si>
  <si>
    <t>OVO011529</t>
  </si>
  <si>
    <t>PPMT - Write Ltd - Picker 9/4/2020</t>
  </si>
  <si>
    <t>Krishna Ramakrishnan split costs with PS April</t>
  </si>
  <si>
    <t>OVO011749</t>
  </si>
  <si>
    <t>EAP contact renewal to 31 Jan 2021</t>
  </si>
  <si>
    <t>OVO011748</t>
  </si>
  <si>
    <t>EAP, February 2020</t>
  </si>
  <si>
    <t>OVO011744</t>
  </si>
  <si>
    <t>Background checks, March 2020</t>
  </si>
  <si>
    <t>OVO011747</t>
  </si>
  <si>
    <t>Keyboard sanitation, March 2020</t>
  </si>
  <si>
    <t>OVO011743</t>
  </si>
  <si>
    <t>CourierPost, February 2020</t>
  </si>
  <si>
    <t>OVO011740</t>
  </si>
  <si>
    <t>Spectrum chair, J Hamlyn</t>
  </si>
  <si>
    <t>OVO011738</t>
  </si>
  <si>
    <t>IPANZ, corp membership to 31.3.2021</t>
  </si>
  <si>
    <t>Subscriptions</t>
  </si>
  <si>
    <t>OVO011733</t>
  </si>
  <si>
    <t>Wrist rest, H Locke</t>
  </si>
  <si>
    <t>OVO011732</t>
  </si>
  <si>
    <t>Penclic keyboard, G Hellyer</t>
  </si>
  <si>
    <t>OVO011731</t>
  </si>
  <si>
    <t>Legal assistance (employment)</t>
  </si>
  <si>
    <t>OVO011727</t>
  </si>
  <si>
    <t>Objective merge charges, March 2020</t>
  </si>
  <si>
    <t>BR2398</t>
  </si>
  <si>
    <t>OGL003603</t>
  </si>
  <si>
    <t>Coffee with new staff, J Hamlyn-Picker</t>
  </si>
  <si>
    <t>Coffee with new staff: P Miller-Picker</t>
  </si>
  <si>
    <t>kitchen supplies for Clerk's office-Lindsa</t>
  </si>
  <si>
    <t>kitchen supplies for Clerks office-Lindsa</t>
  </si>
  <si>
    <t>home from House sitting night, Clerk, A Lin-Lindsa</t>
  </si>
  <si>
    <t>Paypal *mobilefunli</t>
  </si>
  <si>
    <t>phone case lindsay-Lindsa</t>
  </si>
  <si>
    <t>Vic Unipayfees</t>
  </si>
  <si>
    <t>D Wilson Uni fees-Wilson</t>
  </si>
  <si>
    <t>OVO011729</t>
  </si>
  <si>
    <t>Vitae onsite support March 2020</t>
  </si>
  <si>
    <t>OVO011723</t>
  </si>
  <si>
    <t>EAP, March 2020</t>
  </si>
  <si>
    <t>OVO011721</t>
  </si>
  <si>
    <t>Candidate assessment, HR adviser role</t>
  </si>
  <si>
    <t>OVO011718</t>
  </si>
  <si>
    <t>Virtual summit: HR Managing the Crisis - P Riches</t>
  </si>
  <si>
    <t>Conference Registration Fee</t>
  </si>
  <si>
    <t>OVO011716</t>
  </si>
  <si>
    <t>Parliament TV archiving, March 2020</t>
  </si>
  <si>
    <t>OVO011710</t>
  </si>
  <si>
    <t>Stationery March 2020</t>
  </si>
  <si>
    <t>OVO011704</t>
  </si>
  <si>
    <t>Ergo assessment, A Chakraborty (PPL)</t>
  </si>
  <si>
    <t>Ergo assessment, V White (PE)</t>
  </si>
  <si>
    <t>OSAL000388</t>
  </si>
  <si>
    <t>SALARY 01 APR 2020</t>
  </si>
  <si>
    <t>Recognition and Rewards</t>
  </si>
  <si>
    <t>OVO011711</t>
  </si>
  <si>
    <t>CourierPost March 2020</t>
  </si>
  <si>
    <t>OVO011709</t>
  </si>
  <si>
    <t>Postage, March 2020</t>
  </si>
  <si>
    <t>OGL003593</t>
  </si>
  <si>
    <t>iPad Air 2019 64GB for David Wilson</t>
  </si>
  <si>
    <t>OGL003592</t>
  </si>
  <si>
    <t>Adjustment - HR OOC Cost to Serve 2019/20</t>
  </si>
  <si>
    <t>Adjustment - Finance OOC Cost to Serve 2019/20</t>
  </si>
  <si>
    <t>Adjustment - ICT OOC Cost to Serve 2019/20</t>
  </si>
  <si>
    <t>OVO011406 Refund ANZACATT fees</t>
  </si>
  <si>
    <t>OGL003591</t>
  </si>
  <si>
    <t>AUD550 ANZACATT CONFERENCE REFUND - A. MACBEAN</t>
  </si>
  <si>
    <t>AUD550 ANZACATT CONFERENCE REFUND - J. PICKER</t>
  </si>
  <si>
    <t>AUD550 ANZACATT CONFERENCE REFUND - S. JONES</t>
  </si>
  <si>
    <t>AUD550 ANZACATT CONFERENCE REFUND - D. WILSON</t>
  </si>
  <si>
    <t>AUD550 ANZACATT CONFERENCE REFUND REFUND - A. LIND</t>
  </si>
  <si>
    <t>OVO011708</t>
  </si>
  <si>
    <t>Ergo assessments, House staff x 2</t>
  </si>
  <si>
    <t>'Working from home' document</t>
  </si>
  <si>
    <t>OVO011706</t>
  </si>
  <si>
    <t>Record storage March 2020</t>
  </si>
  <si>
    <t>OVO011705</t>
  </si>
  <si>
    <t>Cellphone plan &amp; usage OPP</t>
  </si>
  <si>
    <t>Cellphone purchase March</t>
  </si>
  <si>
    <t>OGL003590</t>
  </si>
  <si>
    <t>Spark Mar 20 -  48179525</t>
  </si>
  <si>
    <t>Spark Mar 20 -  48179446</t>
  </si>
  <si>
    <t>Spark Mar 20 -  48179445</t>
  </si>
  <si>
    <t>Spark Mar 20 -  48179245</t>
  </si>
  <si>
    <t>Spark Mar 20 -  48179231</t>
  </si>
  <si>
    <t>Spark Mar 20 -  48178292</t>
  </si>
  <si>
    <t>Spark Mar 20 -  48178291</t>
  </si>
  <si>
    <t>Spark Mar 20 -  48178128</t>
  </si>
  <si>
    <t>Spark Mar 20 -  48178047</t>
  </si>
  <si>
    <t>Spark Mar 20 -  278225694</t>
  </si>
  <si>
    <t>OFA000177</t>
  </si>
  <si>
    <t>OGL003586</t>
  </si>
  <si>
    <t>Fuji Xerox Mar 20 - jonesm Fuji_MFD_351891</t>
  </si>
  <si>
    <t>Fuji Xerox Mar 20 - oclindan Fuji_MFD_351860</t>
  </si>
  <si>
    <t>Fuji Xerox Mar 20 - ocwilsda Fuji_MFD_301946</t>
  </si>
  <si>
    <t>Fuji Xerox Mar 20 - oclindan Fuji_MFD_301946</t>
  </si>
  <si>
    <t>Vodafone Mar 20 -  Satellite Connection Fee x7</t>
  </si>
  <si>
    <t>Fuji Xerox Copycentre Mar 20 - Moyra Jones Staples</t>
  </si>
  <si>
    <t>OGL003585</t>
  </si>
  <si>
    <t>OGL003584</t>
  </si>
  <si>
    <t>OGL003583</t>
  </si>
  <si>
    <t>ACCL Cellphone 194136548</t>
  </si>
  <si>
    <t>OGL003582</t>
  </si>
  <si>
    <t>OGL003575</t>
  </si>
  <si>
    <t>OGL003574</t>
  </si>
  <si>
    <t>OVO011712</t>
  </si>
  <si>
    <t>Fuji Xerox Mar 20 - All of Government Admin Fee</t>
  </si>
  <si>
    <t>Fuji Xerox Mar 20 - ocrichpe Fuji_SFD_CP405_003626</t>
  </si>
  <si>
    <t>Fuji Xerox Mar 20 - ocpickja Fuji_MFD_350192</t>
  </si>
  <si>
    <t>Fuji Xerox Mar 20 - farmerk Fuji_MFD_352343</t>
  </si>
  <si>
    <t>Fuji Xerox Mar 20 - oclindan Fuji_MFD_352343</t>
  </si>
  <si>
    <t>Fuji Xerox Mar 20 - ocpickja Fuji_MFD_352343</t>
  </si>
  <si>
    <t>Fuji Xerox Mar 20 - ocrichpe Fuji_MFD_352343</t>
  </si>
  <si>
    <t>Fuji Xerox Mar 20 - farmerk Fuji_MFD_352366</t>
  </si>
  <si>
    <t>Fuji Xerox Mar 20 - farmerk Fuji_MFD_353953</t>
  </si>
  <si>
    <t>Fuji Xerox Mar 20 - jonesm Fuji_MFD_353953</t>
  </si>
  <si>
    <t>Fuji Xerox Mar 20 - ockreisa Fuji_MFD_353953</t>
  </si>
  <si>
    <t>Fuji Xerox Mar 20 - ocpickja Fuji_MFD_353953</t>
  </si>
  <si>
    <t>Fuji Xerox Mar 20 - woodcocj Fuji_MFD_353953</t>
  </si>
  <si>
    <t>Fuji Xerox Mar 20 - farmerk Fuji_MFD_570932</t>
  </si>
  <si>
    <t>Fuji Xerox Mar 20 - jonesm Fuji_MFD_570932</t>
  </si>
  <si>
    <t>Fuji Xerox Mar 20 - ockreisa Fuji_MFD_570932</t>
  </si>
  <si>
    <t>Fuji Xerox Mar 20 - ocpickja Fuji_MFD_570932</t>
  </si>
  <si>
    <t>Fuji Xerox Mar 20 - woodcocj Fuji_MFD_570932</t>
  </si>
  <si>
    <t>Fuji Xerox Mar 20 - farmerk Fuji_MFD_571306</t>
  </si>
  <si>
    <t>Fuji Xerox Mar 20 - ockreisa Fuji_MFD_571306</t>
  </si>
  <si>
    <t>OGL003571</t>
  </si>
  <si>
    <t xml:space="preserve">Feb Air NZ Travelcard correction </t>
  </si>
  <si>
    <t>OGL003568</t>
  </si>
  <si>
    <t xml:space="preserve">STORE-ST3363-OPPx1-Lenovo 40AF0135AU HYBRID USB-C </t>
  </si>
  <si>
    <t xml:space="preserve">STORE-ST3414-OPPx1-Lenovo 40AF0135AU HYBRID USB-C </t>
  </si>
  <si>
    <t>STORE-ST3414-OPPx1-Lenovo Yoga 390 Convertible - 2</t>
  </si>
  <si>
    <t xml:space="preserve">STORE-ST3414-OPPx1-Lenovo USB Type-C 65W Standard </t>
  </si>
  <si>
    <t>OSAL000387</t>
  </si>
  <si>
    <t>Annual Leave Mar 2020</t>
  </si>
  <si>
    <t>OGL003567</t>
  </si>
  <si>
    <t>Trademe 5d75 Ping</t>
  </si>
  <si>
    <t>Purchase Card – David Wilson</t>
  </si>
  <si>
    <t>OGL003566</t>
  </si>
  <si>
    <t>OGL003565</t>
  </si>
  <si>
    <t>Transaction Fees Cash Advance Fee-Venoo</t>
  </si>
  <si>
    <t>Joint OMT meeting refreshments, 16 March-Jones</t>
  </si>
  <si>
    <t>Mitre 10 Mega Petone</t>
  </si>
  <si>
    <t>Insect traps for OOC records space PL B3-00-Kreig</t>
  </si>
  <si>
    <t>OSAC000248</t>
  </si>
  <si>
    <t>ACCRUALS MAR 2020</t>
  </si>
  <si>
    <t>OSAC000247</t>
  </si>
  <si>
    <t>OVO011683</t>
  </si>
  <si>
    <t>Tuition fees, K Farmer</t>
  </si>
  <si>
    <t>OVO011682</t>
  </si>
  <si>
    <t>Coaching J Picker</t>
  </si>
  <si>
    <t>OGL003560</t>
  </si>
  <si>
    <t>Business planning, cakefest-Jones</t>
  </si>
  <si>
    <t>Ground coffee for PLP-Brouwe</t>
  </si>
  <si>
    <t>PLP ground coffee-Brouwe</t>
  </si>
  <si>
    <t>Krishna Ramakrishnan split costs with PS March</t>
  </si>
  <si>
    <t>ICT SLA</t>
  </si>
  <si>
    <t>ICT SLA OOC 2019/20</t>
  </si>
  <si>
    <t>ACCOUNTING</t>
  </si>
  <si>
    <t>OOC Management Accountant Fee sch2</t>
  </si>
  <si>
    <t>Accounting Services SLA 2017/18 sch2</t>
  </si>
  <si>
    <t>OSAL000386</t>
  </si>
  <si>
    <t>SALARY 18 MAR 2020</t>
  </si>
  <si>
    <t>OVO011675</t>
  </si>
  <si>
    <t>Onsite Support Travel km Onsite Advisor: Mel</t>
  </si>
  <si>
    <t>OVO011673</t>
  </si>
  <si>
    <t>Advertising, Chamber staff</t>
  </si>
  <si>
    <t>OVO011667</t>
  </si>
  <si>
    <t>Objective PS/OOC merge, Feb 2020</t>
  </si>
  <si>
    <t>OVO011665</t>
  </si>
  <si>
    <t>E-cast - PTV archiving, Feb 2020</t>
  </si>
  <si>
    <t>BR2381</t>
  </si>
  <si>
    <t>OVO011663</t>
  </si>
  <si>
    <t>Employment legal services</t>
  </si>
  <si>
    <t>OVO011659</t>
  </si>
  <si>
    <t>Ergonomic checks, P Miller, J Hamlyn</t>
  </si>
  <si>
    <t>OVO011655</t>
  </si>
  <si>
    <t>Wrist support, A Lindsay</t>
  </si>
  <si>
    <t>OVO011653</t>
  </si>
  <si>
    <t>Candidate assessments x 2</t>
  </si>
  <si>
    <t>OVO011652</t>
  </si>
  <si>
    <t>GBP24.50 1 copy of volume 87 of The Table</t>
  </si>
  <si>
    <t>OVO011651</t>
  </si>
  <si>
    <t>OVO011650</t>
  </si>
  <si>
    <t>TIMG charges, Feb 2020</t>
  </si>
  <si>
    <t>OVO011644</t>
  </si>
  <si>
    <t>TIMG charges, January 2020</t>
  </si>
  <si>
    <t>OVO011640</t>
  </si>
  <si>
    <t>MOJ checks, February 2020</t>
  </si>
  <si>
    <t>OVO011638</t>
  </si>
  <si>
    <t>Ergonomic chairs x 12; Headset</t>
  </si>
  <si>
    <t>OVO011636</t>
  </si>
  <si>
    <t>HRNZ membership</t>
  </si>
  <si>
    <t>OVO011631</t>
  </si>
  <si>
    <t>Postage, Feb 2020</t>
  </si>
  <si>
    <t>OVO011630</t>
  </si>
  <si>
    <t>New cellphones x 9</t>
  </si>
  <si>
    <t>Monthly plan charges OPP</t>
  </si>
  <si>
    <t>Roaming charges - I Law</t>
  </si>
  <si>
    <t>OVO011629</t>
  </si>
  <si>
    <t>Grab'n'go bags x 40</t>
  </si>
  <si>
    <t>OVO011628</t>
  </si>
  <si>
    <t>Business cards - W Holmes</t>
  </si>
  <si>
    <t>OGL003549</t>
  </si>
  <si>
    <t xml:space="preserve">Rebates - Oct-Dec19  </t>
  </si>
  <si>
    <t>Grab&amp;Go NZ Ltd</t>
  </si>
  <si>
    <t>OGL003548</t>
  </si>
  <si>
    <t>ACCL 40 x Grab &amp; Go bags 00003470</t>
  </si>
  <si>
    <t>ACCL Ergonomic chairs x 12; Headset x 1 M-020320-0</t>
  </si>
  <si>
    <t>ACCL Cellphones 192825723</t>
  </si>
  <si>
    <t>OGL003547</t>
  </si>
  <si>
    <t>OGL003542</t>
  </si>
  <si>
    <t>Vodafone Feb 20 -  Satellite Connection Fee x7</t>
  </si>
  <si>
    <t>Fuji Xerox Jan 20 - oclindan Fuji_MFD_301946</t>
  </si>
  <si>
    <t>Fuji Xerox Feb 20 - farmerk Fuji_MFD_351996</t>
  </si>
  <si>
    <t>Fuji Xerox Feb 20 - jonesm Fuji_MFD_351891</t>
  </si>
  <si>
    <t>Fuji Xerox Feb 20 - farmerk Fuji_MFD_351891</t>
  </si>
  <si>
    <t>Fuji Xerox Feb 20 - farmerk Fuji_MFD_351890</t>
  </si>
  <si>
    <t>Fuji Xerox Feb 20 - ocwilsda Fuji_MFD_301946</t>
  </si>
  <si>
    <t>Fuji Xerox Feb 20 - oclindan Fuji_MFD_301946</t>
  </si>
  <si>
    <t>OGL003540</t>
  </si>
  <si>
    <t>Spark Feb 20 -  48179525</t>
  </si>
  <si>
    <t>Spark Feb 20 -  48179446</t>
  </si>
  <si>
    <t>Spark Feb 20 -  48179445</t>
  </si>
  <si>
    <t>Spark Feb 20 -  48179245</t>
  </si>
  <si>
    <t>Spark Feb 20 -  48179231</t>
  </si>
  <si>
    <t>Spark Feb 20 -  48178292</t>
  </si>
  <si>
    <t>Spark Feb 20 -  48178291</t>
  </si>
  <si>
    <t>Spark Feb 20 -  48178128</t>
  </si>
  <si>
    <t>Spark Feb 20 -  48178047</t>
  </si>
  <si>
    <t>Spark Feb 20 -  48178017</t>
  </si>
  <si>
    <t>Spark Feb 20 -  48176894</t>
  </si>
  <si>
    <t>Spark Feb 20 -  278225694</t>
  </si>
  <si>
    <t>OSAL000385</t>
  </si>
  <si>
    <t>SALARY 04 MAR 2020</t>
  </si>
  <si>
    <t>OVO011634</t>
  </si>
  <si>
    <t>Fuji Xerox Feb 20 - All of Government Admin Fee</t>
  </si>
  <si>
    <t>Fuji Xerox Feb 20 - ocrichpe Fuji_SFD_CP405_003626</t>
  </si>
  <si>
    <t>Fuji Xerox Feb 20 - ocpickja Fuji_MFD_352343</t>
  </si>
  <si>
    <t>Fuji Xerox Feb 20 - ocrichpe Fuji_MFD_352343</t>
  </si>
  <si>
    <t>Fuji Xerox Feb 20 - woodcocj Fuji_MFD_352343</t>
  </si>
  <si>
    <t>Fuji Xerox Feb 20 - farmerk Fuji_MFD_352366</t>
  </si>
  <si>
    <t>Fuji Xerox Feb 20 - farmerk Fuji_MFD_353953</t>
  </si>
  <si>
    <t>Fuji Xerox Feb 20 - jonesm Fuji_MFD_353953</t>
  </si>
  <si>
    <t>Fuji Xerox Feb 20 - ockreisa Fuji_MFD_353953</t>
  </si>
  <si>
    <t>Fuji Xerox Feb 20 - ocpickja Fuji_MFD_353953</t>
  </si>
  <si>
    <t>Fuji Xerox Feb 20 - woodcocj Fuji_MFD_353953</t>
  </si>
  <si>
    <t>Fuji Xerox Feb 20 - farmerk Fuji_MFD_370047</t>
  </si>
  <si>
    <t>Fuji Xerox Feb 20 - farmerk Fuji_MFD_570932</t>
  </si>
  <si>
    <t>Fuji Xerox Feb 20 - jonesm Fuji_MFD_570932</t>
  </si>
  <si>
    <t>Fuji Xerox Feb 20 - ockreisa Fuji_MFD_570932</t>
  </si>
  <si>
    <t>Fuji Xerox Feb 20 - ocpickja Fuji_MFD_570932</t>
  </si>
  <si>
    <t>Fuji Xerox Feb 20 - woodcocj Fuji_MFD_570932</t>
  </si>
  <si>
    <t>Fuji Xerox Feb 20 - farmerk Fuji_MFD_571306</t>
  </si>
  <si>
    <t>Fuji Xerox Feb 20 - jonesm Fuji_MFD_571306</t>
  </si>
  <si>
    <t>Fuji Xerox Feb 20 - ockreisa Fuji_MFD_571306</t>
  </si>
  <si>
    <t>Fuji Xerox Feb 20 - ocpickja Fuji_MFD_571306</t>
  </si>
  <si>
    <t>OFA000176</t>
  </si>
  <si>
    <t>OVO011620</t>
  </si>
  <si>
    <t>Background checks, Jan 2020</t>
  </si>
  <si>
    <t>OGL003537</t>
  </si>
  <si>
    <t>OGL003536</t>
  </si>
  <si>
    <t>Wsl Kilbirnie</t>
  </si>
  <si>
    <t>OGL003535</t>
  </si>
  <si>
    <t>Purchase Card – Stephanie Maiava</t>
  </si>
  <si>
    <t>OGL003534</t>
  </si>
  <si>
    <t>OGL003533</t>
  </si>
  <si>
    <t>OGL003532</t>
  </si>
  <si>
    <t>OGL003531</t>
  </si>
  <si>
    <t>OGL003530</t>
  </si>
  <si>
    <t>OSAL000384</t>
  </si>
  <si>
    <t>Annual Leave Feb 2020</t>
  </si>
  <si>
    <t>OSAC000246</t>
  </si>
  <si>
    <t>ACCRUALS FEB 2020</t>
  </si>
  <si>
    <t>OSAC000245</t>
  </si>
  <si>
    <t>Bnz Service Fee</t>
  </si>
  <si>
    <t>OGL003524</t>
  </si>
  <si>
    <t>Credit card fee-Willia</t>
  </si>
  <si>
    <t>Finger Tech Ltd</t>
  </si>
  <si>
    <t>OGL003522</t>
  </si>
  <si>
    <t>iPhone case, M Jones-Jones</t>
  </si>
  <si>
    <t>The Warehouse Online</t>
  </si>
  <si>
    <t>Blankets, brush &amp; pan-Jones</t>
  </si>
  <si>
    <t>Clerk coffee mtg with guest-Wilson</t>
  </si>
  <si>
    <t>Self-Inking Stamps Ltd</t>
  </si>
  <si>
    <t>Stamp for Clerk-Wilson</t>
  </si>
  <si>
    <t>Blue Line 1215 Taxitab</t>
  </si>
  <si>
    <t>OGL003520</t>
  </si>
  <si>
    <t>3326 - D Wilson Taxi Sprks conference-Wilson</t>
  </si>
  <si>
    <t>OGL003519</t>
  </si>
  <si>
    <t>Ground coffee for PLP team-Brouwe</t>
  </si>
  <si>
    <t>OGL003518</t>
  </si>
  <si>
    <t>Farewell afternoon tea, N Moore-Jones</t>
  </si>
  <si>
    <t>Catering, PS/OOC OMT meeting 23 January-Jones</t>
  </si>
  <si>
    <t>Whitcoulls Wlg 364</t>
  </si>
  <si>
    <t>Farewell card, N Moore-Jones</t>
  </si>
  <si>
    <t>C6 nvelopes for staff anniversary cards-Jones</t>
  </si>
  <si>
    <t>Live Taxi Australia</t>
  </si>
  <si>
    <t>3326 - Taxi Sydney airport to Hotel 200123-Jones</t>
  </si>
  <si>
    <t>Gm Cabs Pty Ltd</t>
  </si>
  <si>
    <t>3326 - Sydney airport to hotel 200122-Jones</t>
  </si>
  <si>
    <t>Sofitel Wentworth</t>
  </si>
  <si>
    <t>Hotel breakfast 200123-Jones</t>
  </si>
  <si>
    <t>Taxi from Airport to Island Bay 200124-Jones</t>
  </si>
  <si>
    <t>1 night accommodation ANZACATT AGM 200123-Jones</t>
  </si>
  <si>
    <t>Parliament House to Wellington airport 2001-Jones</t>
  </si>
  <si>
    <t>Taxi home - HR Forum dinner-Picker</t>
  </si>
  <si>
    <t>Airport, HR Forum-Picker</t>
  </si>
  <si>
    <t>Scent Wellington</t>
  </si>
  <si>
    <t>small wreath for Rt Hon Moore's photo in ha-Lindsa</t>
  </si>
  <si>
    <t>cell cover for A Lindsay and S Jones-Lindsa</t>
  </si>
  <si>
    <t>stationery for Clerks office-Lindsa</t>
  </si>
  <si>
    <t>flowers S Jones - get well from office and -Lindsa</t>
  </si>
  <si>
    <t>Rubber Stamps</t>
  </si>
  <si>
    <t>stamp for Clerk (had to pay extra $6 for bi-Lindsa</t>
  </si>
  <si>
    <t>Rubber Stamps By Mont</t>
  </si>
  <si>
    <t>stamp for Clerk-Lindsa</t>
  </si>
  <si>
    <t>PNL ground coffee-Brouwe</t>
  </si>
  <si>
    <t>Transaction Fees Fee Non Bnz NZ Atm Cash-Venoo</t>
  </si>
  <si>
    <t>OVO011612</t>
  </si>
  <si>
    <t>AUD1200 MEMBERSHIP FEE 2020 X 15</t>
  </si>
  <si>
    <t>OSAL000383</t>
  </si>
  <si>
    <t>SALARY 19 FEB 2020</t>
  </si>
  <si>
    <t>OVO011583</t>
  </si>
  <si>
    <t>OVO011582</t>
  </si>
  <si>
    <t>Objective merge, Jan 2020 charges</t>
  </si>
  <si>
    <t>OVO011584</t>
  </si>
  <si>
    <t>Candidate assessement, HR position</t>
  </si>
  <si>
    <t>OVO011579</t>
  </si>
  <si>
    <t>5 x chairs for Hansard staff</t>
  </si>
  <si>
    <t>Stationery, Jan 2020</t>
  </si>
  <si>
    <t>OVO011578</t>
  </si>
  <si>
    <t>PTV archiving, Jan 2020</t>
  </si>
  <si>
    <t>OVO011568</t>
  </si>
  <si>
    <t>Jan 2020 cellphone all users except IPR</t>
  </si>
  <si>
    <t>Jan 2020 roaming chgs D Wilson</t>
  </si>
  <si>
    <t>4 x new cellphones</t>
  </si>
  <si>
    <t>OVO011558</t>
  </si>
  <si>
    <t>EAP, Jan 2020</t>
  </si>
  <si>
    <t>OVO011555</t>
  </si>
  <si>
    <t>Postage, Jan 2020</t>
  </si>
  <si>
    <t>OVO011546</t>
  </si>
  <si>
    <t>Marsh Ltd consultancy fee Oct 19 - Sep 20</t>
  </si>
  <si>
    <t>BR2364</t>
  </si>
  <si>
    <t>Green Cabs Ltd</t>
  </si>
  <si>
    <t>OGL003514</t>
  </si>
  <si>
    <t>taxi D Wilson conference Spkrs-Wilson</t>
  </si>
  <si>
    <t>Krishna Ramakrishnan split costs with PS February</t>
  </si>
  <si>
    <t>OSAL000382</t>
  </si>
  <si>
    <t>SALARY 05 FEB 2020</t>
  </si>
  <si>
    <t>OGL003500</t>
  </si>
  <si>
    <t>Fuji Xerox Copycentre Jan 20 - Andie Lindsay A4 La</t>
  </si>
  <si>
    <t>Fuji Xerox Jan 20 - farmerk Fuji_MFD_351996</t>
  </si>
  <si>
    <t>Fuji Xerox Jan 20 - jonesm Fuji_MFD_351891</t>
  </si>
  <si>
    <t>Fuji Xerox Jan 20 - farmerk Fuji_MFD_351890</t>
  </si>
  <si>
    <t>Fuji Xerox Jan 20 - ocwilsda Fuji_MFD_301946</t>
  </si>
  <si>
    <t>OGL003499</t>
  </si>
  <si>
    <t>Spark Jan 20 -  48179525</t>
  </si>
  <si>
    <t>Spark Jan 20 -  48179446</t>
  </si>
  <si>
    <t>Spark Jan 20 -  48179445</t>
  </si>
  <si>
    <t>Spark Jan 20 -  48179245</t>
  </si>
  <si>
    <t>Spark Jan 20 -  48179231</t>
  </si>
  <si>
    <t>Spark Jan 20 -  48178292</t>
  </si>
  <si>
    <t>Spark Jan 20 -  48178291</t>
  </si>
  <si>
    <t>Spark Jan 20 -  48178128</t>
  </si>
  <si>
    <t>Spark Jan 20 -  48178047</t>
  </si>
  <si>
    <t>Spark Jan 20 -  48178017</t>
  </si>
  <si>
    <t>Spark Jan 20 -  278225694</t>
  </si>
  <si>
    <t>OGL003498</t>
  </si>
  <si>
    <t>Annual Leave Jan 2020</t>
  </si>
  <si>
    <t>OGL003497</t>
  </si>
  <si>
    <t>Vodafone Jan 20 -  Satellite Connection Fee x7</t>
  </si>
  <si>
    <t xml:space="preserve">Vodafone </t>
  </si>
  <si>
    <t>OGL003495</t>
  </si>
  <si>
    <t>ACCL 4 x cellphones 191541527</t>
  </si>
  <si>
    <t>Marsh Ltd</t>
  </si>
  <si>
    <t>ACCL Marsh Ltd annual consultancy fee M00238889</t>
  </si>
  <si>
    <t>ACCL 5 x chairs for Hansard staff M-030220-0057</t>
  </si>
  <si>
    <t>OGL003494</t>
  </si>
  <si>
    <t>OGL003493</t>
  </si>
  <si>
    <t>PICKER/JAMES MR  20/01/20 WLG SYD CBR SYD WLG</t>
  </si>
  <si>
    <t>WILSON DAVID MR  MISCELLANEOUS SERVICES</t>
  </si>
  <si>
    <t>LINDSAY ANDREA MS  MISCELLANEOUS SERVICES</t>
  </si>
  <si>
    <t>JONES/SUZANNE MRS  2 WORKS</t>
  </si>
  <si>
    <t xml:space="preserve">JONES/SUZANNE MRS  22/01/20 WLG SYD WLG </t>
  </si>
  <si>
    <t>PICKER JAMES MR  MISCELLANEOUS SERVICES</t>
  </si>
  <si>
    <t>WILSON/DAVID MR  21/01/20 WLG SYD CBR SYD WLG</t>
  </si>
  <si>
    <t>OFA000175</t>
  </si>
  <si>
    <t>OVO011564</t>
  </si>
  <si>
    <t>Fuji Xerox Jan 20 - All of Government Admin Fee</t>
  </si>
  <si>
    <t>Fuji Xerox Jan 20 - ocrichpe Fuji_SFD_CP405_003626</t>
  </si>
  <si>
    <t>Fuji Xerox Jan 20 - ocrichpe Fuji_MFD_352343</t>
  </si>
  <si>
    <t>Fuji Xerox Jan 20 - farmerk Fuji_MFD_353953</t>
  </si>
  <si>
    <t>Fuji Xerox Jan 20 - jonesm Fuji_MFD_353953</t>
  </si>
  <si>
    <t>Fuji Xerox Jan 20 - ockreisa Fuji_MFD_353953</t>
  </si>
  <si>
    <t>Fuji Xerox Jan 20 - ocpickja Fuji_MFD_353953</t>
  </si>
  <si>
    <t>Fuji Xerox Jan 20 - woodcocj Fuji_MFD_353953</t>
  </si>
  <si>
    <t>Fuji Xerox Jan 20 - youngd Fuji_MFD_353953</t>
  </si>
  <si>
    <t>Fuji Xerox Jan 20 - farmerk Fuji_MFD_570932</t>
  </si>
  <si>
    <t>Fuji Xerox Jan 20 - jonesm Fuji_MFD_570932</t>
  </si>
  <si>
    <t>Fuji Xerox Jan 20 - ockreisa Fuji_MFD_570932</t>
  </si>
  <si>
    <t>Fuji Xerox Jan 20 - ocpickja Fuji_MFD_570932</t>
  </si>
  <si>
    <t>Fuji Xerox Jan 20 - woodcocj Fuji_MFD_570932</t>
  </si>
  <si>
    <t>Fuji Xerox Jan 20 - youngd Fuji_MFD_570932</t>
  </si>
  <si>
    <t>Fuji Xerox Jan 20 - farmerk Fuji_MFD_571306</t>
  </si>
  <si>
    <t>Fuji Xerox Jan 20 - jonesm Fuji_MFD_571306</t>
  </si>
  <si>
    <t>Fuji Xerox Jan 20 - youngd Fuji_MFD_571306</t>
  </si>
  <si>
    <t>OGL003481</t>
  </si>
  <si>
    <t>OGL003480</t>
  </si>
  <si>
    <t>OGL003478</t>
  </si>
  <si>
    <t>Blue Line Taxi</t>
  </si>
  <si>
    <t>Chipotle #3022</t>
  </si>
  <si>
    <t>Uber Trip Help.Uber.Com</t>
  </si>
  <si>
    <t>OGL003477</t>
  </si>
  <si>
    <t>Flowers Rediscovered</t>
  </si>
  <si>
    <t>OGL003476</t>
  </si>
  <si>
    <t>Flowers - D Young departure-Jones</t>
  </si>
  <si>
    <t>Afternoon tea - D Young departure-Picker</t>
  </si>
  <si>
    <t>Paypal *angeldelive</t>
  </si>
  <si>
    <t>Roland Todd bereavement package-Lindsa</t>
  </si>
  <si>
    <t>kitchen supplies for Clerk-Lindsa</t>
  </si>
  <si>
    <t>working dinner SLT ELT for business plannin-Lindsa</t>
  </si>
  <si>
    <t>OSAC000244</t>
  </si>
  <si>
    <t>ACCRUALS JAN 2020</t>
  </si>
  <si>
    <t>OSAC000243</t>
  </si>
  <si>
    <t>OVO011542</t>
  </si>
  <si>
    <t>Executive coaching, J Picker</t>
  </si>
  <si>
    <t>OVO011490</t>
  </si>
  <si>
    <t>Business cards: N Moore</t>
  </si>
  <si>
    <t>Business cards: W Holmes</t>
  </si>
  <si>
    <t>OVO011489</t>
  </si>
  <si>
    <t>Business cards: E Maffey, M Robins</t>
  </si>
  <si>
    <t>OVO011545</t>
  </si>
  <si>
    <t>2 x Spectrum chairs (Hansard)</t>
  </si>
  <si>
    <t>OGL003469</t>
  </si>
  <si>
    <t>Annual Fee Account Fee-Coffey</t>
  </si>
  <si>
    <t>Annual Fee Account Fee-Moore</t>
  </si>
  <si>
    <t>OSAL000381</t>
  </si>
  <si>
    <t>SALARY 22 JAN 2020</t>
  </si>
  <si>
    <t>Salary and Wages - Temp. staff</t>
  </si>
  <si>
    <t>OGL003468</t>
  </si>
  <si>
    <t>New World Khandallah</t>
  </si>
  <si>
    <t>Replacements for date expired items, emrgnc-Young</t>
  </si>
  <si>
    <t>Countdown</t>
  </si>
  <si>
    <t>kitchen supplies fpr the Clerk's office-Lindsa</t>
  </si>
  <si>
    <t>OVO011540</t>
  </si>
  <si>
    <t>Vitae, Dec 2019</t>
  </si>
  <si>
    <t>OVO011530</t>
  </si>
  <si>
    <t>Record storage</t>
  </si>
  <si>
    <t>OVO011527</t>
  </si>
  <si>
    <t>OOC/PS Objective merge: consultant, proj mngr</t>
  </si>
  <si>
    <t>OVO011538</t>
  </si>
  <si>
    <t>CourierPost, Dec 2019</t>
  </si>
  <si>
    <t>OVO011531</t>
  </si>
  <si>
    <t>PTV archiving Dec 2019</t>
  </si>
  <si>
    <t>OVO011525</t>
  </si>
  <si>
    <t>Candidate assessment x 3 (PS - see credit note)</t>
  </si>
  <si>
    <t>OVO011526</t>
  </si>
  <si>
    <t>PTV archiving, Dec 2019</t>
  </si>
  <si>
    <t>OVO011524</t>
  </si>
  <si>
    <t>2020 Central Govt Remuneration Report</t>
  </si>
  <si>
    <t>Research/Survey/Library Services</t>
  </si>
  <si>
    <t>OVO011499</t>
  </si>
  <si>
    <t>Stationery, December 2019</t>
  </si>
  <si>
    <t>OVO011492</t>
  </si>
  <si>
    <t>Cellphone monthly plans &amp; usage OPP</t>
  </si>
  <si>
    <t>New cellphone - D Wilson</t>
  </si>
  <si>
    <t>Roaming charges - J Son</t>
  </si>
  <si>
    <t>OVC000142</t>
  </si>
  <si>
    <t>PS candidate assessmnts to be re-invoiced</t>
  </si>
  <si>
    <t>OGL003466</t>
  </si>
  <si>
    <t>OVO011519-Insurance : Travel</t>
  </si>
  <si>
    <t>OVO011518-Insurance : Material Damage, bus interpt</t>
  </si>
  <si>
    <t>OVO011517-Insurance : Employers liability</t>
  </si>
  <si>
    <t>OVO011516-Insurance : General liability</t>
  </si>
  <si>
    <t>OVO011515-Insurance : statutory liability</t>
  </si>
  <si>
    <t>OVO011510</t>
  </si>
  <si>
    <t>4 x candidate assessments</t>
  </si>
  <si>
    <t>OVO011494</t>
  </si>
  <si>
    <t>Postage, Dec 2019</t>
  </si>
  <si>
    <t>Krishna Ramakrishnan split costs with PS January</t>
  </si>
  <si>
    <t>OVO011382</t>
  </si>
  <si>
    <t>PPMT - St John - S. McErlich First Aid Jan 2020</t>
  </si>
  <si>
    <t>OVO011293</t>
  </si>
  <si>
    <t>PPMT - St John - N. Moore First Aid Jan 2020</t>
  </si>
  <si>
    <t>BR2348</t>
  </si>
  <si>
    <t>OGL003463</t>
  </si>
  <si>
    <t>ANZACATT financial docs to Australia 191203-Lepou</t>
  </si>
  <si>
    <t>afternoon tea code of conduct meeting-Lindsa</t>
  </si>
  <si>
    <t>afternoon tea with all of ooc meeting-Lindsa</t>
  </si>
  <si>
    <t>Dominos Cambridge Tce</t>
  </si>
  <si>
    <t>pizza for ooc ps function-Lindsa</t>
  </si>
  <si>
    <t>consumables for ooc ps end of year function-Lindsa</t>
  </si>
  <si>
    <t>Twl 138 Upper Hutt</t>
  </si>
  <si>
    <t>replacement Christmas tree-Lindsa</t>
  </si>
  <si>
    <t>chocolates for xmas ooc-Lindsa</t>
  </si>
  <si>
    <t>New World Silverstream</t>
  </si>
  <si>
    <t>vouchers for ooc awards-Lindsa</t>
  </si>
  <si>
    <t>cases and screen proct charger for D Wilson-Lindsa</t>
  </si>
  <si>
    <t>Co Op Shuttles</t>
  </si>
  <si>
    <t>taxi from tory st to parliament a lindsay-Lindsa</t>
  </si>
  <si>
    <t>taxi from parliament to tory st A Lindsay-Lindsa</t>
  </si>
  <si>
    <t>office supplies for Clerks Office-Lindsa</t>
  </si>
  <si>
    <t>OVO011504</t>
  </si>
  <si>
    <t>MOJ checks, Dec 2019</t>
  </si>
  <si>
    <t>OVO011497</t>
  </si>
  <si>
    <t>S Jones coaching session 2 Dec 2019</t>
  </si>
  <si>
    <t>OVO011493</t>
  </si>
  <si>
    <t>Induction assessment &amp; report: L Hendy</t>
  </si>
  <si>
    <t>Induction assessments &amp; reports; multiple reviews</t>
  </si>
  <si>
    <t>OVO011488</t>
  </si>
  <si>
    <t>Business cards: T Elmes, A Gorham</t>
  </si>
  <si>
    <t>OGL003460</t>
  </si>
  <si>
    <t xml:space="preserve">SALARY 11 DEC 2019 </t>
  </si>
  <si>
    <t>OGL003457</t>
  </si>
  <si>
    <t>LSL leave adjustment as at 31 December 2019</t>
  </si>
  <si>
    <t>OGL003456</t>
  </si>
  <si>
    <t>Vodafone Nov&amp;Dec19 - 6421632127 Natalie Moore (Tem</t>
  </si>
  <si>
    <t>OSAL000380</t>
  </si>
  <si>
    <t>Annual Leave Dec 2019</t>
  </si>
  <si>
    <t>Performance Matters</t>
  </si>
  <si>
    <t>OGL003451</t>
  </si>
  <si>
    <t>ACCL Coaching session 1920-109</t>
  </si>
  <si>
    <t>OGL003450</t>
  </si>
  <si>
    <t>OGL003449</t>
  </si>
  <si>
    <t>Spark Dec 19 -  48179525</t>
  </si>
  <si>
    <t>Spark Dec 19 -  48179446</t>
  </si>
  <si>
    <t>Spark Dec 19 -  48179445</t>
  </si>
  <si>
    <t>Spark Dec 19 -  48179245</t>
  </si>
  <si>
    <t>Spark Dec 19 -  48179231</t>
  </si>
  <si>
    <t>Spark Dec 19 -  48178292</t>
  </si>
  <si>
    <t>Spark Dec 19 -  48178291</t>
  </si>
  <si>
    <t>Spark Dec 19 -  48178128</t>
  </si>
  <si>
    <t>Spark Dec 19 -  48178047</t>
  </si>
  <si>
    <t>Spark Dec 19 -  48178017</t>
  </si>
  <si>
    <t>Spark Dec 19 -  278225694</t>
  </si>
  <si>
    <t>Ergo OT LTd</t>
  </si>
  <si>
    <t>OGL003448</t>
  </si>
  <si>
    <t>ACCL Workstation assessments &amp; reports INV-4857</t>
  </si>
  <si>
    <t>OGL003447</t>
  </si>
  <si>
    <t>OFA000173</t>
  </si>
  <si>
    <t>OSAL000379</t>
  </si>
  <si>
    <t>SALARY 08 JAN 2020</t>
  </si>
  <si>
    <t>OVO011487</t>
  </si>
  <si>
    <t>EAP, December  2019</t>
  </si>
  <si>
    <t>OVO011472</t>
  </si>
  <si>
    <t xml:space="preserve">Korn Ferry - annual subscription to 17 Dec 2020 </t>
  </si>
  <si>
    <t>OGL003437</t>
  </si>
  <si>
    <t>Vodafone Dec 19 -  Satellite Connection Fee x7</t>
  </si>
  <si>
    <t>OGL003436</t>
  </si>
  <si>
    <t>Fuji Xerox Nov 19 - oclindan Fuji_MFD_301946</t>
  </si>
  <si>
    <t>Fuji Xerox Dec 19 - ocpickja Fuji_MFD_351894</t>
  </si>
  <si>
    <t>Fuji Xerox Dec 19 - youngd Fuji_MFD_351891</t>
  </si>
  <si>
    <t>Fuji Xerox Dec 19 - oclindan Fuji_MFD_351860</t>
  </si>
  <si>
    <t>Fuji Xerox Dec 19 - ocwilsda Fuji_MFD_301946</t>
  </si>
  <si>
    <t>Fuji Xerox Copycentre Dec 19 - Andie Lindsay A4 La</t>
  </si>
  <si>
    <t>OGL003434</t>
  </si>
  <si>
    <t>OGL003433</t>
  </si>
  <si>
    <t>OVO011498</t>
  </si>
  <si>
    <t>Fuji Xerox Dec 19 - All of Government Admin Fee</t>
  </si>
  <si>
    <t>Fuji Xerox Dec 19 - ocrichpe Fuji_SFD_CP405_003626</t>
  </si>
  <si>
    <t>Fuji Xerox Dec 19 - farmerk Fuji_MFD_352343</t>
  </si>
  <si>
    <t>Fuji Xerox Dec 19 - oclindan Fuji_MFD_352343</t>
  </si>
  <si>
    <t>Fuji Xerox Dec 19 - ocpickja Fuji_MFD_352343</t>
  </si>
  <si>
    <t>Fuji Xerox Dec 19 - ocrichpe Fuji_MFD_352343</t>
  </si>
  <si>
    <t>Fuji Xerox Dec 19 - ocwilsda Fuji_MFD_352343</t>
  </si>
  <si>
    <t>Fuji Xerox Dec 19 - farmerk Fuji_MFD_352366</t>
  </si>
  <si>
    <t>Fuji Xerox Dec 19 - jonesm Fuji_MFD_353953</t>
  </si>
  <si>
    <t>Fuji Xerox Dec 19 - ockreisa Fuji_MFD_353953</t>
  </si>
  <si>
    <t>Fuji Xerox Dec 19 - ocpickja Fuji_MFD_353953</t>
  </si>
  <si>
    <t>Fuji Xerox Dec 19 - woodcocj Fuji_MFD_353953</t>
  </si>
  <si>
    <t>Fuji Xerox Dec 19 - youngd Fuji_MFD_353953</t>
  </si>
  <si>
    <t>Fuji Xerox Dec 19 - farmerk Fuji_MFD_370047</t>
  </si>
  <si>
    <t>Fuji Xerox Dec 19 - farmerk Fuji_MFD_570932</t>
  </si>
  <si>
    <t>Fuji Xerox Dec 19 - jonesm Fuji_MFD_570932</t>
  </si>
  <si>
    <t>Fuji Xerox Dec 19 - ockreisa Fuji_MFD_570932</t>
  </si>
  <si>
    <t>Fuji Xerox Dec 19 - ocpickja Fuji_MFD_570932</t>
  </si>
  <si>
    <t>Fuji Xerox Dec 19 - youngd Fuji_MFD_570932</t>
  </si>
  <si>
    <t>Fuji Xerox Dec 19 - farmerk Fuji_MFD_571306</t>
  </si>
  <si>
    <t>Fuji Xerox Dec 19 - jonesm Fuji_MFD_571306</t>
  </si>
  <si>
    <t>Fuji Xerox Dec 19 - ockreisa Fuji_MFD_571306</t>
  </si>
  <si>
    <t>Fuji Xerox Dec 19 - youngd Fuji_MFD_571306</t>
  </si>
  <si>
    <t>OGL003431</t>
  </si>
  <si>
    <t>Purchase Card – Deborah Young</t>
  </si>
  <si>
    <t>OGL003430</t>
  </si>
  <si>
    <t>OGL003429</t>
  </si>
  <si>
    <t>Morning tea, SCORP business planning 13 Dec-Jones</t>
  </si>
  <si>
    <t>Farewell a/noon tea, Jerome-Jones</t>
  </si>
  <si>
    <t>Sunscreen, SCORP team-Jones</t>
  </si>
  <si>
    <t>OGL003428</t>
  </si>
  <si>
    <t>WILSON DAVID MR TICKET ISSUE SERVICE FEE</t>
  </si>
  <si>
    <t>OVO011478</t>
  </si>
  <si>
    <t>Ergonomic mouse - V Corner</t>
  </si>
  <si>
    <t>OGL003427</t>
  </si>
  <si>
    <t>office supplies for clerks office-Lindsa</t>
  </si>
  <si>
    <t>Christmas decorations for office (replaceme-Lindsa</t>
  </si>
  <si>
    <t>afternoon tea with code of conduct meeting-Lindsa</t>
  </si>
  <si>
    <t>Coffee for PLP-Brouwe</t>
  </si>
  <si>
    <t>OGL003425</t>
  </si>
  <si>
    <t>Cakefest with 22 Nov, with House managers-Jones</t>
  </si>
  <si>
    <t>Annual Fee Account Fee-Young</t>
  </si>
  <si>
    <t>Silverfish &amp; spider traps-Young</t>
  </si>
  <si>
    <t>Cleaning Contracts</t>
  </si>
  <si>
    <t>CA negotiations m/tea, lunch x 10 191128-Lepou</t>
  </si>
  <si>
    <t>Victoria Bowling Club</t>
  </si>
  <si>
    <t>Venue hire - Office Christmas function 29 N-Picker</t>
  </si>
  <si>
    <t>Bookdepository.Com</t>
  </si>
  <si>
    <t>Book purchase D Wilson-Wilson</t>
  </si>
  <si>
    <t>Ground Coffee PLP-Brouwe</t>
  </si>
  <si>
    <t>Mental Health Worshop 27 Nov-Brouwe</t>
  </si>
  <si>
    <t>OSAC000242</t>
  </si>
  <si>
    <t>ACCRUALS DEC 2019</t>
  </si>
  <si>
    <t>OSAC000241</t>
  </si>
  <si>
    <t>OVO011459</t>
  </si>
  <si>
    <t>OSAL000378</t>
  </si>
  <si>
    <t>SALARY 25 DEC 2019</t>
  </si>
  <si>
    <t>Krishna Ramakrishnan split costs with PS December</t>
  </si>
  <si>
    <t>INFORMATION AND RECORDS MANAGEMENT SOCIETY (IRMS)</t>
  </si>
  <si>
    <t>OGL003421</t>
  </si>
  <si>
    <t>SVO043806 - Individual Membership D Young</t>
  </si>
  <si>
    <t>BR2334</t>
  </si>
  <si>
    <t>OVO011440</t>
  </si>
  <si>
    <t>Bus transport, Office Christmas function</t>
  </si>
  <si>
    <t>Surface travel other</t>
  </si>
  <si>
    <t>OSAL000377</t>
  </si>
  <si>
    <t>SALARY 11 DEC 2019</t>
  </si>
  <si>
    <t>OVO011433</t>
  </si>
  <si>
    <t>PTV archiving</t>
  </si>
  <si>
    <t>OVO011402</t>
  </si>
  <si>
    <t>20 x review assmnts House Services</t>
  </si>
  <si>
    <t>Induction assmnt, S Maiava</t>
  </si>
  <si>
    <t>OVO011379</t>
  </si>
  <si>
    <t>Keep cups x 10</t>
  </si>
  <si>
    <t>OVO011432</t>
  </si>
  <si>
    <t>EAP, Nov 2019</t>
  </si>
  <si>
    <t>OVO011410</t>
  </si>
  <si>
    <t>Stationery - Nov 2018</t>
  </si>
  <si>
    <t>OVO011419</t>
  </si>
  <si>
    <t>Monthly cellphone &amp; usage OPP</t>
  </si>
  <si>
    <t>OVO011408</t>
  </si>
  <si>
    <t>Catering, Christmas party</t>
  </si>
  <si>
    <t>OVO011405</t>
  </si>
  <si>
    <t>PTV tapes archiving</t>
  </si>
  <si>
    <t>Baxters Catering Services</t>
  </si>
  <si>
    <t>OGL003410</t>
  </si>
  <si>
    <t>ACCL Catering, Christmas party INV-0012067</t>
  </si>
  <si>
    <t>Umbrella</t>
  </si>
  <si>
    <t>ACCL Mental health awareness training 27 Nov 19 IN</t>
  </si>
  <si>
    <t>OGL003409</t>
  </si>
  <si>
    <t>OGL003408</t>
  </si>
  <si>
    <t xml:space="preserve">CY19Jul-Sept19 DCP rebate  </t>
  </si>
  <si>
    <t>Other Charges</t>
  </si>
  <si>
    <t>OVO011404</t>
  </si>
  <si>
    <t>Postal charges, Nov 2019</t>
  </si>
  <si>
    <t>OVO011403</t>
  </si>
  <si>
    <t>OGL003399</t>
  </si>
  <si>
    <t>OGL003398</t>
  </si>
  <si>
    <t>Spark Nov 19 -  48179525</t>
  </si>
  <si>
    <t>Spark Nov 19 -  48179446</t>
  </si>
  <si>
    <t>Spark Nov 19 -  48179445</t>
  </si>
  <si>
    <t>Spark Nov 19 -  48179245</t>
  </si>
  <si>
    <t>Spark Nov 19 -  48179231</t>
  </si>
  <si>
    <t>Spark Nov 19 -  48178292</t>
  </si>
  <si>
    <t>Spark Nov 19 -  48178291</t>
  </si>
  <si>
    <t>Spark Nov 19 -  48178128</t>
  </si>
  <si>
    <t>Spark Nov 19 -  48178047</t>
  </si>
  <si>
    <t>Spark Nov 19 -  48178017</t>
  </si>
  <si>
    <t>Spark Nov 19 -  278225694</t>
  </si>
  <si>
    <t>OFA000172</t>
  </si>
  <si>
    <t>OGL003397</t>
  </si>
  <si>
    <t>Fuji Xerox Nov 19 - jonesm Fuji_MFD_351891</t>
  </si>
  <si>
    <t>Fuji Xerox Nov 19 - ocrichpe Fuji_MFD_351898</t>
  </si>
  <si>
    <t>Fuji Xerox Nov 19 - ocwilsda Fuji_MFD_301946</t>
  </si>
  <si>
    <t>Fuji Xerox Nov 19 - ocrichpe Fuji_SFD_CP405_005937</t>
  </si>
  <si>
    <t>Fuji Xerox Nov 19 - youngd Fuji_MFD_351891</t>
  </si>
  <si>
    <t>Fuji Xerox Nov 19 - ocpickja Fuji_MFD_351891</t>
  </si>
  <si>
    <t>Fuji Xerox Nov 19 - ocpickja Fuji_SFD_CP405_004406</t>
  </si>
  <si>
    <t>Fuji Xerox Nov 19 - farmerk Fuji_MFD_351891</t>
  </si>
  <si>
    <t>Fuji Xerox Nov 19 - farmerk Fuji_MFD_351890</t>
  </si>
  <si>
    <t>OGL003396</t>
  </si>
  <si>
    <t>Vodafone Nov 19 -  Satellite Connection Fee x7</t>
  </si>
  <si>
    <t>OVO011420</t>
  </si>
  <si>
    <t>Fuji Xerox Nov 19 - All of Government Admin Fee</t>
  </si>
  <si>
    <t>Fuji Xerox Nov 19 - ocpickja Fuji_MFD_353953</t>
  </si>
  <si>
    <t>Fuji Xerox Nov 19 - ocpickja Fuji_MFD_570932</t>
  </si>
  <si>
    <t>Fuji Xerox Nov 19 - ocpickja Fuji_MFD_571306</t>
  </si>
  <si>
    <t>Fuji Xerox Nov 19 - ocrichpe Fuji_SFD_CP405_003626</t>
  </si>
  <si>
    <t>Fuji Xerox Nov 19 - ockreisa Fuji_MFD_351866</t>
  </si>
  <si>
    <t>Fuji Xerox Nov 19 - farmerk Fuji_MFD_352343</t>
  </si>
  <si>
    <t>Fuji Xerox Nov 19 - ocrichpe Fuji_MFD_352343</t>
  </si>
  <si>
    <t>Fuji Xerox Nov 19 - ocmcgapa Fuji_MFD_352366</t>
  </si>
  <si>
    <t>Fuji Xerox Nov 19 - farmerk Fuji_MFD_353953</t>
  </si>
  <si>
    <t>Fuji Xerox Nov 19 - jonesm Fuji_MFD_353953</t>
  </si>
  <si>
    <t>Fuji Xerox Nov 19 - ockreisa Fuji_MFD_353953</t>
  </si>
  <si>
    <t>Fuji Xerox Nov 19 - youngd Fuji_MFD_353953</t>
  </si>
  <si>
    <t>Fuji Xerox Nov 19 - farmerk Fuji_MFD_370047</t>
  </si>
  <si>
    <t>Fuji Xerox Nov 19 - farmerk Fuji_MFD_570932</t>
  </si>
  <si>
    <t>Fuji Xerox Nov 19 - jonesm Fuji_MFD_570932</t>
  </si>
  <si>
    <t>Fuji Xerox Nov 19 - ockreisa Fuji_MFD_570932</t>
  </si>
  <si>
    <t>Fuji Xerox Nov 19 - woodcocj Fuji_MFD_570932</t>
  </si>
  <si>
    <t>Fuji Xerox Nov 19 - youngd Fuji_MFD_570932</t>
  </si>
  <si>
    <t>Fuji Xerox Nov 19 - farmerk Fuji_MFD_571306</t>
  </si>
  <si>
    <t>Fuji Xerox Nov 19 - jonesm Fuji_MFD_571306</t>
  </si>
  <si>
    <t>Fuji Xerox Nov 19 - ockreisa Fuji_MFD_571306</t>
  </si>
  <si>
    <t>Fuji Xerox Nov 19 - youngd Fuji_MFD_571306</t>
  </si>
  <si>
    <t>OGL003391</t>
  </si>
  <si>
    <t>Clear Air NZ Travelcard imbalance</t>
  </si>
  <si>
    <t>OSAL000376</t>
  </si>
  <si>
    <t>Annual Leave Nov 2019</t>
  </si>
  <si>
    <t>OGL003389</t>
  </si>
  <si>
    <t>Trint</t>
  </si>
  <si>
    <t>Purchase Card – David Bagnall</t>
  </si>
  <si>
    <t>Good Chemistry Catering</t>
  </si>
  <si>
    <t>OGL003388</t>
  </si>
  <si>
    <t>OGL003387</t>
  </si>
  <si>
    <t>Meet and greet with library staff-Jones</t>
  </si>
  <si>
    <t>OVO011399</t>
  </si>
  <si>
    <t>Mental health awareness training Day 1, 27 Nov 201</t>
  </si>
  <si>
    <t>OVO011406</t>
  </si>
  <si>
    <t>AUD550 ANZACATT CONFERENCE - A. MACBEAN</t>
  </si>
  <si>
    <t>AUD550 ANZACATT CONFERENCE - J. PICKER</t>
  </si>
  <si>
    <t>AUD550 ANZACATT CONFERENCE - S. JONES</t>
  </si>
  <si>
    <t>AUD550 ANZACATT CONFERENCE - D. WILSON</t>
  </si>
  <si>
    <t>AUD550 ANZACATT CONFERENCE - A. LINDSAY</t>
  </si>
  <si>
    <t>OVO011390</t>
  </si>
  <si>
    <t>Records storage</t>
  </si>
  <si>
    <t>OGL003385</t>
  </si>
  <si>
    <t>Correction-Krishna Ramakrishnan split costs with P</t>
  </si>
  <si>
    <t>OSAC000240</t>
  </si>
  <si>
    <t>ACCRUALS NOV 2019</t>
  </si>
  <si>
    <t>OSAC000239</t>
  </si>
  <si>
    <t>OSAL000375</t>
  </si>
  <si>
    <t>SALARY 27 NOV 2019</t>
  </si>
  <si>
    <t>Allowances other</t>
  </si>
  <si>
    <t>OGL003383</t>
  </si>
  <si>
    <t>CA negotiations morning tea x 10 191014-Lepou</t>
  </si>
  <si>
    <t>OGL003382</t>
  </si>
  <si>
    <t>Annual Fee Account Fee-Zamali</t>
  </si>
  <si>
    <t>Annual Fee Account Fee-Taylor</t>
  </si>
  <si>
    <t>Coffee 86</t>
  </si>
  <si>
    <t>5 x coffee cards-Jones</t>
  </si>
  <si>
    <t>Roll of brown paper (for parcels)-Jones</t>
  </si>
  <si>
    <t>Annual Fee Account Fee-Delane</t>
  </si>
  <si>
    <t>Annual Fee Account Fee-Reid</t>
  </si>
  <si>
    <t>Holiday Inn Express Ad</t>
  </si>
  <si>
    <t>Meals, Adelaide, D Young-Young</t>
  </si>
  <si>
    <t>Coffee with new staff member (M Magner)-Picker</t>
  </si>
  <si>
    <t>City Drycleaners</t>
  </si>
  <si>
    <t>Dry cleaning &amp; repairs, J Picker-Picker</t>
  </si>
  <si>
    <t>Coffee with training provider (Rapid Result-Picker</t>
  </si>
  <si>
    <t>Coffee with Member Services Manager-Picker</t>
  </si>
  <si>
    <t>OVO011364</t>
  </si>
  <si>
    <t>OVO011371</t>
  </si>
  <si>
    <t>Stationery - September 2019</t>
  </si>
  <si>
    <t>OGL003381</t>
  </si>
  <si>
    <t>working lunch meeting for SLT-Lindsa</t>
  </si>
  <si>
    <t>Krishna Ramakrishnan split costs with PS November</t>
  </si>
  <si>
    <t>OVO011294</t>
  </si>
  <si>
    <t>Catering deposit - OOC Christmas function</t>
  </si>
  <si>
    <t>OVO011344</t>
  </si>
  <si>
    <t>AOG banking services fee 2019/20</t>
  </si>
  <si>
    <t>OVO011161</t>
  </si>
  <si>
    <t>Keyboard sanitation (incomplete, credited)</t>
  </si>
  <si>
    <t>OVC000137</t>
  </si>
  <si>
    <t>Credit for incomplete keyboard sanitation</t>
  </si>
  <si>
    <t>OGL003378</t>
  </si>
  <si>
    <t>CPA Reimbusement of 64th CPC costs</t>
  </si>
  <si>
    <t>OGL003377</t>
  </si>
  <si>
    <t>Jury Fee - Moyra Jones</t>
  </si>
  <si>
    <t>OGL003376</t>
  </si>
  <si>
    <t>Roaming Reimbursement - Bridget Grace</t>
  </si>
  <si>
    <t>OGL003375</t>
  </si>
  <si>
    <t>Roaming Reimbursement - Greg Cotmore</t>
  </si>
  <si>
    <t>OSAL000374</t>
  </si>
  <si>
    <t>SALARY 13 NOV 2019</t>
  </si>
  <si>
    <t>OVO011351</t>
  </si>
  <si>
    <t>Tea/Tea Infusers x 2 01/09/19-06/10/19 B Walker</t>
  </si>
  <si>
    <t>OVO011350</t>
  </si>
  <si>
    <t>Reimbursement D Wilson Canada flights CSPOC-Wilson</t>
  </si>
  <si>
    <t>OVO011304</t>
  </si>
  <si>
    <t>Cellphone charges OPP, Oct 2019</t>
  </si>
  <si>
    <t>Roaming charges OPP, Oct 2019</t>
  </si>
  <si>
    <t>OVO011341</t>
  </si>
  <si>
    <t>Objective merge discovery wor</t>
  </si>
  <si>
    <t>OVO011340</t>
  </si>
  <si>
    <t>Employment law advice</t>
  </si>
  <si>
    <t>OVO011328</t>
  </si>
  <si>
    <t>EAP services, Oct 2019</t>
  </si>
  <si>
    <t>OVO011323</t>
  </si>
  <si>
    <t>OVO011295</t>
  </si>
  <si>
    <t>Postage, Oct 2019, GST exempt</t>
  </si>
  <si>
    <t>Postage, Oct 2019</t>
  </si>
  <si>
    <t>OGL003370</t>
  </si>
  <si>
    <t>OGL003369</t>
  </si>
  <si>
    <t>CA negotiations m/tea + lunch x 10 - 191008-Lepou</t>
  </si>
  <si>
    <t>Mainland Taxis</t>
  </si>
  <si>
    <t>Taxi airport to hotel CHCH A Lindsay-Lindsa</t>
  </si>
  <si>
    <t>parking at airport A Lindsay CHCH exam-Lindsa</t>
  </si>
  <si>
    <t>Kikki.K</t>
  </si>
  <si>
    <t>diaries and refills for Tanna, Suze and And-Lindsa</t>
  </si>
  <si>
    <t>Mansfield Drycleaners</t>
  </si>
  <si>
    <t>Raf GM - house shirt dry cleaned-Lindsa</t>
  </si>
  <si>
    <t>OGL003368</t>
  </si>
  <si>
    <t>SCORP cakefest-Jones</t>
  </si>
  <si>
    <t>SLT coffees for meeting-Lindsa</t>
  </si>
  <si>
    <t>cell cover for A Lindsay-Lindsa</t>
  </si>
  <si>
    <t>Ground coffee PLP-Brouwe</t>
  </si>
  <si>
    <t>OVO011331</t>
  </si>
  <si>
    <t>Candidate assessment, OOC HR</t>
  </si>
  <si>
    <t>OVO011308</t>
  </si>
  <si>
    <t>PTV archiving, Oct 19</t>
  </si>
  <si>
    <t>OVO011302</t>
  </si>
  <si>
    <t>MoJ checks, Oct 2019</t>
  </si>
  <si>
    <t>OVO011299</t>
  </si>
  <si>
    <t>Mental Health Awareness training with Steve</t>
  </si>
  <si>
    <t>OVO011296</t>
  </si>
  <si>
    <t>Stationery, Oct 2019</t>
  </si>
  <si>
    <t>Wrist rest</t>
  </si>
  <si>
    <t>OVO011291</t>
  </si>
  <si>
    <t>PTV archiving, Oct 2019</t>
  </si>
  <si>
    <t>OVO011289</t>
  </si>
  <si>
    <t>12 x Grab &amp; Go kits</t>
  </si>
  <si>
    <t>OVO011280</t>
  </si>
  <si>
    <t>E-Cast</t>
  </si>
  <si>
    <t>OGL003363</t>
  </si>
  <si>
    <t>OVO011125 - PTV Clips storage 9.456 GB</t>
  </si>
  <si>
    <t>OGL003362</t>
  </si>
  <si>
    <t>50% Krishna - October 2019 forecast based</t>
  </si>
  <si>
    <t>OGL003348</t>
  </si>
  <si>
    <t>ACCL Stationery orders, October M-011119-0057</t>
  </si>
  <si>
    <t>ACCL Mental health awareness training INV-0300</t>
  </si>
  <si>
    <t>Grab&amp;Go</t>
  </si>
  <si>
    <t>ACCL 12 Grab &amp; Go kits 00003409</t>
  </si>
  <si>
    <t>OGL003347</t>
  </si>
  <si>
    <t>OGL003346</t>
  </si>
  <si>
    <t xml:space="preserve">PICKER JAMES MR  TICKET ISSUE SERVICE FEE </t>
  </si>
  <si>
    <t xml:space="preserve">LINDSAY ANDREA M TICKET ISSUE SERVICE FEE </t>
  </si>
  <si>
    <t>OGL003342</t>
  </si>
  <si>
    <t xml:space="preserve">Vodafone Oct 19 - Satellite Connection Fee x7 </t>
  </si>
  <si>
    <t>OGL003341</t>
  </si>
  <si>
    <t>Fuji Xerox Oct 19 - ocrichpe Fuji_MFD_351898</t>
  </si>
  <si>
    <t>Fuji Xerox Oct 19 - ocwilsda Fuji_MFD_301946</t>
  </si>
  <si>
    <t>Fuji Xerox Oct 19 - oclindan Fuji_MFD_301946</t>
  </si>
  <si>
    <t>Fuji Xerox Oct 19 - ocrichpe Fuji_SFD_CP405_005937</t>
  </si>
  <si>
    <t>OGL003339</t>
  </si>
  <si>
    <t>Spark Oct 19 -  48179525</t>
  </si>
  <si>
    <t>Spark Oct 19 -  48179446</t>
  </si>
  <si>
    <t>Spark Oct 19 -  48179445</t>
  </si>
  <si>
    <t>Spark Oct 19 -  48179245</t>
  </si>
  <si>
    <t>Spark Oct 19 -  48179231</t>
  </si>
  <si>
    <t>Spark Oct 19 -  48178317</t>
  </si>
  <si>
    <t>Spark Oct 19 -  48178292</t>
  </si>
  <si>
    <t>Spark Oct 19 -  48178291</t>
  </si>
  <si>
    <t>Spark Oct 19 -  48178128</t>
  </si>
  <si>
    <t>Spark Oct 19 -  48178047</t>
  </si>
  <si>
    <t>Spark Oct 19 -  48178017</t>
  </si>
  <si>
    <t>Spark Oct 19 -  278225694</t>
  </si>
  <si>
    <t>OFA000171</t>
  </si>
  <si>
    <t>OVO011301</t>
  </si>
  <si>
    <t>Fuji Xerox Oct 19 - All of Government Admin Fee</t>
  </si>
  <si>
    <t>Fuji Xerox Oct 19 - Fuji_SFD_CP405_003626 ocrichpe</t>
  </si>
  <si>
    <t>Fuji Xerox Oct 19 - Fuji_MFD_350192 ocrichpe</t>
  </si>
  <si>
    <t>Fuji Xerox Oct 19 - Fuji_MFD_351866 ockreisa</t>
  </si>
  <si>
    <t>Fuji Xerox Oct 19 - Fuji_MFD_352343 farmerk</t>
  </si>
  <si>
    <t>Fuji Xerox Oct 19 - Fuji_MFD_352343 oclindan</t>
  </si>
  <si>
    <t>Fuji Xerox Oct 19 - Fuji_MFD_352343 ocrichpe</t>
  </si>
  <si>
    <t>Fuji Xerox Oct 19 - Fuji_MFD_352366 farmerk</t>
  </si>
  <si>
    <t>Fuji Xerox Oct 19 - Fuji_MFD_353953 farmerk</t>
  </si>
  <si>
    <t>Fuji Xerox Oct 19 - Fuji_MFD_353953 jonesm</t>
  </si>
  <si>
    <t>Fuji Xerox Oct 19 - Fuji_MFD_353953 ockreisa</t>
  </si>
  <si>
    <t>Fuji Xerox Oct 19 - Fuji_MFD_353953 woodcocj</t>
  </si>
  <si>
    <t>Fuji Xerox Oct 19 - Fuji_MFD_353953 youngd</t>
  </si>
  <si>
    <t>Fuji Xerox Oct 19 - Fuji_MFD_370047 farmerk</t>
  </si>
  <si>
    <t>Fuji Xerox Oct 19 - Fuji_MFD_370047 jonesm</t>
  </si>
  <si>
    <t>Fuji Xerox Oct 19 - Fuji_MFD_570932 farmerk</t>
  </si>
  <si>
    <t>Fuji Xerox Oct 19 - Fuji_MFD_570932 jonesm</t>
  </si>
  <si>
    <t>Fuji Xerox Oct 19 - Fuji_MFD_570932 ockreisa</t>
  </si>
  <si>
    <t>Fuji Xerox Oct 19 - Fuji_MFD_570932 woodcocj</t>
  </si>
  <si>
    <t>Fuji Xerox Oct 19 - Fuji_MFD_570932 youngd</t>
  </si>
  <si>
    <t>Fuji Xerox Oct 19 - Fuji_MFD_571306 farmerk</t>
  </si>
  <si>
    <t>Fuji Xerox Oct 19 - Fuji_MFD_571306 jonesm</t>
  </si>
  <si>
    <t>Fuji Xerox Oct 19 - Fuji_MFD_571306 ockreisa</t>
  </si>
  <si>
    <t>Fuji Xerox Oct 19 - Fuji_MFD_571306 youngd</t>
  </si>
  <si>
    <t>Fuji Xerox Oct 19 - Fuji_MFD_352343 ocwilsda</t>
  </si>
  <si>
    <t>OGL003332</t>
  </si>
  <si>
    <t>OGL003331</t>
  </si>
  <si>
    <t>OSAL000373</t>
  </si>
  <si>
    <t>Annual Leave Oct 2019</t>
  </si>
  <si>
    <t>OGL003327</t>
  </si>
  <si>
    <t>Purchase Card – A Gorham</t>
  </si>
  <si>
    <t>OGL003326</t>
  </si>
  <si>
    <t>OGL003325</t>
  </si>
  <si>
    <t>Coffee with Wgtn City Council representativ-Picker</t>
  </si>
  <si>
    <t>Coffee with Treasury-Picker</t>
  </si>
  <si>
    <t>OVO011222</t>
  </si>
  <si>
    <t>Code of Conduct-Aug/Sept versions</t>
  </si>
  <si>
    <t>OVO011261</t>
  </si>
  <si>
    <t>Cardboard boxes</t>
  </si>
  <si>
    <t>OSAC000238</t>
  </si>
  <si>
    <t>ACCRUALS OCT 2019</t>
  </si>
  <si>
    <t>OSAC000237</t>
  </si>
  <si>
    <t>OSAL000372</t>
  </si>
  <si>
    <t>SALARY 30 OCT 2019</t>
  </si>
  <si>
    <t>OVC000134</t>
  </si>
  <si>
    <t>Credit - 5 x PS candidate assessments</t>
  </si>
  <si>
    <t>OGL003322</t>
  </si>
  <si>
    <t>Annual Fee Account Fee-Gradwe</t>
  </si>
  <si>
    <t>OVO011227</t>
  </si>
  <si>
    <t>Public Service Manual binding - 2nd order</t>
  </si>
  <si>
    <t>OVO011246</t>
  </si>
  <si>
    <t>5 x PS candidate assessments</t>
  </si>
  <si>
    <t>OGL003318</t>
  </si>
  <si>
    <t>meeting with the Clerk and 8 guests-Lindsa</t>
  </si>
  <si>
    <t>OGL003317</t>
  </si>
  <si>
    <t>Silverfish traps-Young</t>
  </si>
  <si>
    <t>Pak N Save Kilbirnie</t>
  </si>
  <si>
    <t>Items for records business continuity bags-Young</t>
  </si>
  <si>
    <t>OGL003316</t>
  </si>
  <si>
    <t>CA negotiations m/tea x 10 190927-Lepou</t>
  </si>
  <si>
    <t>OGL003315</t>
  </si>
  <si>
    <t>Adjustment Crown Revenue 19/20 post OBU19</t>
  </si>
  <si>
    <t>OGL002994</t>
  </si>
  <si>
    <t>PPMT - Vic Uni Information Course-Krieg 9/10/19</t>
  </si>
  <si>
    <t>OGL003314</t>
  </si>
  <si>
    <t>YOUNG/DEBORAH MS PRFD SEAT</t>
  </si>
  <si>
    <t>YOUNG/DEBORAH MS 2 WORKS</t>
  </si>
  <si>
    <t>YOUNG/DEBORAH MS 21/10/19 WLG SYD ADL AKL WLG</t>
  </si>
  <si>
    <t>OSAL000371</t>
  </si>
  <si>
    <t>SALARY 16 OCT 2019</t>
  </si>
  <si>
    <t>OVO011226</t>
  </si>
  <si>
    <t>Onsite Support Travel km Onsite Adv: M McKenzie</t>
  </si>
  <si>
    <t>OVO011164</t>
  </si>
  <si>
    <t>OGL003312</t>
  </si>
  <si>
    <t>OVO011195-Audit fees #3 &amp; overhead charge</t>
  </si>
  <si>
    <t>OGL003311</t>
  </si>
  <si>
    <t>OVO011219</t>
  </si>
  <si>
    <t>EAP services Sep 2019</t>
  </si>
  <si>
    <t>OVO011218</t>
  </si>
  <si>
    <t>Ask Your Team review/recommendation Sep 2019</t>
  </si>
  <si>
    <t>OGL003309</t>
  </si>
  <si>
    <t>Roaming Charges Reimburse - Moyra Jones</t>
  </si>
  <si>
    <t>OSAL000370</t>
  </si>
  <si>
    <t>SALARY 02 OCT 2019</t>
  </si>
  <si>
    <t>OVO011195</t>
  </si>
  <si>
    <t>Audit fees #3 &amp; overhead charge</t>
  </si>
  <si>
    <t>OVO011191</t>
  </si>
  <si>
    <t>MOJ checks</t>
  </si>
  <si>
    <t>OVO011182</t>
  </si>
  <si>
    <t>PTV tapes archiving Sep 2019</t>
  </si>
  <si>
    <t>OVO011180</t>
  </si>
  <si>
    <t>OPP roaming charges to 25 Sep</t>
  </si>
  <si>
    <t>OPP cellphone charges to 25 Sep</t>
  </si>
  <si>
    <t>OVO011209</t>
  </si>
  <si>
    <t>Candidate testing (HR person)</t>
  </si>
  <si>
    <t>OVO011175</t>
  </si>
  <si>
    <t>OVO011179</t>
  </si>
  <si>
    <t>Ergonomic chair - C Ellis</t>
  </si>
  <si>
    <t>OVO011178</t>
  </si>
  <si>
    <t>2 x workstation assessements</t>
  </si>
  <si>
    <t>OVO011177</t>
  </si>
  <si>
    <t>Workstation assessments x 2</t>
  </si>
  <si>
    <t>OVO011176</t>
  </si>
  <si>
    <t>Post, August 2019</t>
  </si>
  <si>
    <t>OGL003288</t>
  </si>
  <si>
    <t>Spark Sep 19 -  48179525</t>
  </si>
  <si>
    <t>Spark Sep 19 -  48179446</t>
  </si>
  <si>
    <t>Spark Sep 19 -  48179445</t>
  </si>
  <si>
    <t>Spark Sep 19 -  48179245</t>
  </si>
  <si>
    <t>Spark Sep 19 -  48179231</t>
  </si>
  <si>
    <t>Spark Sep 19 -  48179190</t>
  </si>
  <si>
    <t>Spark Sep 19 -  48178317</t>
  </si>
  <si>
    <t>Spark Sep 19 -  48178292</t>
  </si>
  <si>
    <t>Spark Sep 19 -  48178291</t>
  </si>
  <si>
    <t>Spark Sep 19 -  48178128</t>
  </si>
  <si>
    <t>Spark Sep 19 -  48178047</t>
  </si>
  <si>
    <t>Spark Sep 19 -  48178017</t>
  </si>
  <si>
    <t>Spark Sep 19 -  278225694</t>
  </si>
  <si>
    <t>OGL003285</t>
  </si>
  <si>
    <t>MISCELLANEOUS SERVICES</t>
  </si>
  <si>
    <t>OGL003280</t>
  </si>
  <si>
    <t xml:space="preserve">Vodafone Sep 19 - Satellite Phones x 7 June </t>
  </si>
  <si>
    <t xml:space="preserve">Vodafone Sep 19 - Satellite Phones x 7 </t>
  </si>
  <si>
    <t>OGL003279</t>
  </si>
  <si>
    <t>Fuji Xerox Sep 19 -  ocwilsda Fuji_MFD_301946</t>
  </si>
  <si>
    <t>Fuji Xerox Sep 19 -  oclindan Fuji_MFD_301946</t>
  </si>
  <si>
    <t>Fuji Xerox Sep 19 -  ocrichpe Fuji_MFD_351996</t>
  </si>
  <si>
    <t>Fuji Xerox Sep 19 -  ocrichpe Fuji_MFD_351898</t>
  </si>
  <si>
    <t>Fuji Xerox Sep 19 -  ocrichpe Fuji_SFD_CP405_00593</t>
  </si>
  <si>
    <t>OGL003278</t>
  </si>
  <si>
    <t>Annual Leave Sep 2019</t>
  </si>
  <si>
    <t>OVO011204</t>
  </si>
  <si>
    <t>Fuji Xerox Sep 19 - All of Government Admin Fee</t>
  </si>
  <si>
    <t>Fuji Xerox Sep 19 - Fuji_SFD_CP405_003626 ocrichpe</t>
  </si>
  <si>
    <t>Fuji Xerox Sep 19 - Fuji_MFD_351882 woodcocj</t>
  </si>
  <si>
    <t>Fuji Xerox Sep 19 - Fuji_MFD_352343 farmerk</t>
  </si>
  <si>
    <t>Fuji Xerox Sep 19 - Fuji_MFD_352343 ocrichpe</t>
  </si>
  <si>
    <t>Fuji Xerox Sep 19 - Fuji_MFD_353953 jonesm</t>
  </si>
  <si>
    <t>Fuji Xerox Sep 19 - Fuji_MFD_353953 ockreisa</t>
  </si>
  <si>
    <t>Fuji Xerox Sep 19 - Fuji_MFD_353953 woodcocj</t>
  </si>
  <si>
    <t>Fuji Xerox Sep 19 - Fuji_MFD_353953 youngd</t>
  </si>
  <si>
    <t>Fuji Xerox Sep 19 - Fuji_MFD_370047 farmerk</t>
  </si>
  <si>
    <t>Fuji Xerox Sep 19 - Fuji_MFD_570932 farmerk</t>
  </si>
  <si>
    <t>Fuji Xerox Sep 19 - Fuji_MFD_570932 jonesm</t>
  </si>
  <si>
    <t>Fuji Xerox Sep 19 - Fuji_MFD_570932 ockreisa</t>
  </si>
  <si>
    <t>Fuji Xerox Sep 19 - Fuji_MFD_571306 farmerk</t>
  </si>
  <si>
    <t>Fuji Xerox Sep 19 - Fuji_MFD_571306 jonesm</t>
  </si>
  <si>
    <t>Fuji Xerox Sep 19 - Fuji_MFD_571306 ockreisa</t>
  </si>
  <si>
    <t>Fuji Xerox Sep 19 - Fuji_MFD_571306 youngd</t>
  </si>
  <si>
    <t>Fuji Xerox Sep 19 - Fuji_MFD_352366 ocmcgapa</t>
  </si>
  <si>
    <t>OFA000170</t>
  </si>
  <si>
    <t>CIS1906</t>
  </si>
  <si>
    <t>Digital Transformation Ltd</t>
  </si>
  <si>
    <t>OGL003270</t>
  </si>
  <si>
    <t>Correction to over accrual HPS - INV#0510</t>
  </si>
  <si>
    <t>WILSON DAVID MR  TICKET ISSUE SERVICE FEE</t>
  </si>
  <si>
    <t>WILSON/DAVID MR  03/09/19 WLG SYD CBR SYD WLG</t>
  </si>
  <si>
    <t>OGL003269</t>
  </si>
  <si>
    <t>OGL003268</t>
  </si>
  <si>
    <t>OGL003265</t>
  </si>
  <si>
    <t>Nelson City Council</t>
  </si>
  <si>
    <t>Purchase Card – Moyra Jones</t>
  </si>
  <si>
    <t>OGL003264</t>
  </si>
  <si>
    <t>OGL003263</t>
  </si>
  <si>
    <t>Gallup Inc</t>
  </si>
  <si>
    <t>Strengthsfinder codes for CBB group-Jones</t>
  </si>
  <si>
    <t>OVO011153</t>
  </si>
  <si>
    <t xml:space="preserve">Public Service Manual x 3 - A Lindsay </t>
  </si>
  <si>
    <t>OGL003262</t>
  </si>
  <si>
    <t>SLT OMT working lunch meeting-Lindsa</t>
  </si>
  <si>
    <t>The Apple Guy</t>
  </si>
  <si>
    <t>cell ph repair - d wilson-Wilson</t>
  </si>
  <si>
    <t>OGL003261</t>
  </si>
  <si>
    <t>Purchase Card – Jenny Reid</t>
  </si>
  <si>
    <t>OSAC000236</t>
  </si>
  <si>
    <t>ACCRUALS SEP 2019</t>
  </si>
  <si>
    <t>OSAC000235</t>
  </si>
  <si>
    <t>OGL003260</t>
  </si>
  <si>
    <t>OGL003259</t>
  </si>
  <si>
    <t>new staff afternoon tea with Clerk-Lindsa</t>
  </si>
  <si>
    <t>Packaging Products Ltd</t>
  </si>
  <si>
    <t>name plates for desks (trial)-Lindsa</t>
  </si>
  <si>
    <t>kitchen supplies clerks office-Lindsa</t>
  </si>
  <si>
    <t>D Wilson home sitting night uber-Wilson</t>
  </si>
  <si>
    <t>uber D Wilson hotel to parliament D Clerk i-Wilson</t>
  </si>
  <si>
    <t>lunch for Clerk with 2 guests -Clerk Cook I-Wilson</t>
  </si>
  <si>
    <t>OGL003258</t>
  </si>
  <si>
    <t>Taxi to Khandallah after house duty-Picker</t>
  </si>
  <si>
    <t>OGL003254</t>
  </si>
  <si>
    <t>CA negotiations m/tea x 10 - 190813-Lepou</t>
  </si>
  <si>
    <t>CEA negotiations m_tea and lunch x 10 19082-Lepou</t>
  </si>
  <si>
    <t>OOC morning tea with office meeting-Lindsa</t>
  </si>
  <si>
    <t>cell phone cover and screen A Lindsay-Lindsa</t>
  </si>
  <si>
    <t>OGL003253</t>
  </si>
  <si>
    <t>3326 - taxi D Wilson D Clerk interview's Ca-Wilson</t>
  </si>
  <si>
    <t>Act Cabs</t>
  </si>
  <si>
    <t>Aerial Transport</t>
  </si>
  <si>
    <t>OVO011136</t>
  </si>
  <si>
    <t xml:space="preserve">Translation Job 2020/1232 September 2019 </t>
  </si>
  <si>
    <t>Interpreting &amp;Translation</t>
  </si>
  <si>
    <t>OGL003252</t>
  </si>
  <si>
    <t>Transaction Fees-Venoo</t>
  </si>
  <si>
    <t>Lunch for Sound Workshop-Farmer</t>
  </si>
  <si>
    <t>CA negotiations m/tea&amp;lunch x 9 190826-Lepou</t>
  </si>
  <si>
    <t>Coffees x 4 for SLT meeting 190823-Lepou</t>
  </si>
  <si>
    <t>Qt Canberra</t>
  </si>
  <si>
    <t>accom D Wilson D Clerk interview's Canberra-Wilson</t>
  </si>
  <si>
    <t>Baby Su</t>
  </si>
  <si>
    <t>meal D Wilson D Clerk interview's Canberra-Wilson</t>
  </si>
  <si>
    <t>study fees D Wilson-Wilson</t>
  </si>
  <si>
    <t>D Wilson parking at airport D Clerk Can int-Wilson</t>
  </si>
  <si>
    <t>PLP Ground coffee-Brouwe</t>
  </si>
  <si>
    <t>OSAL000369</t>
  </si>
  <si>
    <t>SALARY 18 SEP 2019</t>
  </si>
  <si>
    <t>OVO011123</t>
  </si>
  <si>
    <t>OVO011118</t>
  </si>
  <si>
    <t>PTV Archiving Charges Aug 19</t>
  </si>
  <si>
    <t>OVO011117</t>
  </si>
  <si>
    <t xml:space="preserve">PTV tapes Archiving July 19 </t>
  </si>
  <si>
    <t>OVO011090</t>
  </si>
  <si>
    <t>Sarah Kreig - Receipts Provided</t>
  </si>
  <si>
    <t>OVO010101</t>
  </si>
  <si>
    <t>PPMT - Marsh Material Damage Insurance Oct18-Sep19</t>
  </si>
  <si>
    <t>OVO011120</t>
  </si>
  <si>
    <t>Coaching session 19 Aug 2019 - S Jones</t>
  </si>
  <si>
    <t>OGL003244</t>
  </si>
  <si>
    <t>Adjust Allocation of corp. support from OPP to IPR</t>
  </si>
  <si>
    <t>Adjustment Jul/Aug 2019 - Crown Revenue 19/20</t>
  </si>
  <si>
    <t>OVO011098</t>
  </si>
  <si>
    <t>Background Checks</t>
  </si>
  <si>
    <t>OVO011020</t>
  </si>
  <si>
    <t>Capturing PTV July 2019</t>
  </si>
  <si>
    <t>OGL003243</t>
  </si>
  <si>
    <t>OACR000278</t>
  </si>
  <si>
    <t>ACCL Vodafone Satellite Access Fee Jul 19</t>
  </si>
  <si>
    <t>OACR000277</t>
  </si>
  <si>
    <t>OSAL000368</t>
  </si>
  <si>
    <t>Annual Leave Aug 2019</t>
  </si>
  <si>
    <t>OSAL000367</t>
  </si>
  <si>
    <t>SALARY 04 SEP 2019</t>
  </si>
  <si>
    <t>OGL003230</t>
  </si>
  <si>
    <t>WALKER/BETH  2 FLEXIPLUS</t>
  </si>
  <si>
    <t xml:space="preserve">WALKER/BETH  24/08/19 WLG CHC WLG </t>
  </si>
  <si>
    <t>HELLYER/GABOR  2 FLEXIPLUS</t>
  </si>
  <si>
    <t xml:space="preserve">HELLYER/GABOR  24/08/19 WLG CHC WLG </t>
  </si>
  <si>
    <t>OGL003225</t>
  </si>
  <si>
    <t xml:space="preserve">Vodafone Aug 19 -  Satellite Phones x7 </t>
  </si>
  <si>
    <t>OGL003224</t>
  </si>
  <si>
    <t>Fuji Xerox Aug 19 - ramakrik Fuji_MFD_352367</t>
  </si>
  <si>
    <t>Fuji Xerox Aug 19 - ramakrik Fuji_MFD_351996</t>
  </si>
  <si>
    <t>Fuji Xerox Aug 19 - ramakrik Fuji_MFD_351890</t>
  </si>
  <si>
    <t>Fuji Xerox Aug 19 - ocwilsda Fuji_MFD_301946</t>
  </si>
  <si>
    <t>Fuji Xerox Aug 19 - oclindan Fuji_MFD_301946</t>
  </si>
  <si>
    <t>Fuji Xerox Aug 19 - ramakrik Fuji_SFD_6700DN_07861</t>
  </si>
  <si>
    <t>OFA000168</t>
  </si>
  <si>
    <t>OVO011088</t>
  </si>
  <si>
    <t xml:space="preserve">Tea, Coffee and Stationary </t>
  </si>
  <si>
    <t>OVO011079</t>
  </si>
  <si>
    <t>IM Holdings</t>
  </si>
  <si>
    <t>OGL003221</t>
  </si>
  <si>
    <t>Spark Aug 19 -  48179525</t>
  </si>
  <si>
    <t>Spark Aug 19 -  48179446</t>
  </si>
  <si>
    <t>Spark Aug 19 -  48179445</t>
  </si>
  <si>
    <t>Spark Aug 19 -  48179245</t>
  </si>
  <si>
    <t>Spark Aug 19 -  48179231</t>
  </si>
  <si>
    <t>Spark Aug 19 -  48179190</t>
  </si>
  <si>
    <t>Spark Aug 19 -  48178317</t>
  </si>
  <si>
    <t>Spark Aug 19 -  48178292</t>
  </si>
  <si>
    <t>Spark Aug 19 -  48178291</t>
  </si>
  <si>
    <t>Spark Aug 19 -  48178128</t>
  </si>
  <si>
    <t>Spark Aug 19 -  48178047</t>
  </si>
  <si>
    <t>Spark Aug 19 -  48178017</t>
  </si>
  <si>
    <t>Spark Aug 19 -  278225694</t>
  </si>
  <si>
    <t>OVO011082</t>
  </si>
  <si>
    <t xml:space="preserve">Postage and Courier Charges </t>
  </si>
  <si>
    <t>OGL003220</t>
  </si>
  <si>
    <t xml:space="preserve">Purchase Card </t>
  </si>
  <si>
    <t>OVO011093</t>
  </si>
  <si>
    <t>Fuji Xerox Aug 19 - All of Government Admin Fee</t>
  </si>
  <si>
    <t>Fuji Xerox Aug 19 - Fuji_SFD_CP405_003626 ocrichpe</t>
  </si>
  <si>
    <t>Fuji Xerox Aug 19 - Fuji_MFD_352343 oclindan</t>
  </si>
  <si>
    <t>Fuji Xerox Aug 19 - Fuji_MFD_352343 ocpickja</t>
  </si>
  <si>
    <t>Fuji Xerox Aug 19 - Fuji_MFD_352343 ocrichpe</t>
  </si>
  <si>
    <t>Fuji Xerox Aug 19 - Fuji_MFD_353953 farmerk</t>
  </si>
  <si>
    <t>Fuji Xerox Aug 19 - Fuji_MFD_353953 jonesm</t>
  </si>
  <si>
    <t>Fuji Xerox Aug 19 - Fuji_MFD_353953 ockreisa</t>
  </si>
  <si>
    <t>Fuji Xerox Aug 19 - Fuji_MFD_353953 ocpickja</t>
  </si>
  <si>
    <t>Fuji Xerox Aug 19 - Fuji_MFD_353953 woodcocj</t>
  </si>
  <si>
    <t>Fuji Xerox Aug 19 - Fuji_MFD_353953 youngd</t>
  </si>
  <si>
    <t>Fuji Xerox Aug 19 - Fuji_MFD_370047 farmerk</t>
  </si>
  <si>
    <t>Fuji Xerox Aug 19 - Fuji_MFD_570932 farmerk</t>
  </si>
  <si>
    <t>Fuji Xerox Aug 19 - Fuji_MFD_570932 jonesm</t>
  </si>
  <si>
    <t>Fuji Xerox Aug 19 - Fuji_MFD_570932 ocpickja</t>
  </si>
  <si>
    <t>Fuji Xerox Aug 19 - Fuji_MFD_570932 woodcocj</t>
  </si>
  <si>
    <t>Fuji Xerox Aug 19 - Fuji_MFD_570932 youngd</t>
  </si>
  <si>
    <t>Fuji Xerox Aug 19 - Fuji_MFD_571306 farmerk</t>
  </si>
  <si>
    <t>Fuji Xerox Aug 19 - Fuji_MFD_571306 jonesm</t>
  </si>
  <si>
    <t>Fuji Xerox Aug 19 - Fuji_MFD_571306 ockreisa</t>
  </si>
  <si>
    <t>Fuji Xerox Aug 19 - Fuji_MFD_571306 ocpickja</t>
  </si>
  <si>
    <t>Fuji Xerox Aug 19 - Fuji_MFD_571306 youngd</t>
  </si>
  <si>
    <t>OGL003217</t>
  </si>
  <si>
    <t>OGL003216</t>
  </si>
  <si>
    <t>BNZ PCard Rebate 2018/19</t>
  </si>
  <si>
    <t>OVO011073</t>
  </si>
  <si>
    <t xml:space="preserve">Amy Brier Phone Plan and Usage </t>
  </si>
  <si>
    <t xml:space="preserve">Andie Lindsay Phone Plan and Usage </t>
  </si>
  <si>
    <t xml:space="preserve">Anna Gorham Phone Plan and Usage </t>
  </si>
  <si>
    <t>Anna Gorham New Phone</t>
  </si>
  <si>
    <t xml:space="preserve">Bridget Grace Phone Plan and Usage </t>
  </si>
  <si>
    <t xml:space="preserve">Charlotte Yeabsley Phone Plan and Usage </t>
  </si>
  <si>
    <t xml:space="preserve">David Bagnall Phone Plan and Usage </t>
  </si>
  <si>
    <t xml:space="preserve">David Wilson Phone Plan and Usage </t>
  </si>
  <si>
    <t xml:space="preserve">Greg Cotmore Phone Plan and Usage </t>
  </si>
  <si>
    <t xml:space="preserve">Hans Landon-Lane  Phone Plan and Usage </t>
  </si>
  <si>
    <t xml:space="preserve">Ian Law  Phone Plan and Usage </t>
  </si>
  <si>
    <t xml:space="preserve">James Picker  Phone Plan and Usage </t>
  </si>
  <si>
    <t xml:space="preserve">Jenny Reid  Phone Plan and Usage </t>
  </si>
  <si>
    <t xml:space="preserve">Jerome Taylor-Cameron  Phone Plan and Usage </t>
  </si>
  <si>
    <t xml:space="preserve">John Son  Phone Plan and Usage </t>
  </si>
  <si>
    <t xml:space="preserve">Karen Chalmers  Phone Plan and Usage </t>
  </si>
  <si>
    <t xml:space="preserve">Kelly Harris  Phone Plan and Usage </t>
  </si>
  <si>
    <t xml:space="preserve">Moyra Jones  Phone Plan and Usage </t>
  </si>
  <si>
    <t xml:space="preserve">Pavan Sharma  Phone Plan and Usage </t>
  </si>
  <si>
    <t xml:space="preserve">Tanna Lepou Phone Plan and Usage </t>
  </si>
  <si>
    <t xml:space="preserve">Wendy Hart Phone Plan and Usage </t>
  </si>
  <si>
    <t xml:space="preserve">Winton Holmes Phone Plan and Usage </t>
  </si>
  <si>
    <t xml:space="preserve">Will De Vos Roaming Charges </t>
  </si>
  <si>
    <t xml:space="preserve">Will De Vos Credit for Phone Plan and Usage </t>
  </si>
  <si>
    <t>OVO011065</t>
  </si>
  <si>
    <t xml:space="preserve">Document Destruction Service </t>
  </si>
  <si>
    <t>OVC000131</t>
  </si>
  <si>
    <t>Return of ergonomic desk combo and wireless mouse</t>
  </si>
  <si>
    <t>OVO011061</t>
  </si>
  <si>
    <t xml:space="preserve">Ergonomic Equipment </t>
  </si>
  <si>
    <t>OSAC000234</t>
  </si>
  <si>
    <t>ACCRUALS AUG 2019</t>
  </si>
  <si>
    <t>OSAC000233</t>
  </si>
  <si>
    <t>OGL003215</t>
  </si>
  <si>
    <t xml:space="preserve">STORE-ST2951-OPP-Lenovo Yoga 370 Convertible (sim </t>
  </si>
  <si>
    <t>OGL003214</t>
  </si>
  <si>
    <t>SCORP morning tea-Jones</t>
  </si>
  <si>
    <t>Museum Of New Zealand</t>
  </si>
  <si>
    <t>OGL003213</t>
  </si>
  <si>
    <t>Afternoon tea, PSA negotiations-Picker</t>
  </si>
  <si>
    <t>OVO011042</t>
  </si>
  <si>
    <t>Coaching 5 April 2019 - Suze Jones</t>
  </si>
  <si>
    <t>OGL003212</t>
  </si>
  <si>
    <t>Hot water bottles &amp; blankets-Jones</t>
  </si>
  <si>
    <t>SCORP Cakefest 2 August-Jones</t>
  </si>
  <si>
    <t>New World Railway Metro</t>
  </si>
  <si>
    <t>Lolly waka-Jones</t>
  </si>
  <si>
    <t>tea coffee for parl code of conduct mtg-Lindsa</t>
  </si>
  <si>
    <t>desk stool for A Lindsay-Lindsa</t>
  </si>
  <si>
    <t>thank you flowers Gabby re mini expofrom PS-Lindsa</t>
  </si>
  <si>
    <t>Amzn Mktp Us*ma3ax5af2</t>
  </si>
  <si>
    <t>Erskine May x 1 copy (paid sep)-Lindsa</t>
  </si>
  <si>
    <t>Amzn Mktp Us*ma3xq4tx2</t>
  </si>
  <si>
    <t>mini vac for Clerks office-Lindsa</t>
  </si>
  <si>
    <t>tea &amp; coffee for Parliamentcode of conduct -Lindsa</t>
  </si>
  <si>
    <t>OVO011049</t>
  </si>
  <si>
    <t>Legal services - Indemnification of Speakers</t>
  </si>
  <si>
    <t>OGL003210</t>
  </si>
  <si>
    <t>Travel Insurance x 2 days - D. Young</t>
  </si>
  <si>
    <t>OGL003207</t>
  </si>
  <si>
    <t>SALARY ACC Wash up 2018/19</t>
  </si>
  <si>
    <t>OSAL000366</t>
  </si>
  <si>
    <t>SALARY 21 AUG 2019</t>
  </si>
  <si>
    <t>OVO011025</t>
  </si>
  <si>
    <t>OOC Code of Conduct</t>
  </si>
  <si>
    <t>OVO011011</t>
  </si>
  <si>
    <t>6 x candidate assessments, chamber staff</t>
  </si>
  <si>
    <t>OVO011044</t>
  </si>
  <si>
    <t>AUD966.00 Accommodation D Young Adelaide 5nts</t>
  </si>
  <si>
    <t>OVO011003</t>
  </si>
  <si>
    <t>OPP Cell Phone Charges July 2019</t>
  </si>
  <si>
    <t>OPP Roaming Charges July 2019</t>
  </si>
  <si>
    <t>OVO011033</t>
  </si>
  <si>
    <t>Onsite Support Travel km Parking</t>
  </si>
  <si>
    <t>OVO011027</t>
  </si>
  <si>
    <t>Business cards - Mary Drakeford</t>
  </si>
  <si>
    <t>Capital Taxi 186</t>
  </si>
  <si>
    <t>OGL003205</t>
  </si>
  <si>
    <t>Taxi home - J Picker-Picker</t>
  </si>
  <si>
    <t>office supplies for Clerk-Lindsa</t>
  </si>
  <si>
    <t>kitchen supplies for the Clerks office-Lindsa</t>
  </si>
  <si>
    <t>Clerk mtg with whips morning tea-Lindsa</t>
  </si>
  <si>
    <t>OGL003204</t>
  </si>
  <si>
    <t>Repairs J Picker-Picker</t>
  </si>
  <si>
    <t>OVO011013</t>
  </si>
  <si>
    <t>3 x workstation assessments</t>
  </si>
  <si>
    <t>OVO011012</t>
  </si>
  <si>
    <t>EAP, July 2019</t>
  </si>
  <si>
    <t>OVO011004</t>
  </si>
  <si>
    <t>Response to audit letter</t>
  </si>
  <si>
    <t>OVO011023</t>
  </si>
  <si>
    <t>AUD985 FULL CONFERENCE  MON-FRI D YOUNG</t>
  </si>
  <si>
    <t>OVO011021</t>
  </si>
  <si>
    <t>GBP52 Membership Sub 1/10/2019-30/9/2020 D Young</t>
  </si>
  <si>
    <t>OVC000130</t>
  </si>
  <si>
    <t>Morning tea for Sarah Gwynn's farewell</t>
  </si>
  <si>
    <t>OSAL000365</t>
  </si>
  <si>
    <t>SALARY 07 AUG 2019</t>
  </si>
  <si>
    <t>Ask your team</t>
  </si>
  <si>
    <t>OGL003202</t>
  </si>
  <si>
    <t>PPMT Year 2 license Ask your Team</t>
  </si>
  <si>
    <t>REV OVO010892</t>
  </si>
  <si>
    <t>TRFR M Jones Jun 2019 ACCL</t>
  </si>
  <si>
    <t>OVO011006</t>
  </si>
  <si>
    <t>Morning tea for Sarah Gwynn's farewell-Brouwer</t>
  </si>
  <si>
    <t>OVO010992</t>
  </si>
  <si>
    <t>Stationery July 2019</t>
  </si>
  <si>
    <t>OVO010991</t>
  </si>
  <si>
    <t>Postage</t>
  </si>
  <si>
    <t>OVO010990</t>
  </si>
  <si>
    <t>OGL003178</t>
  </si>
  <si>
    <t>Spark Jul 19 -  48179525</t>
  </si>
  <si>
    <t>Spark Jul 19 -  48179446</t>
  </si>
  <si>
    <t>Spark Jul 19 -  48179445</t>
  </si>
  <si>
    <t>Spark Jul 19 -  48179245</t>
  </si>
  <si>
    <t>Spark Jul 19 -  48179231</t>
  </si>
  <si>
    <t>Spark Jul 19 -  48178317</t>
  </si>
  <si>
    <t>Spark Jul 19 -  48178292</t>
  </si>
  <si>
    <t>Spark Jul 19 -  48178291</t>
  </si>
  <si>
    <t>Spark Jul 19 -  48178047</t>
  </si>
  <si>
    <t>Spark Jul 19 -  48178017</t>
  </si>
  <si>
    <t>Spark Jul 19 -  278225694</t>
  </si>
  <si>
    <t>OGL003177</t>
  </si>
  <si>
    <t>OGL003176</t>
  </si>
  <si>
    <t>OGL003175</t>
  </si>
  <si>
    <t>Vodafone Jul 19 - Satellite Access Fee Jun 19</t>
  </si>
  <si>
    <t>OGL003174</t>
  </si>
  <si>
    <t>Fuji Xerox Jul 19 - Fuji_MFD_351890 ramakrik</t>
  </si>
  <si>
    <t>Fuji Xerox Jul 19 - Fuji_MFD_351860 oclindan</t>
  </si>
  <si>
    <t>Fuji Xerox Jul 19 - Fuji_MFD_301946 ocwilsda</t>
  </si>
  <si>
    <t>Fuji Xerox Jul 19 - Fuji_MFD_301946 oclindan</t>
  </si>
  <si>
    <t>Fuji Xerox Copycentre Jul 19 - Jenny Reid A5 cards</t>
  </si>
  <si>
    <t>OGL003173</t>
  </si>
  <si>
    <t>Selfserve Ticket</t>
  </si>
  <si>
    <t>Purchase Card – Kelly Harris</t>
  </si>
  <si>
    <t>OGL003172</t>
  </si>
  <si>
    <t>OGL003171</t>
  </si>
  <si>
    <t>Meeting with Ministry of Justice-Farmer</t>
  </si>
  <si>
    <t>SLT working lunch x 6-Lindsa</t>
  </si>
  <si>
    <t>SLT coffees for meeting x 4-Lindsa</t>
  </si>
  <si>
    <t>Uber *trip</t>
  </si>
  <si>
    <t>D Wilson taxi to Brisban airport POCC with -Wilson</t>
  </si>
  <si>
    <t>OVO010980</t>
  </si>
  <si>
    <t>OVO011005</t>
  </si>
  <si>
    <t>Fuji Xerox Jul 19 - All of Government Admin Fee</t>
  </si>
  <si>
    <t>Fuji Xerox Jul 19 - Fuji_SFD_CP405_003611 ocpickja</t>
  </si>
  <si>
    <t>Fuji Xerox Jul 19 - Fuji_SFD_CP405_003626 ocrichpe</t>
  </si>
  <si>
    <t>Fuji Xerox Jul 19 - Fuji_MFD_351866 youngd</t>
  </si>
  <si>
    <t>Fuji Xerox Jul 19 - Fuji_MFD_352343 farmerk</t>
  </si>
  <si>
    <t>Fuji Xerox Jul 19 - Fuji_MFD_352343 oclindan</t>
  </si>
  <si>
    <t>Fuji Xerox Jul 19 - Fuji_MFD_352343 ocpickja</t>
  </si>
  <si>
    <t>Fuji Xerox Jul 19 - Fuji_MFD_352343 ocrichpe</t>
  </si>
  <si>
    <t>Fuji Xerox Jul 19 - Fuji_MFD_353953 farmerk</t>
  </si>
  <si>
    <t>Fuji Xerox Jul 19 - Fuji_MFD_353953 jonesm</t>
  </si>
  <si>
    <t>Fuji Xerox Jul 19 - Fuji_MFD_353953 ockreisa</t>
  </si>
  <si>
    <t>Fuji Xerox Jul 19 - Fuji_MFD_353953 youngd</t>
  </si>
  <si>
    <t>Fuji Xerox Jul 19 - Fuji_MFD_370047 woodcocj</t>
  </si>
  <si>
    <t>Fuji Xerox Jul 19 - Fuji_MFD_570932 farmerk</t>
  </si>
  <si>
    <t>Fuji Xerox Jul 19 - Fuji_MFD_570932 jonesm</t>
  </si>
  <si>
    <t>Fuji Xerox Jul 19 - Fuji_MFD_570932 ockreisa</t>
  </si>
  <si>
    <t>Fuji Xerox Jul 19 - Fuji_MFD_570932 ocpickja</t>
  </si>
  <si>
    <t>Fuji Xerox Jul 19 - Fuji_MFD_570932 woodcocj</t>
  </si>
  <si>
    <t>Fuji Xerox Jul 19 - Fuji_MFD_571306 farmerk</t>
  </si>
  <si>
    <t>Fuji Xerox Jul 19 - Fuji_MFD_571306 jonesm</t>
  </si>
  <si>
    <t>Fuji Xerox Jul 19 - Fuji_MFD_571306 ockreisa</t>
  </si>
  <si>
    <t>Fuji Xerox Jul 19 - Fuji_MFD_571306 ocpickja</t>
  </si>
  <si>
    <t>Fuji Xerox Jul 19 - Fuji_MFD_571306 youngd</t>
  </si>
  <si>
    <t>OFA000167</t>
  </si>
  <si>
    <t>OSAL000364</t>
  </si>
  <si>
    <t>Annual Leave Jul 2019</t>
  </si>
  <si>
    <t>OGL003167</t>
  </si>
  <si>
    <t>OGL003166</t>
  </si>
  <si>
    <t>OGL003165</t>
  </si>
  <si>
    <t>Purchase Card Account Fee</t>
  </si>
  <si>
    <t>OSAC000232</t>
  </si>
  <si>
    <t>ACCRUALS JUL 2019</t>
  </si>
  <si>
    <t>OSAC000231</t>
  </si>
  <si>
    <t>HAINES NZ LIMITED T/A HAINES ATTRACT</t>
  </si>
  <si>
    <t>OGL003164</t>
  </si>
  <si>
    <t>SVO041312-Ads OM role</t>
  </si>
  <si>
    <t>OSAL000363</t>
  </si>
  <si>
    <t>SALARY 24 JUL 2019</t>
  </si>
  <si>
    <t>OVO010967</t>
  </si>
  <si>
    <t>Two ergonomic mice for Tanna</t>
  </si>
  <si>
    <t>OVO010950</t>
  </si>
  <si>
    <t>Barcode labels</t>
  </si>
  <si>
    <t>OVO010895</t>
  </si>
  <si>
    <t>OOC 2019 4 year plan</t>
  </si>
  <si>
    <t>OVO010918</t>
  </si>
  <si>
    <t>Cellphones to 25-6-2019</t>
  </si>
  <si>
    <t>OVO010962</t>
  </si>
  <si>
    <t>Ergonomic mouse</t>
  </si>
  <si>
    <t>OVO010970</t>
  </si>
  <si>
    <t>breakfast auckland a lindsay exam-Lindsay</t>
  </si>
  <si>
    <t>OVO010824</t>
  </si>
  <si>
    <t>PPMT - St John First Aid x 4</t>
  </si>
  <si>
    <t>OVO010102</t>
  </si>
  <si>
    <t>PPMT - Marsh Stat/Travel/General Liab. Jul-Sep19</t>
  </si>
  <si>
    <t>OGL003162</t>
  </si>
  <si>
    <t>Westpac Fixed Fee 19/20</t>
  </si>
  <si>
    <t>OGL003160</t>
  </si>
  <si>
    <t>Annual Fee Account Fee-Steele</t>
  </si>
  <si>
    <t>Envelopes for staff anniversary cards-Jones</t>
  </si>
  <si>
    <t>Cakefst SCORP 21 June;Busnss plnning SCORP -Jones</t>
  </si>
  <si>
    <t>Khandallah Dairy</t>
  </si>
  <si>
    <t>Leaving flowers - C Edwards-Young</t>
  </si>
  <si>
    <t>Coffee - meet &amp; greet, D Bridges-Picker</t>
  </si>
  <si>
    <t>Wholly Bagels &amp; Pizza</t>
  </si>
  <si>
    <t>pizza for quiz night-Lindsa</t>
  </si>
  <si>
    <t>chippies for quiz night-Lindsa</t>
  </si>
  <si>
    <t>chippies and prizes for quiz night-Lindsa</t>
  </si>
  <si>
    <t>Francis review SLT ELT meeting working lunc-Lindsa</t>
  </si>
  <si>
    <t>Hgc Hobart</t>
  </si>
  <si>
    <t>D Wilson accom - PLPP Clerks panel-Lindsa</t>
  </si>
  <si>
    <t>Nzc Taxi</t>
  </si>
  <si>
    <t>taxi airport to city A Lindsay Auck exam-Lindsa</t>
  </si>
  <si>
    <t>new cover for D Wilson Ipad-Lindsa</t>
  </si>
  <si>
    <t>Skycity Andys Burger</t>
  </si>
  <si>
    <t>dinner Auckland A Lindsay exam-Lindsa</t>
  </si>
  <si>
    <t>Dom - Meals and Incidentals</t>
  </si>
  <si>
    <t>accom Auckland A Lindsay for exam-Lindsa</t>
  </si>
  <si>
    <t>working lunch code of conduct meeting-Lindsa</t>
  </si>
  <si>
    <t>parking at airport A Lindsay auck exam-Lindsa</t>
  </si>
  <si>
    <t>D Wilson accommodation PLPP panel-Wilson</t>
  </si>
  <si>
    <t>D Wilson uber airport PLPP panel-Wilson</t>
  </si>
  <si>
    <t>taxi D Wilson PLPP panel-Wilson</t>
  </si>
  <si>
    <t>Taxi to airport D Wilson PLPP panel-Wilson</t>
  </si>
  <si>
    <t>Taxi from airport D Wilson PLPP panel-Wilson</t>
  </si>
  <si>
    <t>City Cards &amp; Mags</t>
  </si>
  <si>
    <t>Farewell card for S. Gwynn-Brouwe</t>
  </si>
  <si>
    <t>Ground coffee beans-Brouwe</t>
  </si>
  <si>
    <t>OVO010953</t>
  </si>
  <si>
    <t>Mel McKenzie - May 2019</t>
  </si>
  <si>
    <t>OVO010951</t>
  </si>
  <si>
    <t>Francis Review June 2019</t>
  </si>
  <si>
    <t>OVO010946</t>
  </si>
  <si>
    <t>Ergonomic equipment, H Landon-Lane</t>
  </si>
  <si>
    <t>OGL003158</t>
  </si>
  <si>
    <t>screen cover for iPhone -D Wilson-Lindsa</t>
  </si>
  <si>
    <t>OSAL000362</t>
  </si>
  <si>
    <t>SALARY 10 JUL 2019</t>
  </si>
  <si>
    <t>OVO010930</t>
  </si>
  <si>
    <t>Tea/coffee - June 2019</t>
  </si>
  <si>
    <t>Stationery - June 2019</t>
  </si>
  <si>
    <t>Ergo equipment - June 2019</t>
  </si>
  <si>
    <t>OVO010929</t>
  </si>
  <si>
    <t>Executive coaching - J Picker</t>
  </si>
  <si>
    <t>OVO010948</t>
  </si>
  <si>
    <t>Membership, Diversity Works NZ, 2019-2020</t>
  </si>
  <si>
    <t>OVO010942</t>
  </si>
  <si>
    <t>Mel McKenzie - June 2019</t>
  </si>
  <si>
    <t>OVO010941</t>
  </si>
  <si>
    <t>Post-move workstation assessments, BH9</t>
  </si>
  <si>
    <t>OVO010933</t>
  </si>
  <si>
    <t>Great Big Repository tour - D Young, K Farmer</t>
  </si>
  <si>
    <t>OVO010947</t>
  </si>
  <si>
    <t>120 Grab'n'go bags</t>
  </si>
  <si>
    <t>OGL003152</t>
  </si>
  <si>
    <t>Accruals JUN19 - Francis Review Charge</t>
  </si>
  <si>
    <t>OGL003148</t>
  </si>
  <si>
    <t>Holidays Act payments for departed staff</t>
  </si>
  <si>
    <t>OGL003146</t>
  </si>
  <si>
    <t>Accrual JUN19 - M Jones - Jun19</t>
  </si>
  <si>
    <t>OVO010917</t>
  </si>
  <si>
    <t>EAP June 2019</t>
  </si>
  <si>
    <t>OVO010913</t>
  </si>
  <si>
    <t>Salary - M Jones</t>
  </si>
  <si>
    <t>OVO010896</t>
  </si>
  <si>
    <t>Indexing</t>
  </si>
  <si>
    <t>OVO010888</t>
  </si>
  <si>
    <t>Chair - M Louwrens</t>
  </si>
  <si>
    <t>OGL003137</t>
  </si>
  <si>
    <t>PS\YAKI</t>
  </si>
  <si>
    <t>ACCL - Chair - M Louwrens</t>
  </si>
  <si>
    <t>ACCL - EAP June 2019</t>
  </si>
  <si>
    <t>ACCL - OOC 2019 4 year plan</t>
  </si>
  <si>
    <t>OGL003135</t>
  </si>
  <si>
    <t>Postal charges June 2019</t>
  </si>
  <si>
    <t>OVO010908</t>
  </si>
  <si>
    <t>Year 2 license Ask Your Team</t>
  </si>
  <si>
    <t>OGL003121</t>
  </si>
  <si>
    <t xml:space="preserve">ACCL Flu vaccinations OOC staff </t>
  </si>
  <si>
    <t>ACCL Chair - M Louwrens 38131</t>
  </si>
  <si>
    <t>Grab &amp; Go NZ</t>
  </si>
  <si>
    <t>ACCL 120 Grab &amp; Go Kits 00003351</t>
  </si>
  <si>
    <t>OOC</t>
  </si>
  <si>
    <t xml:space="preserve">ACCL Holidays act backpayments </t>
  </si>
  <si>
    <t>ACCL File indexing R1184069</t>
  </si>
  <si>
    <t>Initial</t>
  </si>
  <si>
    <t>ACCL Workstation sanitation 51043051</t>
  </si>
  <si>
    <t>Printlink</t>
  </si>
  <si>
    <t>ACCL OOC 2019 4 year plan 9318899</t>
  </si>
  <si>
    <t>OGL003118</t>
  </si>
  <si>
    <t>ACCL Vodafone Jun 19 Satellite Access Fee</t>
  </si>
  <si>
    <t>OGL003108</t>
  </si>
  <si>
    <t>OGL003106</t>
  </si>
  <si>
    <t>OGL003102</t>
  </si>
  <si>
    <t>Purchase Card – Katherine Farmer</t>
  </si>
  <si>
    <t>Stuff Media (Ps)</t>
  </si>
  <si>
    <t>Purchase Card – Carol Brouwer</t>
  </si>
  <si>
    <t>OSAC000230</t>
  </si>
  <si>
    <t>ACCRUALS JUN 2019</t>
  </si>
  <si>
    <t>OVO010874</t>
  </si>
  <si>
    <t>OOC workstation sanitation, May 2019</t>
  </si>
  <si>
    <t>Travel - Domestic</t>
  </si>
  <si>
    <t>Desc</t>
  </si>
  <si>
    <t>PS\NGTIM</t>
  </si>
  <si>
    <t>Allocation of corp. support from OPP to IPR 17/18</t>
  </si>
  <si>
    <t>Allocation of corp. support from OPP to IPR 16/17</t>
  </si>
  <si>
    <t>PS\YAPK</t>
  </si>
  <si>
    <t>PS\PATTEKAS</t>
  </si>
  <si>
    <t>OGL002628</t>
  </si>
  <si>
    <t>Capital Charges - JUN18 washup</t>
  </si>
  <si>
    <t>Capital charge 17/18</t>
  </si>
  <si>
    <t>OGL002365</t>
  </si>
  <si>
    <t>Capital Charges - DEC17 washup</t>
  </si>
  <si>
    <t>Capital charge 16/17</t>
  </si>
  <si>
    <t>OGL002626</t>
  </si>
  <si>
    <t>Annual Fee Account Fee-Barret</t>
  </si>
  <si>
    <t>Annual Fee Account Fee-Edward</t>
  </si>
  <si>
    <t>OGL002625</t>
  </si>
  <si>
    <t>Annual Fee Account Fee-Jakich</t>
  </si>
  <si>
    <t>OGL002624</t>
  </si>
  <si>
    <t>Annual Fee Account Fee-Walker</t>
  </si>
  <si>
    <t>Annual Fee Account Fee-Hoekst</t>
  </si>
  <si>
    <t>Annual Fee Account Fee-Bonner</t>
  </si>
  <si>
    <t>Annual Fee Account Fee-Polgla</t>
  </si>
  <si>
    <t>Annual Fee Account Fee-Head</t>
  </si>
  <si>
    <t>Annual Fee Account Fee-Amey</t>
  </si>
  <si>
    <t>Annual Fee Account Fee-Fraser</t>
  </si>
  <si>
    <t>Annual Fee Account Fee-De Vos</t>
  </si>
  <si>
    <t>Annual Fee Account Fee-Lee</t>
  </si>
  <si>
    <t>Annual Fee Account Fee-Dawber</t>
  </si>
  <si>
    <t>Annual Fee Account Fee-Gonzal</t>
  </si>
  <si>
    <t>Annual Fee Account Fee-Workma</t>
  </si>
  <si>
    <t>Annual Fee Account Fee-Bovett</t>
  </si>
  <si>
    <t>Annual Fee Account Fee-Greenl</t>
  </si>
  <si>
    <t>OGL002613</t>
  </si>
  <si>
    <t>Bank Fees for Parl of PNG - OIN000224</t>
  </si>
  <si>
    <t>OGL002615</t>
  </si>
  <si>
    <t>Correction-Purchase Card Extract 20.10.16..17.11.1</t>
  </si>
  <si>
    <t>BR1995</t>
  </si>
  <si>
    <t>OGL002597</t>
  </si>
  <si>
    <t>OGL002596</t>
  </si>
  <si>
    <t>Purchase Card</t>
  </si>
  <si>
    <t>OGL002583</t>
  </si>
  <si>
    <t>Annual Fee Account Fee-Sherif</t>
  </si>
  <si>
    <t>Annual Fee Account Fee-Wallis</t>
  </si>
  <si>
    <t>Annual Fee Account Fee-Ogilvi</t>
  </si>
  <si>
    <t>Annual Fee Account Fee-Meek</t>
  </si>
  <si>
    <t>Annual Fee Account Fee-Gardne</t>
  </si>
  <si>
    <t>Annual Fee Account Fee-Earles</t>
  </si>
  <si>
    <t>Annual Fee Account Fee-Thomso</t>
  </si>
  <si>
    <t>OGL002572</t>
  </si>
  <si>
    <t>CPA UK deposit - Other bank charges</t>
  </si>
  <si>
    <t>OGL002557</t>
  </si>
  <si>
    <t>OGL002556</t>
  </si>
  <si>
    <t>OGL002554</t>
  </si>
  <si>
    <t>OGL002543</t>
  </si>
  <si>
    <t>Purchase Card Extract 22.03.18 - 20.04.18</t>
  </si>
  <si>
    <t>OGL002540</t>
  </si>
  <si>
    <t>OGL002534</t>
  </si>
  <si>
    <t>BR1952</t>
  </si>
  <si>
    <t>OGL002509</t>
  </si>
  <si>
    <t>Lambton Quay Post Shop</t>
  </si>
  <si>
    <t>OGL002518</t>
  </si>
  <si>
    <t>OGL002510</t>
  </si>
  <si>
    <t>OGL002508</t>
  </si>
  <si>
    <t>OGL002500</t>
  </si>
  <si>
    <t>OGL002499</t>
  </si>
  <si>
    <t>OGL002497</t>
  </si>
  <si>
    <t>Annual Fee Account Fee-Benge</t>
  </si>
  <si>
    <t>Annual Fee Account Fee-Gwynn</t>
  </si>
  <si>
    <t>Annual Fee Account Fee-Highto</t>
  </si>
  <si>
    <t>Annual Fee Account Fee-Milnes</t>
  </si>
  <si>
    <t>BR1931</t>
  </si>
  <si>
    <t>OGL002475</t>
  </si>
  <si>
    <t>OGL002479</t>
  </si>
  <si>
    <t>OGL002474</t>
  </si>
  <si>
    <t>OGL002473</t>
  </si>
  <si>
    <t>OGL002470</t>
  </si>
  <si>
    <t>OGL002467</t>
  </si>
  <si>
    <t>OGL002465</t>
  </si>
  <si>
    <t>OGL002462</t>
  </si>
  <si>
    <t>Annual Fee Account Fee</t>
  </si>
  <si>
    <t>OGL002458</t>
  </si>
  <si>
    <t>Annual Fee</t>
  </si>
  <si>
    <t>OGL002447</t>
  </si>
  <si>
    <t>Annual Fee Account Fee-Wallac</t>
  </si>
  <si>
    <t>OGL002452</t>
  </si>
  <si>
    <t>Correction-Account Fee 01/02/17</t>
  </si>
  <si>
    <t>OGL002436</t>
  </si>
  <si>
    <t>OGL002425</t>
  </si>
  <si>
    <t>OGL002419</t>
  </si>
  <si>
    <t>OGL002437</t>
  </si>
  <si>
    <t>OGL002435</t>
  </si>
  <si>
    <t>OGL002427</t>
  </si>
  <si>
    <t>OGL002426</t>
  </si>
  <si>
    <t>OGL002424</t>
  </si>
  <si>
    <t>OGL002418</t>
  </si>
  <si>
    <t>OGL002400</t>
  </si>
  <si>
    <t>OGL002377</t>
  </si>
  <si>
    <t>OGL002372</t>
  </si>
  <si>
    <t>OGL002376</t>
  </si>
  <si>
    <t>OGL002371</t>
  </si>
  <si>
    <t>OGL002362</t>
  </si>
  <si>
    <t>BR1874</t>
  </si>
  <si>
    <t>OGL002331</t>
  </si>
  <si>
    <t>OGL002326</t>
  </si>
  <si>
    <t>OGL002330</t>
  </si>
  <si>
    <t>OGL002325</t>
  </si>
  <si>
    <t>OGL002319</t>
  </si>
  <si>
    <t>Annual Fee Account Fee-Spilla</t>
  </si>
  <si>
    <t>Annual Fee Account Fee-Zorn D</t>
  </si>
  <si>
    <t>Transaction Fees Card Replacement NZ Fee-Lee</t>
  </si>
  <si>
    <t>OGL002298</t>
  </si>
  <si>
    <t>OGL002297</t>
  </si>
  <si>
    <t>OGL002292</t>
  </si>
  <si>
    <t>OGL002273</t>
  </si>
  <si>
    <t>Annual Fee Account Fee-Erin</t>
  </si>
  <si>
    <t>OGL002261</t>
  </si>
  <si>
    <t>OGL002265</t>
  </si>
  <si>
    <t>Purchase card</t>
  </si>
  <si>
    <t>Annual Fee  Account Fee-Walker</t>
  </si>
  <si>
    <t>OGL002260</t>
  </si>
  <si>
    <t>OGL002251</t>
  </si>
  <si>
    <t>Annual Fee Account Fee-Fonsec</t>
  </si>
  <si>
    <t>OVO008858</t>
  </si>
  <si>
    <t>AOG BANKING SERVICES ADMIN FEE 2017-18</t>
  </si>
  <si>
    <t>OIN000206</t>
  </si>
  <si>
    <t>CASH FROM SELECT COMMITTEE</t>
  </si>
  <si>
    <t>OGL002239</t>
  </si>
  <si>
    <t>OGL002228</t>
  </si>
  <si>
    <t>Intercompany Journal</t>
  </si>
  <si>
    <t>OGL002238</t>
  </si>
  <si>
    <t>OGL002227</t>
  </si>
  <si>
    <t>OGL002218</t>
  </si>
  <si>
    <t>Annual Fee Account Fee-Evett</t>
  </si>
  <si>
    <t>Annual Fee Account Fee-Grant</t>
  </si>
  <si>
    <t>OGL002214</t>
  </si>
  <si>
    <t>P Cards - AOG Yearly Rebate</t>
  </si>
  <si>
    <t>BR1790</t>
  </si>
  <si>
    <t>OGL002199</t>
  </si>
  <si>
    <t>OGL002207</t>
  </si>
  <si>
    <t>Annual Fee Account Fee-Ashley</t>
  </si>
  <si>
    <t>Annual Fee Account Fee-Scott</t>
  </si>
  <si>
    <t>Annual Fee Account Fee-Kelly</t>
  </si>
  <si>
    <t>Annual Fee Account Fee-Wicks</t>
  </si>
  <si>
    <t>Annual Fee Account Fee-Siddon</t>
  </si>
  <si>
    <t>OGL002200</t>
  </si>
  <si>
    <t>OGL002198</t>
  </si>
  <si>
    <t>OGL002193</t>
  </si>
  <si>
    <t>Bank Charges Westpac</t>
  </si>
  <si>
    <t>BR1769</t>
  </si>
  <si>
    <t>OGL002178</t>
  </si>
  <si>
    <t>OGL002160</t>
  </si>
  <si>
    <t>OFA000149</t>
  </si>
  <si>
    <t>PS\ANGB</t>
  </si>
  <si>
    <t>OFA000148</t>
  </si>
  <si>
    <t>OFA000147</t>
  </si>
  <si>
    <t>OFA000146</t>
  </si>
  <si>
    <t>OFA000143</t>
  </si>
  <si>
    <t>OFA000141</t>
  </si>
  <si>
    <t>OFA000140</t>
  </si>
  <si>
    <t>OGL002354</t>
  </si>
  <si>
    <t>OFA000137 - Summary FA Depreciation Entry CIS to O</t>
  </si>
  <si>
    <t>OFA000139</t>
  </si>
  <si>
    <t>OFA000137</t>
  </si>
  <si>
    <t>OFA000133</t>
  </si>
  <si>
    <t>OFA000132</t>
  </si>
  <si>
    <t>OFA000131</t>
  </si>
  <si>
    <t>OFA000130</t>
  </si>
  <si>
    <t>OVO008799</t>
  </si>
  <si>
    <t>CELL PHONE TONY WALLACE F4GTM6RHHG7K</t>
  </si>
  <si>
    <t>OVO009220</t>
  </si>
  <si>
    <t>ARCHIVE BOXES X 100</t>
  </si>
  <si>
    <t>OGL002324</t>
  </si>
  <si>
    <t>Mouse for Deputy Clerk-Lindsa</t>
  </si>
  <si>
    <t>Elive Ltd Tc8125</t>
  </si>
  <si>
    <t>OGL002323</t>
  </si>
  <si>
    <t>credit for incorrect charge A Lindsay monit-Lindsa</t>
  </si>
  <si>
    <t>desktop monitor for A Lindsay (incorrectly -Lindsa</t>
  </si>
  <si>
    <t>OGL002270</t>
  </si>
  <si>
    <t>vaccum cleaner,keyboard for clerk ipad-Lindsa</t>
  </si>
  <si>
    <t>Paypal *shenzhenshi</t>
  </si>
  <si>
    <t>OGL002248</t>
  </si>
  <si>
    <t>ipad keyboard EA to the Clerk-Lindsa</t>
  </si>
  <si>
    <t>Etsy.Com - Bholsa</t>
  </si>
  <si>
    <t>ipad case EA to Clerk-Lindsa</t>
  </si>
  <si>
    <t>Harvey Norman Lower</t>
  </si>
  <si>
    <t>OGL002216</t>
  </si>
  <si>
    <t>mouse for Clerks EA, phone screen protector-Lindsa</t>
  </si>
  <si>
    <t>Apple NZ 2</t>
  </si>
  <si>
    <t>ipad EA to the Clerk-Lindsa</t>
  </si>
  <si>
    <t>OVO009419</t>
  </si>
  <si>
    <t>Lock for Basement 3</t>
  </si>
  <si>
    <t>Cackle Teleco</t>
  </si>
  <si>
    <t>Dragon programme headset for S Jones 180611-Lepou</t>
  </si>
  <si>
    <t>OVO009548</t>
  </si>
  <si>
    <t>Temp and humidity monitors for B3</t>
  </si>
  <si>
    <t>P B Tech Online 095269200</t>
  </si>
  <si>
    <t>OGL002574</t>
  </si>
  <si>
    <t>Headset for Suze Jones (for Dragon app)-Lepou</t>
  </si>
  <si>
    <t>05d8 Trade Me Ping</t>
  </si>
  <si>
    <t>wall clock for clerks office-Lindsa</t>
  </si>
  <si>
    <t>OGL002441</t>
  </si>
  <si>
    <t>Headset for Andie - 180131-Lepou</t>
  </si>
  <si>
    <t>OVO009040</t>
  </si>
  <si>
    <t>OFFICEMAX NOV 2017</t>
  </si>
  <si>
    <t>OGL002338</t>
  </si>
  <si>
    <t>ACCL Stationery M-011217-0057</t>
  </si>
  <si>
    <t>OGL002337</t>
  </si>
  <si>
    <t>Fan for James' office-Reid</t>
  </si>
  <si>
    <t>Portable hard drive for raw video files-Scott</t>
  </si>
  <si>
    <t>OGL002663</t>
  </si>
  <si>
    <t>FBT for quarter ending 30-Jun-18</t>
  </si>
  <si>
    <t>OGL002582</t>
  </si>
  <si>
    <t>FBT for quarter ending 31 March 2018</t>
  </si>
  <si>
    <t>HR Magazine subscription</t>
  </si>
  <si>
    <t>OVO009284</t>
  </si>
  <si>
    <t>EMPLOYMENT TODAY SUBSCRIPTION</t>
  </si>
  <si>
    <t>OVO009178</t>
  </si>
  <si>
    <t>GBP20.10 1 COPY OF VOLUME 85 OF THE TABLE</t>
  </si>
  <si>
    <t>OVO009609</t>
  </si>
  <si>
    <t>Business cards x4</t>
  </si>
  <si>
    <t>OVO009418</t>
  </si>
  <si>
    <t>Business cards Amy Brier, Louise Amey</t>
  </si>
  <si>
    <t>OGL002549</t>
  </si>
  <si>
    <t>Fuji Xerox Copycentre Apr 18 - Jenny Reid Certific</t>
  </si>
  <si>
    <t>Hot Copy</t>
  </si>
  <si>
    <t>Business cards for Raf-Reid</t>
  </si>
  <si>
    <t>OVO009372</t>
  </si>
  <si>
    <t>Testing of transcription of SC meeting-Riches</t>
  </si>
  <si>
    <t>OVO009327</t>
  </si>
  <si>
    <t>12 BUSINESS CARDS</t>
  </si>
  <si>
    <t>OVO009323</t>
  </si>
  <si>
    <t>1 X BUSINESS CARDS</t>
  </si>
  <si>
    <t>OVO009195</t>
  </si>
  <si>
    <t>PRINTING</t>
  </si>
  <si>
    <t>OGL002366</t>
  </si>
  <si>
    <t>Fuji Xerox Copycentre Dec 17 - lamination Andie Li</t>
  </si>
  <si>
    <t>Fuji Xerox Copycentre Dec 17 - print and laminatio</t>
  </si>
  <si>
    <t>OVO009080</t>
  </si>
  <si>
    <t>LARGE PRINT COPY OF PPNZ</t>
  </si>
  <si>
    <t>OVO009079</t>
  </si>
  <si>
    <t>3 x BUSINESS CARDS 2017</t>
  </si>
  <si>
    <t>OGL002348</t>
  </si>
  <si>
    <t>Fuji Xerox Copycentre Oct 17 - staple cartridge Je</t>
  </si>
  <si>
    <t>OVO008952</t>
  </si>
  <si>
    <t>PRINTING AUG 2017</t>
  </si>
  <si>
    <t>OACR000266</t>
  </si>
  <si>
    <t>ACCL AUGUST ACCRUAL - A Paper 8672687</t>
  </si>
  <si>
    <t>OACR000265</t>
  </si>
  <si>
    <t>OVO008914</t>
  </si>
  <si>
    <t>BUSINESS CARDS x 8, 2017</t>
  </si>
  <si>
    <t>OVO008913</t>
  </si>
  <si>
    <t>BUSINESS CARDS x 4, 2017</t>
  </si>
  <si>
    <t>Bocarda Print</t>
  </si>
  <si>
    <t>OACR000262</t>
  </si>
  <si>
    <t xml:space="preserve">ACCL Business cards and large print McGee </t>
  </si>
  <si>
    <t>OACR000261</t>
  </si>
  <si>
    <t>OACR000258</t>
  </si>
  <si>
    <t xml:space="preserve">ACCL A.8 OOC SOI </t>
  </si>
  <si>
    <t>OGL002233</t>
  </si>
  <si>
    <t>Fuji Xerox Copycentre Aug 17 - HR grad leaflet Ely</t>
  </si>
  <si>
    <t>OACR000257</t>
  </si>
  <si>
    <t>OVO008769</t>
  </si>
  <si>
    <t>PS\APPLETOL</t>
  </si>
  <si>
    <t>PRINTING - JULY 17</t>
  </si>
  <si>
    <t>OACR000256</t>
  </si>
  <si>
    <t>ACCL A Paper - OOC SOI 8643283</t>
  </si>
  <si>
    <t>OACR000255</t>
  </si>
  <si>
    <t>OVO009582</t>
  </si>
  <si>
    <t>NZ POST JAN 2018</t>
  </si>
  <si>
    <t>OVO009543</t>
  </si>
  <si>
    <t>NZ Post May 2018</t>
  </si>
  <si>
    <t>OVO009423</t>
  </si>
  <si>
    <t>NZ POST APRIL 2018</t>
  </si>
  <si>
    <t>OVO009329</t>
  </si>
  <si>
    <t>NZ POST MARCH</t>
  </si>
  <si>
    <t>OVO009249</t>
  </si>
  <si>
    <t>POSTAGE FEB 2018</t>
  </si>
  <si>
    <t>OVO009125</t>
  </si>
  <si>
    <t>POSTAGE DEC 2017</t>
  </si>
  <si>
    <t>OVO009033</t>
  </si>
  <si>
    <t>NZ POST NOV 2017</t>
  </si>
  <si>
    <t>OVO008948</t>
  </si>
  <si>
    <t>NZ POST OCT 2017</t>
  </si>
  <si>
    <t>OVO008890</t>
  </si>
  <si>
    <t>EDUCATION COURIER FOR MP INDUCTION</t>
  </si>
  <si>
    <t>OVO008882</t>
  </si>
  <si>
    <t>NZ POST SEPT 2017</t>
  </si>
  <si>
    <t>postage to send copy of mcgee to Australian-Lindsa</t>
  </si>
  <si>
    <t>OVO008824</t>
  </si>
  <si>
    <t>POSTAGE AUGUST 2017</t>
  </si>
  <si>
    <t>OVO008599</t>
  </si>
  <si>
    <t>POSTAGE JUNE</t>
  </si>
  <si>
    <t>OVO008694</t>
  </si>
  <si>
    <t>POSTAGE JULY 17</t>
  </si>
  <si>
    <t>NZ post</t>
  </si>
  <si>
    <t>OGL002170</t>
  </si>
  <si>
    <t>ACCL mail June Inv010240537</t>
  </si>
  <si>
    <t>OGL002640</t>
  </si>
  <si>
    <t>Fuji Xerox Jun 18 - ocwilsda Fuji_SFD_CP405_005563</t>
  </si>
  <si>
    <t>Fuji Xerox Jun 18 - oclindan Fuji_SFD_CP405_005563</t>
  </si>
  <si>
    <t>OVO009641</t>
  </si>
  <si>
    <t>Fuji Xerox Jun 18 - All of Government Admin Fee</t>
  </si>
  <si>
    <t>Fuji Xerox Jun 18 - ocrichpe Fuji_SFD_CP405_006458</t>
  </si>
  <si>
    <t>Fuji Xerox Jun 18 - ameyl Fuji_MFD_351866</t>
  </si>
  <si>
    <t>Fuji Xerox Jun 18 - farmerk Fuji_MFD_351866</t>
  </si>
  <si>
    <t>Fuji Xerox Jun 18 - fluxa Fuji_MFD_351866</t>
  </si>
  <si>
    <t>Fuji Xerox Jun 18 - ocpickja Fuji_MFD_351866</t>
  </si>
  <si>
    <t>Fuji Xerox Jun 18 - ocrichpe Fuji_MFD_351866</t>
  </si>
  <si>
    <t>Fuji Xerox Jun 18 - reidj Fuji_MFD_351866</t>
  </si>
  <si>
    <t>Fuji Xerox Jun 18 - youngd Fuji_MFD_351866</t>
  </si>
  <si>
    <t>Fuji Xerox Jun 18 - ameyl Fuji_MFD_351882</t>
  </si>
  <si>
    <t>Fuji Xerox Jun 18 - farmerk Fuji_MFD_351882</t>
  </si>
  <si>
    <t>Fuji Xerox Jun 18 - fluxa Fuji_MFD_351882</t>
  </si>
  <si>
    <t>Fuji Xerox Jun 18 - ockreisa Fuji_MFD_351882</t>
  </si>
  <si>
    <t>Fuji Xerox Jun 18 - ocpickja Fuji_MFD_351882</t>
  </si>
  <si>
    <t>Fuji Xerox Jun 18 - ocrichpe Fuji_MFD_351882</t>
  </si>
  <si>
    <t>Fuji Xerox Jun 18 - ramakrik Fuji_MFD_351882</t>
  </si>
  <si>
    <t>Fuji Xerox Jun 18 - reidj Fuji_MFD_351882</t>
  </si>
  <si>
    <t>Fuji Xerox Jun 18 - woodcocj Fuji_MFD_351882</t>
  </si>
  <si>
    <t>Fuji Xerox Jun 18 - youngd Fuji_MFD_351882</t>
  </si>
  <si>
    <t>Fuji Xerox Jun 18 - ocpickja Fuji_MFD_351884</t>
  </si>
  <si>
    <t>Fuji Xerox Jun 18 - oclindan Fuji_MFD_352343</t>
  </si>
  <si>
    <t>Fuji Xerox Jun 18 - ocpickja Fuji_MFD_352343</t>
  </si>
  <si>
    <t>Fuji Xerox Jun 18 - oclindan Fuji_MFD_352365</t>
  </si>
  <si>
    <t>Fuji Xerox Jun 18 - ocwilsda Fuji_MFD_352365</t>
  </si>
  <si>
    <t>Fuji Xerox Jun 18 - jakichi Fuji_MFD_352366</t>
  </si>
  <si>
    <t>Fuji Xerox Jun 18 - ocpickja Fuji_MFD_353953</t>
  </si>
  <si>
    <t>Fuji Xerox Jun 18 - ameyl Fuji_MFD_370047</t>
  </si>
  <si>
    <t>Fuji Xerox Jun 18 - farmerk Fuji_MFD_370047</t>
  </si>
  <si>
    <t>Fuji Xerox Jun 18 - fluxa Fuji_MFD_370047</t>
  </si>
  <si>
    <t>Fuji Xerox Jun 18 - ocpickja Fuji_MFD_370047</t>
  </si>
  <si>
    <t>Fuji Xerox Jun 18 - ocrichpe Fuji_MFD_370047</t>
  </si>
  <si>
    <t>Fuji Xerox Jun 18 - reidj Fuji_MFD_370047</t>
  </si>
  <si>
    <t>Fuji Xerox Jun 18 - woodcocj Fuji_MFD_370047</t>
  </si>
  <si>
    <t>Fuji Xerox Jun 18 - youngd Fuji_MFD_370047</t>
  </si>
  <si>
    <t>Fuji Xerox Jun 18 - dowlandg Fuji_MFD_351882</t>
  </si>
  <si>
    <t>OGL002598</t>
  </si>
  <si>
    <t>Fuji Xerox May 18 - ocwilsda Fuji_SFD_CP405_005563</t>
  </si>
  <si>
    <t>Fuji Xerox May 18 - oclindan Fuji_SFD_CP405_005563</t>
  </si>
  <si>
    <t>OVO009489</t>
  </si>
  <si>
    <t>Fuji Xerox May 18 - All of Government Admin Fee</t>
  </si>
  <si>
    <t>Fuji Xerox May 18 - ameyl Fuji_SFD_CP405_006457</t>
  </si>
  <si>
    <t>Fuji Xerox May 18 - ocrichpe Fuji_SFD_CP405_006458</t>
  </si>
  <si>
    <t>Fuji Xerox May 18 - farmerk Fuji_MFD_351866</t>
  </si>
  <si>
    <t>Fuji Xerox May 18 - fluxa Fuji_MFD_351866</t>
  </si>
  <si>
    <t>Fuji Xerox May 18 - ocrichpe Fuji_MFD_351866</t>
  </si>
  <si>
    <t>Fuji Xerox May 18 - reidj Fuji_MFD_351866</t>
  </si>
  <si>
    <t>Fuji Xerox May 18 - woodcocj Fuji_MFD_351866</t>
  </si>
  <si>
    <t>Fuji Xerox May 18 - youngd Fuji_MFD_351866</t>
  </si>
  <si>
    <t>Fuji Xerox May 18 - ameyl Fuji_MFD_351882</t>
  </si>
  <si>
    <t>Fuji Xerox May 18 - farmerk Fuji_MFD_351882</t>
  </si>
  <si>
    <t>Fuji Xerox May 18 - fluxa Fuji_MFD_351882</t>
  </si>
  <si>
    <t>Fuji Xerox May 18 - ockreisa Fuji_MFD_351882</t>
  </si>
  <si>
    <t>Fuji Xerox May 18 - ocpickja Fuji_MFD_351882</t>
  </si>
  <si>
    <t>Fuji Xerox May 18 - ocrichpe Fuji_MFD_351882</t>
  </si>
  <si>
    <t>Fuji Xerox May 18 - ramakrik Fuji_MFD_351882</t>
  </si>
  <si>
    <t>Fuji Xerox May 18 - reidj Fuji_MFD_351882</t>
  </si>
  <si>
    <t>Fuji Xerox May 18 - youngd Fuji_MFD_351882</t>
  </si>
  <si>
    <t>Fuji Xerox May 18 - ameyl Fuji_MFD_351884</t>
  </si>
  <si>
    <t>Fuji Xerox May 18 - ameyl Fuji_MFD_351972</t>
  </si>
  <si>
    <t>Fuji Xerox May 18 - oclindan Fuji_MFD_352365</t>
  </si>
  <si>
    <t>Fuji Xerox May 18 - ocwilsda Fuji_MFD_352365</t>
  </si>
  <si>
    <t>Fuji Xerox May 18 - ameyl Fuji_MFD_353953</t>
  </si>
  <si>
    <t>Fuji Xerox May 18 - farmerk Fuji_MFD_370047</t>
  </si>
  <si>
    <t>Fuji Xerox May 18 - fluxa Fuji_MFD_370047</t>
  </si>
  <si>
    <t>Fuji Xerox May 18 - ocpickja Fuji_MFD_370047</t>
  </si>
  <si>
    <t>Fuji Xerox May 18 - ocrichpe Fuji_MFD_370047</t>
  </si>
  <si>
    <t>Fuji Xerox May 18 - ramakrik Fuji_MFD_370047</t>
  </si>
  <si>
    <t>Fuji Xerox May 18 - reidj Fuji_MFD_370047</t>
  </si>
  <si>
    <t>Fuji Xerox May 18 - woodcocj Fuji_MFD_370047</t>
  </si>
  <si>
    <t>Fuji Xerox May 18 - youngd Fuji_MFD_370047</t>
  </si>
  <si>
    <t>Fuji Xerox Apr 18 - ockreisa Fuji_MFD_351880</t>
  </si>
  <si>
    <t>Fuji Xerox Apr 18 - ocwilsda Fuji_SFD_CP405_005563</t>
  </si>
  <si>
    <t>Fuji Xerox Apr 18 - oclindan Fuji_SFD_CP405_005563</t>
  </si>
  <si>
    <t>OVO009391</t>
  </si>
  <si>
    <t>Fuji Xerox Apr 18 - All of Government Admin Fee</t>
  </si>
  <si>
    <t>Fuji Xerox Apr 18 - ocrichpe Fuji_SFD_CP405_006458</t>
  </si>
  <si>
    <t>Fuji Xerox Apr 18 - ameyl Fuji_MFD_351866</t>
  </si>
  <si>
    <t>Fuji Xerox Apr 18 - farmerk Fuji_MFD_351866</t>
  </si>
  <si>
    <t>Fuji Xerox Apr 18 - fluxa Fuji_MFD_351866</t>
  </si>
  <si>
    <t>Fuji Xerox Apr 18 - ockreisa Fuji_MFD_351866</t>
  </si>
  <si>
    <t>Fuji Xerox Apr 18 - ocpickja Fuji_MFD_351866</t>
  </si>
  <si>
    <t>Fuji Xerox Apr 18 - ramakrik Fuji_MFD_351866</t>
  </si>
  <si>
    <t>Fuji Xerox Apr 18 - reidj Fuji_MFD_351866</t>
  </si>
  <si>
    <t>Fuji Xerox Apr 18 - woodcocj Fuji_MFD_351866</t>
  </si>
  <si>
    <t>Fuji Xerox Apr 18 - youngd Fuji_MFD_351866</t>
  </si>
  <si>
    <t>Fuji Xerox Apr 18 - ameyl Fuji_MFD_351882</t>
  </si>
  <si>
    <t>Fuji Xerox Apr 18 - farmerk Fuji_MFD_351882</t>
  </si>
  <si>
    <t>Fuji Xerox Apr 18 - fluxa Fuji_MFD_351882</t>
  </si>
  <si>
    <t>Fuji Xerox Apr 18 - ockreisa Fuji_MFD_351882</t>
  </si>
  <si>
    <t>Fuji Xerox Apr 18 - ocpickja Fuji_MFD_351882</t>
  </si>
  <si>
    <t>Fuji Xerox Apr 18 - ocrichpe Fuji_MFD_351882</t>
  </si>
  <si>
    <t>Fuji Xerox Apr 18 - ramakrik Fuji_MFD_351882</t>
  </si>
  <si>
    <t>Fuji Xerox Apr 18 - reidj Fuji_MFD_351882</t>
  </si>
  <si>
    <t>Fuji Xerox Apr 18 - woodcocj Fuji_MFD_351882</t>
  </si>
  <si>
    <t>Fuji Xerox Apr 18 - youngd Fuji_MFD_351882</t>
  </si>
  <si>
    <t>Fuji Xerox Apr 18 - ocpickja Fuji_MFD_352343</t>
  </si>
  <si>
    <t>Fuji Xerox Apr 18 - oclindan Fuji_MFD_352365</t>
  </si>
  <si>
    <t>Fuji Xerox Apr 18 - ocwilsda Fuji_MFD_352365</t>
  </si>
  <si>
    <t>Fuji Xerox Apr 18 - ameyl Fuji_MFD_353953</t>
  </si>
  <si>
    <t>Fuji Xerox Apr 18 - farmerk Fuji_MFD_370047</t>
  </si>
  <si>
    <t>Fuji Xerox Apr 18 - fluxa Fuji_MFD_370047</t>
  </si>
  <si>
    <t>Fuji Xerox Apr 18 - ocpickja Fuji_MFD_370047</t>
  </si>
  <si>
    <t>Fuji Xerox Apr 18 - ocrichpe Fuji_MFD_370047</t>
  </si>
  <si>
    <t>Fuji Xerox Apr 18 - ramakrik Fuji_MFD_370047</t>
  </si>
  <si>
    <t>Fuji Xerox Apr 18 - reidj Fuji_MFD_370047</t>
  </si>
  <si>
    <t>Fuji Xerox Apr 18 - woodcocj Fuji_MFD_370047</t>
  </si>
  <si>
    <t>Fuji Xerox Apr 18 - youngd Fuji_MFD_370047</t>
  </si>
  <si>
    <t>OGL002529</t>
  </si>
  <si>
    <t>Fuji Xerox Mar 18 - ocwilsda Fuji_SFD_CP405_005563</t>
  </si>
  <si>
    <t>Fuji Xerox Mar 18 - oclindan Fuji_SFD_CP405_005563</t>
  </si>
  <si>
    <t>OVO009334</t>
  </si>
  <si>
    <t>Fuji Xerox Mar 18 - All of Government Admin Fee</t>
  </si>
  <si>
    <t>Fuji Xerox Mar 18 - ocrichpe Fuji_SFD_CP405_006458</t>
  </si>
  <si>
    <t>Fuji Xerox Mar 18 - ameyl Fuji_MFD_351866</t>
  </si>
  <si>
    <t>Fuji Xerox Mar 18 - farmerk Fuji_MFD_351866</t>
  </si>
  <si>
    <t>Fuji Xerox Mar 18 - ockreisa Fuji_MFD_351866</t>
  </si>
  <si>
    <t>Fuji Xerox Mar 18 - ramakrik Fuji_MFD_351866</t>
  </si>
  <si>
    <t>Fuji Xerox Mar 18 - reidj Fuji_MFD_351866</t>
  </si>
  <si>
    <t>Fuji Xerox Mar 18 - woodcocj Fuji_MFD_351866</t>
  </si>
  <si>
    <t>Fuji Xerox Mar 18 - youngd Fuji_MFD_351866</t>
  </si>
  <si>
    <t>Fuji Xerox Mar 18 - ameyl Fuji_MFD_351882</t>
  </si>
  <si>
    <t>Fuji Xerox Mar 18 - farmerk Fuji_MFD_351882</t>
  </si>
  <si>
    <t>Fuji Xerox Mar 18 - fluxa Fuji_MFD_351882</t>
  </si>
  <si>
    <t>Fuji Xerox Mar 18 - ockreisa Fuji_MFD_351882</t>
  </si>
  <si>
    <t>Fuji Xerox Mar 18 - ocpickja Fuji_MFD_351882</t>
  </si>
  <si>
    <t>Fuji Xerox Mar 18 - ramakrik Fuji_MFD_351882</t>
  </si>
  <si>
    <t>Fuji Xerox Mar 18 - reidj Fuji_MFD_351882</t>
  </si>
  <si>
    <t>Fuji Xerox Mar 18 - youngd Fuji_MFD_351882</t>
  </si>
  <si>
    <t>Fuji Xerox Mar 18 - reidj Fuji_MFD_352343</t>
  </si>
  <si>
    <t>Fuji Xerox Mar 18 - oclindan Fuji_MFD_352365</t>
  </si>
  <si>
    <t>Fuji Xerox Mar 18 - ocpickja Fuji_MFD_352365</t>
  </si>
  <si>
    <t>Fuji Xerox Mar 18 - ocwilsda Fuji_MFD_352365</t>
  </si>
  <si>
    <t>Fuji Xerox Mar 18 - ameyl Fuji_MFD_370047</t>
  </si>
  <si>
    <t>Fuji Xerox Mar 18 - farmerk Fuji_MFD_370047</t>
  </si>
  <si>
    <t>Fuji Xerox Mar 18 - fluxa Fuji_MFD_370047</t>
  </si>
  <si>
    <t>Fuji Xerox Mar 18 - ocpickja Fuji_MFD_370047</t>
  </si>
  <si>
    <t>Fuji Xerox Mar 18 - ocrichpe Fuji_MFD_370047</t>
  </si>
  <si>
    <t>Fuji Xerox Mar 18 - reidj Fuji_MFD_370047</t>
  </si>
  <si>
    <t>Fuji Xerox Mar 18 - woodcocj Fuji_MFD_370047</t>
  </si>
  <si>
    <t>Fuji Xerox Mar 18 - youngd Fuji_MFD_370047</t>
  </si>
  <si>
    <t>OGL002476</t>
  </si>
  <si>
    <t>Fuji Xerox MFD Feb 18 - ocwilsda Fuji_SFD_CP405_00</t>
  </si>
  <si>
    <t>Fuji Xerox MFD Feb 18 - oclindan Fuji_SFD_CP405_00</t>
  </si>
  <si>
    <t>OVO009225</t>
  </si>
  <si>
    <t>Fuji Xerox Feb 18 - All of Government Admin Fee</t>
  </si>
  <si>
    <t>Fuji Xerox Feb 18 - ocrichpe Fuji_SFD_CP405_006458</t>
  </si>
  <si>
    <t>Fuji Xerox Feb 18 - ameyl Fuji_MFD_351866</t>
  </si>
  <si>
    <t>Fuji Xerox Feb 18 - farmerk Fuji_MFD_351866</t>
  </si>
  <si>
    <t>Fuji Xerox Feb 18 - fluxa Fuji_MFD_351866</t>
  </si>
  <si>
    <t>Fuji Xerox Feb 18 - ockreisa Fuji_MFD_351866</t>
  </si>
  <si>
    <t>Fuji Xerox Feb 18 - ramakrik Fuji_MFD_351866</t>
  </si>
  <si>
    <t>Fuji Xerox Feb 18 - reidj Fuji_MFD_351866</t>
  </si>
  <si>
    <t>Fuji Xerox Feb 18 - ameyl Fuji_MFD_351882</t>
  </si>
  <si>
    <t>Fuji Xerox Feb 18 - farmerk Fuji_MFD_351882</t>
  </si>
  <si>
    <t>Fuji Xerox Feb 18 - fluxa Fuji_MFD_351882</t>
  </si>
  <si>
    <t>Fuji Xerox Feb 18 - ockreisa Fuji_MFD_351882</t>
  </si>
  <si>
    <t>Fuji Xerox Feb 18 - ocpickja Fuji_MFD_351882</t>
  </si>
  <si>
    <t>Fuji Xerox Feb 18 - ocrichpe Fuji_MFD_351882</t>
  </si>
  <si>
    <t>Fuji Xerox Feb 18 - ramakrik Fuji_MFD_351882</t>
  </si>
  <si>
    <t>Fuji Xerox Feb 18 - reidj Fuji_MFD_351882</t>
  </si>
  <si>
    <t>Fuji Xerox Feb 18 - youngd Fuji_MFD_351882</t>
  </si>
  <si>
    <t>Fuji Xerox Feb 18 - ocrichpe Fuji_MFD_351972</t>
  </si>
  <si>
    <t>Fuji Xerox Feb 18 - ocpickja Fuji_MFD_352343</t>
  </si>
  <si>
    <t>Fuji Xerox Feb 18 - oclindan Fuji_MFD_352365</t>
  </si>
  <si>
    <t>Fuji Xerox Feb 18 - ocwilsda Fuji_MFD_352365</t>
  </si>
  <si>
    <t>Fuji Xerox Feb 18 - ameyl Fuji_MFD_352366</t>
  </si>
  <si>
    <t>Fuji Xerox Feb 18 - ameyl Fuji_MFD_370047</t>
  </si>
  <si>
    <t>Fuji Xerox Feb 18 - farmerk Fuji_MFD_370047</t>
  </si>
  <si>
    <t>Fuji Xerox Feb 18 - fluxa Fuji_MFD_370047</t>
  </si>
  <si>
    <t>Fuji Xerox Feb 18 - ocpickja Fuji_MFD_370047</t>
  </si>
  <si>
    <t>Fuji Xerox Feb 18 - ocrichpe Fuji_MFD_370047</t>
  </si>
  <si>
    <t>Fuji Xerox Feb 18 - ramakrik Fuji_MFD_370047</t>
  </si>
  <si>
    <t>Fuji Xerox Feb 18 - reidj Fuji_MFD_370047</t>
  </si>
  <si>
    <t>Fuji Xerox Feb 18 - woodcocj Fuji_MFD_370047</t>
  </si>
  <si>
    <t>OGL002416</t>
  </si>
  <si>
    <t>Fuji Xerox Jan 18 - oclindan Fuji_SFD_CP405_005563</t>
  </si>
  <si>
    <t>OVO009162</t>
  </si>
  <si>
    <t>Fuji Xerox Jan 18 - All of Government Admin Fee</t>
  </si>
  <si>
    <t>Fuji Xerox Jan 18 - ocrichpe Fuji_SFD_CP405_006458</t>
  </si>
  <si>
    <t>Fuji Xerox Jan 18 - ameyl Fuji_MFD_351866</t>
  </si>
  <si>
    <t>Fuji Xerox Jan 18 - farmerk Fuji_MFD_351866</t>
  </si>
  <si>
    <t>Fuji Xerox Jan 18 - ockreisa Fuji_MFD_351866</t>
  </si>
  <si>
    <t>Fuji Xerox Jan 18 - ocrichpe Fuji_MFD_351866</t>
  </si>
  <si>
    <t>Fuji Xerox Jan 18 - ramakrik Fuji_MFD_351866</t>
  </si>
  <si>
    <t>Fuji Xerox Jan 18 - reidj Fuji_MFD_351866</t>
  </si>
  <si>
    <t>Fuji Xerox Jan 18 - woodcocj Fuji_MFD_351866</t>
  </si>
  <si>
    <t>Fuji Xerox Jan 18 - youngd Fuji_MFD_351866</t>
  </si>
  <si>
    <t>Fuji Xerox Jan 18 - ameyl Fuji_MFD_351882</t>
  </si>
  <si>
    <t>Fuji Xerox Jan 18 - farmerk Fuji_MFD_351882</t>
  </si>
  <si>
    <t>Fuji Xerox Jan 18 - fluxa Fuji_MFD_351882</t>
  </si>
  <si>
    <t>Fuji Xerox Jan 18 - ockreisa Fuji_MFD_351882</t>
  </si>
  <si>
    <t>Fuji Xerox Jan 18 - ocpickja Fuji_MFD_351882</t>
  </si>
  <si>
    <t>Fuji Xerox Jan 18 - ocrichpe Fuji_MFD_351882</t>
  </si>
  <si>
    <t>Fuji Xerox Jan 18 - reidj Fuji_MFD_351882</t>
  </si>
  <si>
    <t>Fuji Xerox Jan 18 - woodcocj Fuji_MFD_351882</t>
  </si>
  <si>
    <t>Fuji Xerox Jan 18 - youngd Fuji_MFD_351882</t>
  </si>
  <si>
    <t>Fuji Xerox Jan 18 - oclindan Fuji_MFD_352365</t>
  </si>
  <si>
    <t>Fuji Xerox Jan 18 - ocwilsda Fuji_MFD_352365</t>
  </si>
  <si>
    <t>Fuji Xerox Jan 18 - ameyl Fuji_MFD_370047</t>
  </si>
  <si>
    <t>Fuji Xerox Jan 18 - ockreisa Fuji_MFD_370047</t>
  </si>
  <si>
    <t>Fuji Xerox Jan 18 - ocpickja Fuji_MFD_370047</t>
  </si>
  <si>
    <t>Fuji Xerox Jan 18 - ocrichpe Fuji_MFD_370047</t>
  </si>
  <si>
    <t>Fuji Xerox Jan 18 - woodcocj Fuji_MFD_370047</t>
  </si>
  <si>
    <t>OGL002369</t>
  </si>
  <si>
    <t>Fuji Xerox Dec 17 -  ocwilsda Fuji_SFD_CP405_00556</t>
  </si>
  <si>
    <t>Fuji Xerox Dec 17 -  oclindan Fuji_SFD_CP405_00556</t>
  </si>
  <si>
    <t>OVO009105</t>
  </si>
  <si>
    <t>Fuji Xerox Dec  17 - All of Government Admin Fee</t>
  </si>
  <si>
    <t>Fuji Xerox Dec 17 - ockreisa Fuji_SFD_CP405_006456</t>
  </si>
  <si>
    <t>Fuji Xerox Dec 17 - ocrichpe Fuji_SFD_CP405_006458</t>
  </si>
  <si>
    <t>Fuji Xerox Dec 17 - ocpickja Fuji_MFD_350192</t>
  </si>
  <si>
    <t>Fuji Xerox Dec 17 - ameyl Fuji_MFD_351866</t>
  </si>
  <si>
    <t>Fuji Xerox Dec 17 - farmerk Fuji_MFD_351866</t>
  </si>
  <si>
    <t>Fuji Xerox Dec 17 - fluxa Fuji_MFD_351866</t>
  </si>
  <si>
    <t>Fuji Xerox Dec 17 - ockreisa Fuji_MFD_351866</t>
  </si>
  <si>
    <t>Fuji Xerox Dec 17 - ocrichpe Fuji_MFD_351866</t>
  </si>
  <si>
    <t>Fuji Xerox Dec 17 - ramakrik Fuji_MFD_351866</t>
  </si>
  <si>
    <t>Fuji Xerox Dec 17 - reidj Fuji_MFD_351866</t>
  </si>
  <si>
    <t>Fuji Xerox Dec 17 - woodcocj Fuji_MFD_351866</t>
  </si>
  <si>
    <t>Fuji Xerox Dec 17 - youngd Fuji_MFD_351866</t>
  </si>
  <si>
    <t>Fuji Xerox Dec 17 - ameyl Fuji_MFD_351882</t>
  </si>
  <si>
    <t>Fuji Xerox Dec 17 - farmerk Fuji_MFD_351882</t>
  </si>
  <si>
    <t>Fuji Xerox Dec 17 - fluxa Fuji_MFD_351882</t>
  </si>
  <si>
    <t>Fuji Xerox Dec 17 - ockreisa Fuji_MFD_351882</t>
  </si>
  <si>
    <t>Fuji Xerox Dec 17 - ocpickja Fuji_MFD_351882</t>
  </si>
  <si>
    <t>Fuji Xerox Dec 17 - ocrichpe Fuji_MFD_351882</t>
  </si>
  <si>
    <t>Fuji Xerox Dec 17 - ramakrik Fuji_MFD_351882</t>
  </si>
  <si>
    <t>Fuji Xerox Dec 17 - reidj Fuji_MFD_351882</t>
  </si>
  <si>
    <t>Fuji Xerox Dec 17 - youngd Fuji_MFD_351882</t>
  </si>
  <si>
    <t>Fuji Xerox Dec 17 - farmerk Fuji_MFD_352343</t>
  </si>
  <si>
    <t>Fuji Xerox Dec 17 - ocpickja Fuji_MFD_352343</t>
  </si>
  <si>
    <t>Fuji Xerox Dec 17 - oclindan Fuji_MFD_352365</t>
  </si>
  <si>
    <t>Fuji Xerox Dec 17 - ocwilsda Fuji_MFD_352365</t>
  </si>
  <si>
    <t>Fuji Xerox Dec 17 - ameyl Fuji_MFD_352366</t>
  </si>
  <si>
    <t>Fuji Xerox Dec 17 - ameyl Fuji_MFD_370047</t>
  </si>
  <si>
    <t>Fuji Xerox Dec 17 - farmerk Fuji_MFD_370047</t>
  </si>
  <si>
    <t>Fuji Xerox Dec 17 - ocrichpe Fuji_MFD_370047</t>
  </si>
  <si>
    <t>Fuji Xerox Dec 17 - reidj Fuji_MFD_370047</t>
  </si>
  <si>
    <t>Fuji Xerox Dec 17 - woodcocj Fuji_MFD_370047</t>
  </si>
  <si>
    <t>Fuji Xerox Dec 17 - youngd Fuji_MFD_370047</t>
  </si>
  <si>
    <t>Fuji Xerox Dec 17 - kreigsa Fuji_MFD_351866</t>
  </si>
  <si>
    <t>OGL002339</t>
  </si>
  <si>
    <t>Fuji Xerox Nov 17 -  ocwillmi Fuji_MFD_351880</t>
  </si>
  <si>
    <t>Fuji Xerox Nov 17 -  ocwilsda Fuji_SFD_CP405_00556</t>
  </si>
  <si>
    <t>Fuji Xerox Nov 17 -  oclindan Fuji_SFD_CP405_00556</t>
  </si>
  <si>
    <t>OVO009041</t>
  </si>
  <si>
    <t>Fuji Xerox Nov  17 - All of Government Admin Fee</t>
  </si>
  <si>
    <t>Fuji Xerox Nov 17 -  ocrichpe Fuji_SFD_CP405_00645</t>
  </si>
  <si>
    <t>Fuji Xerox Nov 17 -  ameyl Fuji_MFD_351866</t>
  </si>
  <si>
    <t>Fuji Xerox Nov 17 -  farmerk Fuji_MFD_351866</t>
  </si>
  <si>
    <t>Fuji Xerox Nov 17 -  ockreisa Fuji_MFD_351866</t>
  </si>
  <si>
    <t>Fuji Xerox Nov 17 -  ocpickja Fuji_MFD_351866</t>
  </si>
  <si>
    <t>Fuji Xerox Nov 17 -  ocwillmi Fuji_MFD_351866</t>
  </si>
  <si>
    <t>Fuji Xerox Nov 17 -  reidj Fuji_MFD_351866</t>
  </si>
  <si>
    <t>Fuji Xerox Nov 17 -  woodcocj Fuji_MFD_351866</t>
  </si>
  <si>
    <t>Fuji Xerox Nov 17 -  youngd Fuji_MFD_351866</t>
  </si>
  <si>
    <t>Fuji Xerox Nov 17 -  ameyl Fuji_MFD_351882</t>
  </si>
  <si>
    <t>Fuji Xerox Nov 17 -  farmerk Fuji_MFD_351882</t>
  </si>
  <si>
    <t>Fuji Xerox Nov 17 -  fluxa Fuji_MFD_351882</t>
  </si>
  <si>
    <t>Fuji Xerox Nov 17 -  leeminge Fuji_MFD_351882</t>
  </si>
  <si>
    <t>Fuji Xerox Nov 17 -  ockreisa Fuji_MFD_351882</t>
  </si>
  <si>
    <t>Fuji Xerox Nov 17 -  ocpickja Fuji_MFD_351882</t>
  </si>
  <si>
    <t>Fuji Xerox Nov 17 -  ocrichpe Fuji_MFD_351882</t>
  </si>
  <si>
    <t>Fuji Xerox Nov 17 -  reidj Fuji_MFD_351882</t>
  </si>
  <si>
    <t>Fuji Xerox Nov 17 -  woodcocj Fuji_MFD_351882</t>
  </si>
  <si>
    <t>Fuji Xerox Nov 17 -  youngd Fuji_MFD_351882</t>
  </si>
  <si>
    <t>Fuji Xerox Nov 17 -  oclindan Fuji_MFD_352365</t>
  </si>
  <si>
    <t>Fuji Xerox Nov 17 -  ocwilsda Fuji_MFD_352365</t>
  </si>
  <si>
    <t>Fuji Xerox Nov 17 -  ocpickja Fuji_MFD_370047</t>
  </si>
  <si>
    <t>Fuji Xerox Nov 17 -  ocwillmi Fuji_MFD_370047</t>
  </si>
  <si>
    <t>Fuji Xerox Nov 17 -  reidj Fuji_MFD_370047</t>
  </si>
  <si>
    <t>Fuji Xerox Nov 17 -  ramakrik Fuji_MFD_351866</t>
  </si>
  <si>
    <t>Fuji Xerox Nov 17 -  ramakrik Fuji_MFD_351882</t>
  </si>
  <si>
    <t>OGL002301</t>
  </si>
  <si>
    <t>Fuji Xerox Oct 17 -  oclindan Fuji_SFD_CP405_00556</t>
  </si>
  <si>
    <t>OVO008951</t>
  </si>
  <si>
    <t>Fuji Xerox Oct  17 - All of Government Admin Fee</t>
  </si>
  <si>
    <t>Fuji Xerox Oct 17 -  ocrichpe Fuji_SFD_CP405_00645</t>
  </si>
  <si>
    <t>Fuji Xerox Oct 17 -  farmerk Fuji_MFD_351866</t>
  </si>
  <si>
    <t>Fuji Xerox Oct 17 -  leeminge Fuji_MFD_351866</t>
  </si>
  <si>
    <t>Fuji Xerox Oct 17 -  ockreisa Fuji_MFD_351866</t>
  </si>
  <si>
    <t>Fuji Xerox Oct 17 -  ocpickja Fuji_MFD_351866</t>
  </si>
  <si>
    <t>Fuji Xerox Oct 17 -  ocwillmi Fuji_MFD_351866</t>
  </si>
  <si>
    <t>Fuji Xerox Oct 17 -  reidj Fuji_MFD_351866</t>
  </si>
  <si>
    <t>Fuji Xerox Oct 17 -  woodcocj Fuji_MFD_351866</t>
  </si>
  <si>
    <t>Fuji Xerox Oct 17 -  youngd Fuji_MFD_351866</t>
  </si>
  <si>
    <t>Fuji Xerox Oct 17 -  farmerk Fuji_MFD_351882</t>
  </si>
  <si>
    <t>Fuji Xerox Oct 17 -  fluxa Fuji_MFD_351882</t>
  </si>
  <si>
    <t>Fuji Xerox Oct 17 -  leeminge Fuji_MFD_351882</t>
  </si>
  <si>
    <t>Fuji Xerox Oct 17 -  ockreisa Fuji_MFD_351882</t>
  </si>
  <si>
    <t>Fuji Xerox Oct 17 -  ocpickja Fuji_MFD_351882</t>
  </si>
  <si>
    <t>Fuji Xerox Oct 17 -  ocrichpe Fuji_MFD_351882</t>
  </si>
  <si>
    <t>Fuji Xerox Oct 17 -  ocwillmi Fuji_MFD_351882</t>
  </si>
  <si>
    <t>Fuji Xerox Oct 17 -  reidj Fuji_MFD_351882</t>
  </si>
  <si>
    <t>Fuji Xerox Oct 17 -  woodcocj Fuji_MFD_351882</t>
  </si>
  <si>
    <t>Fuji Xerox Oct 17 -  youngd Fuji_MFD_351882</t>
  </si>
  <si>
    <t>Fuji Xerox Oct 17 -  oclindan Fuji_MFD_352365</t>
  </si>
  <si>
    <t>Fuji Xerox Oct 17 -  ocwilsda Fuji_MFD_352365</t>
  </si>
  <si>
    <t>Fuji Xerox Oct 17 -  farmerk Fuji_MFD_370047</t>
  </si>
  <si>
    <t>Fuji Xerox Oct 17 -  leeminge Fuji_MFD_370047</t>
  </si>
  <si>
    <t>Fuji Xerox Oct 17 -  ocrichpe Fuji_MFD_370047</t>
  </si>
  <si>
    <t>Fuji Xerox Oct 17 -  ocwillmi Fuji_MFD_370047</t>
  </si>
  <si>
    <t>Fuji Xerox Oct 17 -  reidj Fuji_MFD_370047</t>
  </si>
  <si>
    <t>Fuji Xerox Oct 17 -  youngd Fuji_MFD_370047</t>
  </si>
  <si>
    <t>OGL002257</t>
  </si>
  <si>
    <t>Fuji Xerox Sept 17 -  ocwilsda Fuji_SFD_CP405_0055</t>
  </si>
  <si>
    <t>Fuji Xerox Sept 17 -  oclindan Fuji_SFD_CP405_0055</t>
  </si>
  <si>
    <t>OVO008871</t>
  </si>
  <si>
    <t>Fuji Xerox Sept  17 - All of Government Admin Fee</t>
  </si>
  <si>
    <t>Fuji Xerox Sept 17 -  ocrichpe Fuji_SFD_CP405_0064</t>
  </si>
  <si>
    <t>Fuji Xerox Sept 17 -  leeminge Fuji_MFD_351866</t>
  </si>
  <si>
    <t>Fuji Xerox Sept 17 -  ockreisa Fuji_MFD_351866</t>
  </si>
  <si>
    <t>Fuji Xerox Sept 17 -  ocpickja Fuji_MFD_351866</t>
  </si>
  <si>
    <t>Fuji Xerox Sept 17 -  ocwillmi Fuji_MFD_351866</t>
  </si>
  <si>
    <t>Fuji Xerox Sept 17 -  reidj Fuji_MFD_351866</t>
  </si>
  <si>
    <t>Fuji Xerox Sept 17 -  thamj Fuji_MFD_351866</t>
  </si>
  <si>
    <t>Fuji Xerox Sept 17 -  woodcocj Fuji_MFD_351866</t>
  </si>
  <si>
    <t>Fuji Xerox Sept 17 -  youngd Fuji_MFD_351866</t>
  </si>
  <si>
    <t>Fuji Xerox Sept 17 -  fluxa Fuji_MFD_351882</t>
  </si>
  <si>
    <t>Fuji Xerox Sept 17 -  leeminge Fuji_MFD_351882</t>
  </si>
  <si>
    <t>Fuji Xerox Sept 17 -  ockreisa Fuji_MFD_351882</t>
  </si>
  <si>
    <t>Fuji Xerox Sept 17 -  ocpickja Fuji_MFD_351882</t>
  </si>
  <si>
    <t>Fuji Xerox Sept 17 -  ocwillmi Fuji_MFD_351882</t>
  </si>
  <si>
    <t>Fuji Xerox Sept 17 -  reidj Fuji_MFD_351882</t>
  </si>
  <si>
    <t>Fuji Xerox Sept 17 -  woodcocj Fuji_MFD_351882</t>
  </si>
  <si>
    <t>Fuji Xerox Sept 17 -  youngd Fuji_MFD_351882</t>
  </si>
  <si>
    <t>Fuji Xerox Sept 17 -  oclindan Fuji_MFD_352365</t>
  </si>
  <si>
    <t>Fuji Xerox Sept 17 -  ocwilsda Fuji_MFD_352365</t>
  </si>
  <si>
    <t>Fuji Xerox Sept 17 -  leeminge Fuji_MFD_370047</t>
  </si>
  <si>
    <t>Fuji Xerox Sept 17 -  ocrichpe Fuji_MFD_370047</t>
  </si>
  <si>
    <t>Fuji Xerox Sept 17 -  youngd Fuji_MFD_370047</t>
  </si>
  <si>
    <t>Fuji Xerox Sept 17 -  farmerk Fuji_MFD_351866</t>
  </si>
  <si>
    <t>Fuji Xerox Sept 17 -  farmerk Fuji_MFD_351882</t>
  </si>
  <si>
    <t>Fuji Xerox Aug 17 -  ocwilsda Fuji_SFD_CP405_00556</t>
  </si>
  <si>
    <t>Fuji Xerox Aug 17 -  oclindan Fuji_SFD_CP405_00556</t>
  </si>
  <si>
    <t>OVO008809</t>
  </si>
  <si>
    <t>Fuji Xerox Aug  17 - All of Government Admin Fee</t>
  </si>
  <si>
    <t>Fuji Xerox Aug 17 -  ocrichpe Fuji_SFD_CP405_00645</t>
  </si>
  <si>
    <t>Fuji Xerox Aug 17 -  ocpickja Fuji_MFD_350192</t>
  </si>
  <si>
    <t>Fuji Xerox Aug 17 -  fluxa Fuji_MFD_351866</t>
  </si>
  <si>
    <t>Fuji Xerox Aug 17 -  leeminge Fuji_MFD_351866</t>
  </si>
  <si>
    <t>Fuji Xerox Aug 17 -  ockreisa Fuji_MFD_351866</t>
  </si>
  <si>
    <t>Fuji Xerox Aug 17 -  ocpickja Fuji_MFD_351866</t>
  </si>
  <si>
    <t>Fuji Xerox Aug 17 -  ocrichpe Fuji_MFD_351866</t>
  </si>
  <si>
    <t>Fuji Xerox Aug 17 -  ocsiddj Fuji_MFD_351866</t>
  </si>
  <si>
    <t>Fuji Xerox Aug 17 -  ocwillmi Fuji_MFD_351866</t>
  </si>
  <si>
    <t>Fuji Xerox Aug 17 -  youngd Fuji_MFD_351866</t>
  </si>
  <si>
    <t>Fuji Xerox Aug 17 -  fluxa Fuji_MFD_351882</t>
  </si>
  <si>
    <t>Fuji Xerox Aug 17 -  leeminge Fuji_MFD_351882</t>
  </si>
  <si>
    <t>Fuji Xerox Aug 17 -  ockreisa Fuji_MFD_351882</t>
  </si>
  <si>
    <t>Fuji Xerox Aug 17 -  ocpickja Fuji_MFD_351882</t>
  </si>
  <si>
    <t>Fuji Xerox Aug 17 -  ocrichpe Fuji_MFD_351882</t>
  </si>
  <si>
    <t>Fuji Xerox Aug 17 -  ocsiddj Fuji_MFD_351882</t>
  </si>
  <si>
    <t>Fuji Xerox Aug 17 -  ocwillmi Fuji_MFD_351882</t>
  </si>
  <si>
    <t>Fuji Xerox Aug 17 -  thamj Fuji_MFD_351882</t>
  </si>
  <si>
    <t>Fuji Xerox Aug 17 -  woodcocj Fuji_MFD_351882</t>
  </si>
  <si>
    <t>Fuji Xerox Aug 17 -  youngd Fuji_MFD_351882</t>
  </si>
  <si>
    <t>Fuji Xerox Aug 17 -  ocpickja Fuji_MFD_352343</t>
  </si>
  <si>
    <t>Fuji Xerox Aug 17 -  oclindan Fuji_MFD_352365</t>
  </si>
  <si>
    <t>Fuji Xerox Aug 17 -  ocwilsda Fuji_MFD_352365</t>
  </si>
  <si>
    <t>Fuji Xerox Aug 17 -  leeminge Fuji_MFD_352366</t>
  </si>
  <si>
    <t>Fuji Xerox Aug 17 -  leeminge Fuji_MFD_370047</t>
  </si>
  <si>
    <t>Fuji Xerox Aug 17 -  ockreisa Fuji_MFD_370047</t>
  </si>
  <si>
    <t>Fuji Xerox Aug 17 -  ocrichpe Fuji_MFD_370047</t>
  </si>
  <si>
    <t>Fuji Xerox Aug 17 -  ocsiddj Fuji_MFD_370047</t>
  </si>
  <si>
    <t>Fuji Xerox Aug 17 -  youngd Fuji_MFD_370047</t>
  </si>
  <si>
    <t>Fuji Xerox Aug 17 -  reidj Fuji_MFD_351866</t>
  </si>
  <si>
    <t>Fuji Xerox Aug 17 -  reidj Fuji_MFD_351882</t>
  </si>
  <si>
    <t>Fuji Xerox Aug 17 -  reidj Fuji_MFD_370047</t>
  </si>
  <si>
    <t>OGL002202</t>
  </si>
  <si>
    <t>Fuji Xerox Jul 17 - ocwilsda Fuji_SFD_CP405_005563</t>
  </si>
  <si>
    <t>Fuji Xerox Jul 17 - oclindan Fuji_SFD_CP405_005563</t>
  </si>
  <si>
    <t>OVO008690</t>
  </si>
  <si>
    <t>Fuji Xerox Jul 17 - All of Government Admin Fee</t>
  </si>
  <si>
    <t>Fuji Xerox Jul 17 -  ocpickja Fuji_MFD_351866</t>
  </si>
  <si>
    <t>Fuji Xerox Jul 17 -  ocpickja Fuji_MFD_351882</t>
  </si>
  <si>
    <t>Fuji Xerox Jul 17 -  ocpickja Fuji_MFD_352343</t>
  </si>
  <si>
    <t>Fuji Xerox Jul 17 -  ocrichpe Fuji_SFD_CP405_00645</t>
  </si>
  <si>
    <t>Fuji Xerox Jul 17 -  leeminge Fuji_MFD_351866</t>
  </si>
  <si>
    <t>Fuji Xerox Jul 17 -  ocjakiiv Fuji_MFD_351866</t>
  </si>
  <si>
    <t>Fuji Xerox Jul 17 -  ockreisa Fuji_MFD_351866</t>
  </si>
  <si>
    <t>Fuji Xerox Jul 17 -  ocrichpe Fuji_MFD_351866</t>
  </si>
  <si>
    <t>Fuji Xerox Jul 17 -  ocsiddj Fuji_MFD_351866</t>
  </si>
  <si>
    <t>Fuji Xerox Jul 17 -  youngd Fuji_MFD_351866</t>
  </si>
  <si>
    <t>Fuji Xerox Jul 17 -  fluxa Fuji_MFD_351882</t>
  </si>
  <si>
    <t>Fuji Xerox Jul 17 -  leeminge Fuji_MFD_351882</t>
  </si>
  <si>
    <t>Fuji Xerox Jul 17 -  mcinteek Fuji_MFD_351882</t>
  </si>
  <si>
    <t>Fuji Xerox Jul 17 -  ocjakiiv Fuji_MFD_351882</t>
  </si>
  <si>
    <t>Fuji Xerox Jul 17 -  ockreisa Fuji_MFD_351882</t>
  </si>
  <si>
    <t>Fuji Xerox Jul 17 -  ocsiddj Fuji_MFD_351882</t>
  </si>
  <si>
    <t>Fuji Xerox Jul 17 -  woodcocj Fuji_MFD_351882</t>
  </si>
  <si>
    <t>Fuji Xerox Jul 17 -  youngd Fuji_MFD_351882</t>
  </si>
  <si>
    <t>Fuji Xerox Jul 17 -  oclindan Fuji_MFD_352343</t>
  </si>
  <si>
    <t>Fuji Xerox Jul 17 -  oclindan Fuji_MFD_352365</t>
  </si>
  <si>
    <t>Fuji Xerox Jul 17 -  ocwilsda Fuji_MFD_352365</t>
  </si>
  <si>
    <t>Fuji Xerox Jul 17 -  ocmulllo Fuji_MFD_370047</t>
  </si>
  <si>
    <t>Fuji Xerox Jul 17 -  youngd Fuji_MFD_370047</t>
  </si>
  <si>
    <t>OGL002635</t>
  </si>
  <si>
    <t>office station clerks office-Lindsa</t>
  </si>
  <si>
    <t>stationery for Clerk's office-Lindsa</t>
  </si>
  <si>
    <t>OVO009397</t>
  </si>
  <si>
    <t>Officemax April 2018</t>
  </si>
  <si>
    <t>OVO009376</t>
  </si>
  <si>
    <t>Repurposed paper notebooks</t>
  </si>
  <si>
    <t>Wsl Upper Hutt</t>
  </si>
  <si>
    <t>frames for PLPP certificates x 4-Lindsa</t>
  </si>
  <si>
    <t>OVO009358</t>
  </si>
  <si>
    <t>OFFICEMAX MARCH 2018</t>
  </si>
  <si>
    <t>Victoria University Bookc</t>
  </si>
  <si>
    <t>OGL002495</t>
  </si>
  <si>
    <t>2 x law books for the office-Wilson</t>
  </si>
  <si>
    <t>OVO009247</t>
  </si>
  <si>
    <t>OFFICEMAX FEB 2018</t>
  </si>
  <si>
    <t>stationery for clerks office-Lindsa</t>
  </si>
  <si>
    <t>OVO009173</t>
  </si>
  <si>
    <t>OFFICEMAX JAN 2018</t>
  </si>
  <si>
    <t>OVO009135</t>
  </si>
  <si>
    <t>OFFICE MAX DEC 2017</t>
  </si>
  <si>
    <t>OVO009122</t>
  </si>
  <si>
    <t>DISASTER RECOVERY KIT SUPPLIES</t>
  </si>
  <si>
    <t>OACR000268</t>
  </si>
  <si>
    <t>ACCL Stationery M-030118-0910</t>
  </si>
  <si>
    <t>OGL002386</t>
  </si>
  <si>
    <t>Greaseproof paper for disaster recovery kit-Reid</t>
  </si>
  <si>
    <t>Food for disaster recovery kits, 3x RM quiz-Reid</t>
  </si>
  <si>
    <t>OACR000267</t>
  </si>
  <si>
    <t>Paypal *camerahouse</t>
  </si>
  <si>
    <t>OGL002355</t>
  </si>
  <si>
    <t>3 disposable cameras for Disaster Salvage k-Reid</t>
  </si>
  <si>
    <t>Briscoes</t>
  </si>
  <si>
    <t>3 x rolling pins for Disaster Salvage kits-Reid</t>
  </si>
  <si>
    <t>OGL002332</t>
  </si>
  <si>
    <t>Drinking cups and hand cream for Disaster S-Reid</t>
  </si>
  <si>
    <t>Disposable shoe covers for Disaster Salvage-Reid</t>
  </si>
  <si>
    <t>OVO008961</t>
  </si>
  <si>
    <t>PS\GIBSONA</t>
  </si>
  <si>
    <t>OFFICEMAX INVOICE OCT 2017</t>
  </si>
  <si>
    <t>Paypal *phonebibi</t>
  </si>
  <si>
    <t>OGL002296</t>
  </si>
  <si>
    <t>ipad protector screen for A Lindsay ipad (l-Lindsa</t>
  </si>
  <si>
    <t>OVO008869</t>
  </si>
  <si>
    <t>OFFICEMAX SEPT 2017</t>
  </si>
  <si>
    <t>OVO008830</t>
  </si>
  <si>
    <t>MISPRINT RECYCLED NOTEBOOKS</t>
  </si>
  <si>
    <t>OVO008823</t>
  </si>
  <si>
    <t>OFFICEMAX AUG 17</t>
  </si>
  <si>
    <t>Trademe Paynow</t>
  </si>
  <si>
    <t>purchase total 3 iphone screen savers slt-Lindsa</t>
  </si>
  <si>
    <t>screen protectors for SLT phones-Lindsa</t>
  </si>
  <si>
    <t>OVO008717</t>
  </si>
  <si>
    <t>OFFICE MAX JULY 2017</t>
  </si>
  <si>
    <t>OVO008635</t>
  </si>
  <si>
    <t>OFFICEMAX JUNE 17</t>
  </si>
  <si>
    <t>OVO008608</t>
  </si>
  <si>
    <t>NZ STANDARDS SECURITY RISK MANAGEMENT</t>
  </si>
  <si>
    <t>Office Max</t>
  </si>
  <si>
    <t>ACCL Stationery M-030717-0060</t>
  </si>
  <si>
    <t>MBIE</t>
  </si>
  <si>
    <t>ACCL NZ standards Security Risk Management SIV2226</t>
  </si>
  <si>
    <t>OIN000242</t>
  </si>
  <si>
    <t xml:space="preserve">Half of the cost of the destruction of the 2017 </t>
  </si>
  <si>
    <t>SRM1</t>
  </si>
  <si>
    <t>OVO009517</t>
  </si>
  <si>
    <t>Ballot paper storage May 2018</t>
  </si>
  <si>
    <t>OGL002600</t>
  </si>
  <si>
    <t xml:space="preserve">ACCL Ballot destruction </t>
  </si>
  <si>
    <t>Electoral Commission</t>
  </si>
  <si>
    <t xml:space="preserve">ACCL Money for destruction </t>
  </si>
  <si>
    <t>OVO009513</t>
  </si>
  <si>
    <t>2017 Ballot paper destruction</t>
  </si>
  <si>
    <t>OGL002599</t>
  </si>
  <si>
    <t>OVO009465</t>
  </si>
  <si>
    <t>Ballot paper storage March 2018</t>
  </si>
  <si>
    <t>OVO009393</t>
  </si>
  <si>
    <t>Ballot storage April</t>
  </si>
  <si>
    <t>OGL002548</t>
  </si>
  <si>
    <t xml:space="preserve">ACCL Ballot storage </t>
  </si>
  <si>
    <t>OGL002547</t>
  </si>
  <si>
    <t>OGL002512</t>
  </si>
  <si>
    <t>ACCL Ballot Storage R1148874</t>
  </si>
  <si>
    <t>OGL002511</t>
  </si>
  <si>
    <t>OVO009219</t>
  </si>
  <si>
    <t>BALLOT STORAGE FEB 2018</t>
  </si>
  <si>
    <t>OGL002460</t>
  </si>
  <si>
    <t>ACCL Ballot Storage R1146628</t>
  </si>
  <si>
    <t>OGL002459</t>
  </si>
  <si>
    <t>OVO009165</t>
  </si>
  <si>
    <t>ELECTION BALLOT STORAGE JAN 2018</t>
  </si>
  <si>
    <t>OGL002421</t>
  </si>
  <si>
    <t>ACCL Election ballots R1144406</t>
  </si>
  <si>
    <t>OGL002420</t>
  </si>
  <si>
    <t>OVO009118</t>
  </si>
  <si>
    <t>ELECTION BALLOT STORAGE DEC 2017</t>
  </si>
  <si>
    <t>OVO008643</t>
  </si>
  <si>
    <t>STORAGE &amp; DESTRUCTION</t>
  </si>
  <si>
    <t>TiMG</t>
  </si>
  <si>
    <t xml:space="preserve">ACCL destruction Mt Roskill by-election papers </t>
  </si>
  <si>
    <t>Olivers Cafe N846</t>
  </si>
  <si>
    <r>
      <t>Coffee with M.Devlin of Marsh Insurance-</t>
    </r>
    <r>
      <rPr>
        <sz val="11"/>
        <color rgb="FFFF0000"/>
        <rFont val="Calibri"/>
        <family val="2"/>
        <scheme val="minor"/>
      </rPr>
      <t>Picker</t>
    </r>
  </si>
  <si>
    <t>OVO008585</t>
  </si>
  <si>
    <t xml:space="preserve">FORMALITY ANNUAL REPORT </t>
  </si>
  <si>
    <t>Jenny Heine</t>
  </si>
  <si>
    <t>ACCL Formatting Annual Report 1238</t>
  </si>
  <si>
    <t>OVO009147</t>
  </si>
  <si>
    <t>AUD475 ANZACATT REGIO 23-25.01.2018 D WILSON</t>
  </si>
  <si>
    <t>Lil Regie Ltd</t>
  </si>
  <si>
    <t>OGL002313</t>
  </si>
  <si>
    <r>
      <t>Registration 'Work in Progress 2017' Louise-</t>
    </r>
    <r>
      <rPr>
        <sz val="11"/>
        <color rgb="FFFF0000"/>
        <rFont val="Calibri"/>
        <family val="2"/>
        <scheme val="minor"/>
      </rPr>
      <t>Reid</t>
    </r>
  </si>
  <si>
    <t>Eb *objective Collabor</t>
  </si>
  <si>
    <t>OGL002237</t>
  </si>
  <si>
    <r>
      <t>Conference registration fee - Objective 201-</t>
    </r>
    <r>
      <rPr>
        <sz val="11"/>
        <color rgb="FFFF0000"/>
        <rFont val="Calibri"/>
        <family val="2"/>
        <scheme val="minor"/>
      </rPr>
      <t>Kreig</t>
    </r>
  </si>
  <si>
    <t>Countdown Online Shopping</t>
  </si>
  <si>
    <t>OGL002620</t>
  </si>
  <si>
    <t>Moore Wilsons</t>
  </si>
  <si>
    <t>kitchen supplies for clerks office-Lindsa</t>
  </si>
  <si>
    <t>kitchen supplies for the clerk's office-Lindsa</t>
  </si>
  <si>
    <t>OVO009282</t>
  </si>
  <si>
    <t>kitchen supplies for clerk-Lindsay</t>
  </si>
  <si>
    <t>Clerks kitchen supplies-Lindsa</t>
  </si>
  <si>
    <t>Filter coffee-Brouwe</t>
  </si>
  <si>
    <t>Surveymonkey</t>
  </si>
  <si>
    <t>Survey Monkey subscription Dec 2017-Baker</t>
  </si>
  <si>
    <t>OGL002636</t>
  </si>
  <si>
    <t>Trade Me</t>
  </si>
  <si>
    <t>OGL002633</t>
  </si>
  <si>
    <t>Facebk 6tw42fev22</t>
  </si>
  <si>
    <t>OGL002631</t>
  </si>
  <si>
    <t>Green Cabs Limited</t>
  </si>
  <si>
    <t>Purchase Card – Gabor Hellyer</t>
  </si>
  <si>
    <t>OGL002607</t>
  </si>
  <si>
    <t>Paypal *bringyourow</t>
  </si>
  <si>
    <t>Flashbay Pty Ltd N</t>
  </si>
  <si>
    <t>Shed 5 Restaurant &amp; Bar</t>
  </si>
  <si>
    <t>Auldhouse Computer</t>
  </si>
  <si>
    <t>Spark Lambton Quay</t>
  </si>
  <si>
    <t>Wishbone Wgtn Airport</t>
  </si>
  <si>
    <t>Purchase Card – Louise Amey</t>
  </si>
  <si>
    <t>Park Plaza Westminster Br</t>
  </si>
  <si>
    <t>Cut Bar And Restaurant</t>
  </si>
  <si>
    <t>Hoc Crs</t>
  </si>
  <si>
    <t>Enoteca Super Tuscan</t>
  </si>
  <si>
    <t>Ambassador Transit Lounge</t>
  </si>
  <si>
    <t>Twl 139 Lower Hutt</t>
  </si>
  <si>
    <t>Purchase Card – Rafael Gonzalez-Montero</t>
  </si>
  <si>
    <t>OGL002606</t>
  </si>
  <si>
    <t>Taxi Epay Australia</t>
  </si>
  <si>
    <t>OGL002609</t>
  </si>
  <si>
    <t>Purchase Card – Matthew Drakeford</t>
  </si>
  <si>
    <t>Novotel Langley Fd Int</t>
  </si>
  <si>
    <t>Bwc Perth 133222</t>
  </si>
  <si>
    <t>Swan Taxis 13 13 30</t>
  </si>
  <si>
    <t>OGL002561</t>
  </si>
  <si>
    <t>OGL002551</t>
  </si>
  <si>
    <t>OGL002545</t>
  </si>
  <si>
    <t>Coliberate Ltd</t>
  </si>
  <si>
    <t>Purchase Card – Amy Brier</t>
  </si>
  <si>
    <t>Ans Fashions</t>
  </si>
  <si>
    <t>Scent Floral Boutique</t>
  </si>
  <si>
    <t>Nzls Cle - Zeald</t>
  </si>
  <si>
    <t>OGL002560</t>
  </si>
  <si>
    <t>OGL002553</t>
  </si>
  <si>
    <t>OGL002550</t>
  </si>
  <si>
    <t>OGL002544</t>
  </si>
  <si>
    <t>OGL002525</t>
  </si>
  <si>
    <t>E820 Trade Me Ping</t>
  </si>
  <si>
    <t>O824 Trade Me Ping</t>
  </si>
  <si>
    <t>Paypal *commonwealt</t>
  </si>
  <si>
    <t>World Business Forum</t>
  </si>
  <si>
    <t>Qantas Moto</t>
  </si>
  <si>
    <t>Air NZ Online</t>
  </si>
  <si>
    <t>OGL002515</t>
  </si>
  <si>
    <t>OGL002506</t>
  </si>
  <si>
    <t>Purchase Card – Venessa Steele</t>
  </si>
  <si>
    <t>OGL002524</t>
  </si>
  <si>
    <t>OGL002514</t>
  </si>
  <si>
    <t>OGL002507</t>
  </si>
  <si>
    <t>OGL002505</t>
  </si>
  <si>
    <t>OGL002478</t>
  </si>
  <si>
    <t>Fishpond Co NZ</t>
  </si>
  <si>
    <t>Purchase Card – Tanna Lepou</t>
  </si>
  <si>
    <t>E-Sense On Adelaide</t>
  </si>
  <si>
    <t>Petition Beer Corner</t>
  </si>
  <si>
    <t>Maid Marions Patiss</t>
  </si>
  <si>
    <t>Spark Prepaid</t>
  </si>
  <si>
    <t>Martinborough Hotel Bar &amp;</t>
  </si>
  <si>
    <t>Pinocchio</t>
  </si>
  <si>
    <t>Lunchbox 197 Sgt</t>
  </si>
  <si>
    <t>McDonalds William St</t>
  </si>
  <si>
    <t>Woolworths 4301</t>
  </si>
  <si>
    <t>West Coast Cabs</t>
  </si>
  <si>
    <t>Hutt &amp; City Taxis</t>
  </si>
  <si>
    <t>McB (Sey) Atm Intl Air M</t>
  </si>
  <si>
    <t>Mall Drycleaners</t>
  </si>
  <si>
    <t>OGL002472</t>
  </si>
  <si>
    <t>OGL002464</t>
  </si>
  <si>
    <t>OGL002457</t>
  </si>
  <si>
    <t>Parliament Admin N844</t>
  </si>
  <si>
    <t>OGL002455</t>
  </si>
  <si>
    <t>OGL002477</t>
  </si>
  <si>
    <t>OGL002471</t>
  </si>
  <si>
    <t>OGL002463</t>
  </si>
  <si>
    <t>OGL002456</t>
  </si>
  <si>
    <t>OGL002454</t>
  </si>
  <si>
    <t>Kmart Online</t>
  </si>
  <si>
    <t>Eat My Lunch</t>
  </si>
  <si>
    <t>Terrace Mart</t>
  </si>
  <si>
    <t>Cch New Zealand Ltd</t>
  </si>
  <si>
    <t>Twl 131 Petone</t>
  </si>
  <si>
    <t>Eb Government Law Yea</t>
  </si>
  <si>
    <t>Pandoro Woodward St</t>
  </si>
  <si>
    <t>Bloomsbury Publish</t>
  </si>
  <si>
    <t>OGL002432</t>
  </si>
  <si>
    <t>OGL002430</t>
  </si>
  <si>
    <t>Parliament Room Service N</t>
  </si>
  <si>
    <t>OGL002413</t>
  </si>
  <si>
    <t>Bohemein Fresh Chocolates</t>
  </si>
  <si>
    <t>OGL002431</t>
  </si>
  <si>
    <t>OGL002429</t>
  </si>
  <si>
    <t>OGL002412</t>
  </si>
  <si>
    <t>OGL002388</t>
  </si>
  <si>
    <t>OGL002385</t>
  </si>
  <si>
    <t>OGL002381</t>
  </si>
  <si>
    <t>OGL002387</t>
  </si>
  <si>
    <t>OGL002384</t>
  </si>
  <si>
    <t>OGL002380</t>
  </si>
  <si>
    <t>OGL002344</t>
  </si>
  <si>
    <t>OGL002342</t>
  </si>
  <si>
    <t>Copperfields Cafe N845</t>
  </si>
  <si>
    <t>Lexisnexis NZ Limited</t>
  </si>
  <si>
    <t>OGL002343</t>
  </si>
  <si>
    <t>OGL002341</t>
  </si>
  <si>
    <t>OGL002300</t>
  </si>
  <si>
    <t>Paypal *shengyajun</t>
  </si>
  <si>
    <t>Pak N Save Lower Hutt</t>
  </si>
  <si>
    <t>OGL002294</t>
  </si>
  <si>
    <t>OGL002291</t>
  </si>
  <si>
    <t>OGL002299</t>
  </si>
  <si>
    <t>OGL002293</t>
  </si>
  <si>
    <t>OGL002290</t>
  </si>
  <si>
    <t>OGL002269</t>
  </si>
  <si>
    <t>Cy By Marriott Downtown</t>
  </si>
  <si>
    <t>Blue Line 1128 Taxitab</t>
  </si>
  <si>
    <t>Yellow Cab</t>
  </si>
  <si>
    <t>Fairmont Empress</t>
  </si>
  <si>
    <t>Uber Ca Sep16 Sf4fz Help.</t>
  </si>
  <si>
    <t>Kfc/Taco Bell #1940</t>
  </si>
  <si>
    <t>McDonalds #4318 Q04</t>
  </si>
  <si>
    <t>Pizza Pizza # 140</t>
  </si>
  <si>
    <t>A-1 Airline Taxi And Van</t>
  </si>
  <si>
    <t>Victoria Airport Qps</t>
  </si>
  <si>
    <t>Pacific Gateway Hotel</t>
  </si>
  <si>
    <t>A &amp; W Vancouver Airqpspor</t>
  </si>
  <si>
    <t>603 Pandora Avenue</t>
  </si>
  <si>
    <t>Hotel Windsor</t>
  </si>
  <si>
    <t>Uber *trip Avyko</t>
  </si>
  <si>
    <t>OGL002264</t>
  </si>
  <si>
    <t>OGL002268</t>
  </si>
  <si>
    <t>OGL002263</t>
  </si>
  <si>
    <t>OGL002226</t>
  </si>
  <si>
    <t>OGL002225</t>
  </si>
  <si>
    <t>OGL002209</t>
  </si>
  <si>
    <t>Bonasella Pty Ltd</t>
  </si>
  <si>
    <t>Gm Cabs Pty. Ltd.</t>
  </si>
  <si>
    <t>Parkroyal Melbourne</t>
  </si>
  <si>
    <t>Banjos Salamanca</t>
  </si>
  <si>
    <t>Looksmart Alterations</t>
  </si>
  <si>
    <t>OGL002208</t>
  </si>
  <si>
    <t>Standard Burgers Pty</t>
  </si>
  <si>
    <t>OGL002175</t>
  </si>
  <si>
    <t>Purchase Card – Jacky Siddons</t>
  </si>
  <si>
    <t>OVO008844</t>
  </si>
  <si>
    <t>WOOLF PHOTOGRAPHY STAFF MAY 2017</t>
  </si>
  <si>
    <t>OVO009550</t>
  </si>
  <si>
    <t>Records Storage May 2018</t>
  </si>
  <si>
    <t>OVO009427</t>
  </si>
  <si>
    <t>RECORDS STORAGE APRIL 2018</t>
  </si>
  <si>
    <t>OVO009336</t>
  </si>
  <si>
    <t>RECORDS STORAGE MARCH 2018</t>
  </si>
  <si>
    <t>OVO009239</t>
  </si>
  <si>
    <t>RECORDS STORAGE FEB 2018</t>
  </si>
  <si>
    <t>OVO009171</t>
  </si>
  <si>
    <t>RECORDS STORAGE JAN 2018</t>
  </si>
  <si>
    <t>OVO009123</t>
  </si>
  <si>
    <t>RECORDS STORAGE DEC 2017</t>
  </si>
  <si>
    <t>ACCL Election ballot storage R1142177</t>
  </si>
  <si>
    <t>OVO009054</t>
  </si>
  <si>
    <t>RECORDS STORAGE NOV 2017</t>
  </si>
  <si>
    <t>OVO009022</t>
  </si>
  <si>
    <t>TIMG RECORDS STORAGE NOV 2017</t>
  </si>
  <si>
    <t>OVO008978</t>
  </si>
  <si>
    <t>RECORDS STORAGE SEPT 2017</t>
  </si>
  <si>
    <t>OVO008966</t>
  </si>
  <si>
    <t>OVO008949</t>
  </si>
  <si>
    <t>MT ALBERT BALLOT DESTRUCTION</t>
  </si>
  <si>
    <t xml:space="preserve">ACCL 2017 G.E. ballot papers storage </t>
  </si>
  <si>
    <t>OVO008946</t>
  </si>
  <si>
    <t>TIMG RECORDS STORAGE OCT 2017</t>
  </si>
  <si>
    <t>OVO008868</t>
  </si>
  <si>
    <t>MT ALBERT BY-ELECTION STORAGE SEPT 17</t>
  </si>
  <si>
    <t>OVO008836</t>
  </si>
  <si>
    <t>MT ALBERT BY-ELECTION STORAGE AUG 17</t>
  </si>
  <si>
    <t>OVO008832</t>
  </si>
  <si>
    <t>RECALL STORAGE &amp; RETRIEVAL AUG 17</t>
  </si>
  <si>
    <t>OVO008716</t>
  </si>
  <si>
    <t>DMS 17/6/17 - 31/7/17</t>
  </si>
  <si>
    <t>OVO008714</t>
  </si>
  <si>
    <t>RECORDS STORAGE JULY 17</t>
  </si>
  <si>
    <t>Le Marche Cafe</t>
  </si>
  <si>
    <t>OGL002526</t>
  </si>
  <si>
    <t>Morning tea and lunch for CS Business Plann-Picker</t>
  </si>
  <si>
    <t>OGL002491</t>
  </si>
  <si>
    <t>catering SLT planning day x 5-Wilson</t>
  </si>
  <si>
    <t>OVO009262</t>
  </si>
  <si>
    <t>CS PLANNING DAY VENUE</t>
  </si>
  <si>
    <t>Martinborough Hotel</t>
  </si>
  <si>
    <t>SLT planning day venue-Lindsa</t>
  </si>
  <si>
    <t>Strike</t>
  </si>
  <si>
    <t>end of year gathering x 81-Lindsa</t>
  </si>
  <si>
    <t>Supershuttle/custom</t>
  </si>
  <si>
    <t>shuttle hire to and from end of year venue-Lindsa</t>
  </si>
  <si>
    <t>Dinner x 1 - 180516-Jones</t>
  </si>
  <si>
    <t>Lunch x 1 - 180516-Jones</t>
  </si>
  <si>
    <t>Dinner x 1 - 180514-Jones</t>
  </si>
  <si>
    <t>Singapore transit lounge use 180511-Jones</t>
  </si>
  <si>
    <t>Taxi Island Bay-Airport 180511-Jones</t>
  </si>
  <si>
    <t>Taxi Airport to Island Bay 180531-Jones</t>
  </si>
  <si>
    <t>Wondertree 1958</t>
  </si>
  <si>
    <t>Dinner x 1 at Heathrow airport 180529-Jones</t>
  </si>
  <si>
    <t>Giovannis P Place</t>
  </si>
  <si>
    <t>Dinner x 1 180522-Jones</t>
  </si>
  <si>
    <t>St Davids Hotel And Spa</t>
  </si>
  <si>
    <t>LOST RECEIPT Breakfast x 3 in Cardiff-Jones</t>
  </si>
  <si>
    <t>Ch&amp;co Catering Ltd</t>
  </si>
  <si>
    <t>Lunch x 1 180521-Jones</t>
  </si>
  <si>
    <t>Pret A Manger</t>
  </si>
  <si>
    <t>LOST RECEIPT Lunch x 1 - 180520-Jones</t>
  </si>
  <si>
    <t>Cityfleet/comcab</t>
  </si>
  <si>
    <t>Taxi - Westminster to London train 180520-Jones</t>
  </si>
  <si>
    <t>OGL002587</t>
  </si>
  <si>
    <t>Taxi to Perth airport-Drakef</t>
  </si>
  <si>
    <t>Taxi from hotel to WA Parliament-Drakef</t>
  </si>
  <si>
    <t>Gwr Websales</t>
  </si>
  <si>
    <t>Return train London-Cardiff 20/23 May 2018-Jones</t>
  </si>
  <si>
    <t>Hotel to Perth Parliament - K.Harris-Harris</t>
  </si>
  <si>
    <t>Perth airport to Hotel - K. Harris-Harris</t>
  </si>
  <si>
    <t>Regent Taxis 131008</t>
  </si>
  <si>
    <t>Taxi from the hotel in the GC to the Airpor-Kreig</t>
  </si>
  <si>
    <t>Taxi from airport in the Gold Coast to the -Kreig</t>
  </si>
  <si>
    <t>Coles 4368</t>
  </si>
  <si>
    <t>Food for breakfast and dinner-Kreig</t>
  </si>
  <si>
    <t>taxi d wilson- canada-Wilson</t>
  </si>
  <si>
    <t>taxi to airport victoria canada - d wilson-Wilson</t>
  </si>
  <si>
    <t>uber to train station canada - d wilson-Wilson</t>
  </si>
  <si>
    <t>lunch Toronto Canada-d wilson-Wilson</t>
  </si>
  <si>
    <t>dinner at airport Victoria Canada D Wilson -Wilson</t>
  </si>
  <si>
    <t>lunch d wilson-canada-Wilson</t>
  </si>
  <si>
    <t>tax d wilson-onterio canada-Wilson</t>
  </si>
  <si>
    <t>lunch airport victoria canada-d wilson-Wilson</t>
  </si>
  <si>
    <t>brakfast B Colombia Canada D Wilson-Wilson</t>
  </si>
  <si>
    <t>cash withdrawal d wilson canada-Wilson</t>
  </si>
  <si>
    <t>Nine Marys Restaurant</t>
  </si>
  <si>
    <t>Dinner 4/10/17-Picker</t>
  </si>
  <si>
    <t>Taxi from Perth Airport to Hotel 4/10/17-Picker</t>
  </si>
  <si>
    <t>Taxi to Perth Airport 6/10/17-Picker</t>
  </si>
  <si>
    <t>Marinellis Pizza</t>
  </si>
  <si>
    <t>pizza at airport A Lindsay T Wallace Melbou-Lindsa</t>
  </si>
  <si>
    <t>Corporate Cars Tasma</t>
  </si>
  <si>
    <t>taxi hotel to aiport a lindsay ASPG Hobart-Lindsa</t>
  </si>
  <si>
    <t>Zum Salamanca</t>
  </si>
  <si>
    <t>dinner for NZ delegates ASPG friday -Lindsa</t>
  </si>
  <si>
    <t>Harbour Lights Cafe</t>
  </si>
  <si>
    <t>breakfast a lindsay ASPG Hobart-Lindsa</t>
  </si>
  <si>
    <t>Retro Cafe</t>
  </si>
  <si>
    <t>a lindsay breakfast ASPG Hobart-Lindsa</t>
  </si>
  <si>
    <t>United Taxi</t>
  </si>
  <si>
    <t>A Lindsay aiport to hotel hobart ASPG-Lindsa</t>
  </si>
  <si>
    <t>Hmshost Ottawa Airport</t>
  </si>
  <si>
    <t>lunch Ottawa airport canada - d wilson-Wilson</t>
  </si>
  <si>
    <t>Blue Line 1405 Taxitab</t>
  </si>
  <si>
    <t>travel airport Canada -D Wilson-Wilson</t>
  </si>
  <si>
    <t>recipt on lefthand side d wilson dinner can-Wilson</t>
  </si>
  <si>
    <t>Uber *trip Nw5tb</t>
  </si>
  <si>
    <t>uber to ap melbourne D Wilson pacific meeti-Wilson</t>
  </si>
  <si>
    <t>Spotto Vic</t>
  </si>
  <si>
    <t>taxi ap- hotel Melbourne -D Wilson pacific -Wilson</t>
  </si>
  <si>
    <t>OGL002215</t>
  </si>
  <si>
    <t>lunch while at plpp- lost receipt D Wilson-Wilson</t>
  </si>
  <si>
    <t>taxi from airport to hotel PLPP panel D Wil-Wilson</t>
  </si>
  <si>
    <t>Hargurinder Mann</t>
  </si>
  <si>
    <t>dinner while at PLPP australia D Wilson-Wilson</t>
  </si>
  <si>
    <t>Westminster accommodation 11-20 May MAY ACC-Jones</t>
  </si>
  <si>
    <t>Lost receipt - Accomm Westminster MAY ACCRU-Jones</t>
  </si>
  <si>
    <t>Cardiff accommodation 20-23 May MAY ACCRUAL-Jones</t>
  </si>
  <si>
    <t>pcard - S Jones</t>
  </si>
  <si>
    <t>ACCL St Davids Hotel, Cardiff accommodation</t>
  </si>
  <si>
    <t>ACCL Park Plaza, Westminster accommodation</t>
  </si>
  <si>
    <t>Hotel for ANZACATT-Drakef</t>
  </si>
  <si>
    <t>Bel Air Resort</t>
  </si>
  <si>
    <t>Accommodation for Objective 2017 Conference-Kreig</t>
  </si>
  <si>
    <t>d wilson accom Toronto Canada-Wilson</t>
  </si>
  <si>
    <t>accomodation d wilson (deposit in other tra-Wilson</t>
  </si>
  <si>
    <t>accom D Wilson B Colombia Canada-Wilson</t>
  </si>
  <si>
    <t>d wilson accomodation - cpa meeting Melbour-Wilson</t>
  </si>
  <si>
    <t>accom d wilson deposit - canada (included m-Wilson</t>
  </si>
  <si>
    <t>Adina Apartment Hote</t>
  </si>
  <si>
    <t>Accommodation for ANZPIT, Perth 2017-Picker</t>
  </si>
  <si>
    <t>A Lindsay accom ASPG Hobart-Lindsa</t>
  </si>
  <si>
    <t>Sheraton</t>
  </si>
  <si>
    <t>accomodation D Wilson-Canada-Wilson</t>
  </si>
  <si>
    <t>Quest Savoy</t>
  </si>
  <si>
    <t>charge in error no receipt $ credited back -Lindsa</t>
  </si>
  <si>
    <t>charge in error $ credited back to card.no -Lindsa</t>
  </si>
  <si>
    <t>OGL002224</t>
  </si>
  <si>
    <t>Accom for D Wilson clerks panel PLPP-Wilson</t>
  </si>
  <si>
    <t>Salamanca Inn</t>
  </si>
  <si>
    <t>accommodation while at PLPP panel Australia-Wilson</t>
  </si>
  <si>
    <t>Expedia 7348922416456</t>
  </si>
  <si>
    <t>Accom A Lindsay development Ak-Lindsa</t>
  </si>
  <si>
    <t>OVO008815</t>
  </si>
  <si>
    <t>CANCELLATION OF BUS FOR OOC PLANNING DAY 12/7/17</t>
  </si>
  <si>
    <t>parking for A Lindsay auckland  dev (wgn ai-Lindsa</t>
  </si>
  <si>
    <t>Auckland Co Op Taxis</t>
  </si>
  <si>
    <t>shuttleA Lindsay airport-hotel coaching auc-Lindsa</t>
  </si>
  <si>
    <t>taxi A Lindsay city-onehunga coaching auck-Lindsa</t>
  </si>
  <si>
    <t>taxi A Lindsay Onehunga-airport coaching au-Lindsa</t>
  </si>
  <si>
    <t>A Lindsay taxi soup kitchen-parliament - sc-Lindsa</t>
  </si>
  <si>
    <t>A Lindsay taxi parliament to soup kitchen --Lindsa</t>
  </si>
  <si>
    <t>Wellington Cabs</t>
  </si>
  <si>
    <t>Taxi to Khandallah 6/6/18-Picker</t>
  </si>
  <si>
    <t>Taxi to Khandallah 23/5/18-Picker</t>
  </si>
  <si>
    <t>Clerk taxi home after sitting night -Wilson</t>
  </si>
  <si>
    <t>OGL002619</t>
  </si>
  <si>
    <t>Shuttle back to Parl after ballot destructi-Reid</t>
  </si>
  <si>
    <t>Shuttle to TIMG for ballot destruction morn-Reid</t>
  </si>
  <si>
    <t>OGL002605</t>
  </si>
  <si>
    <t>Taxi to Khandallah 16/5/18-Picker</t>
  </si>
  <si>
    <t>taxi parl to Silverstream sitting night Cle-Wilson</t>
  </si>
  <si>
    <t>OGL002576</t>
  </si>
  <si>
    <t>Taxi to Khandallah 9/5/18-Picker</t>
  </si>
  <si>
    <t>Taxi to Khandallah 8/5/18-Picker</t>
  </si>
  <si>
    <t>Taxi to Khandallah 2/5/18-Picker</t>
  </si>
  <si>
    <t>Taxi to Khandallah 11/4/18-Picker</t>
  </si>
  <si>
    <t>OGL002555</t>
  </si>
  <si>
    <t>taxi airport-office speakers trip D Wilson-Wilson</t>
  </si>
  <si>
    <t>OGL002533</t>
  </si>
  <si>
    <t>Taxi to Khandallah 28/3/18-Picker</t>
  </si>
  <si>
    <t>Taxi to Khandallah 21/3/18-Picker</t>
  </si>
  <si>
    <t>Taxi to Khandallah 28/2/18-Picker</t>
  </si>
  <si>
    <t>Shuttle from CS Business Planning venue-Reid</t>
  </si>
  <si>
    <t>Shuttle to CS Business Planning venue-Reid</t>
  </si>
  <si>
    <t>Taxi to Khandallah 21/2/18-Picker</t>
  </si>
  <si>
    <t>OGL002492</t>
  </si>
  <si>
    <t>Clerk airport to office-Wilson</t>
  </si>
  <si>
    <t>Taxi to Khandallah 31/1/18-Picker</t>
  </si>
  <si>
    <t>SLT to and from Martinborough for planning -Lindsa</t>
  </si>
  <si>
    <t>Taxi to Khandallah 6/12/17-Picker</t>
  </si>
  <si>
    <t>OVO009019</t>
  </si>
  <si>
    <t>Taxicharge Nov 17 - 02/11/17 THORN/MOLESWORT/JVILL</t>
  </si>
  <si>
    <t>Taxicharge Nov 17 - 07/11/17 THORN/MOLESWORT/JVILL</t>
  </si>
  <si>
    <t>Taxicharge Nov 17 - 09/11/17 THORN/MOLESWORT/JVILL</t>
  </si>
  <si>
    <t>Taxicharge Nov 17 - 14/11/17 THORN/MOLESWORT/JVILL</t>
  </si>
  <si>
    <t>Kaiwhakamaori role candidate from Airport 1-Reid</t>
  </si>
  <si>
    <t>Kaiwhakamaori role candidate to Airport 10/-Reid</t>
  </si>
  <si>
    <t>Taxi to Ngaio 8/11/17-Picker</t>
  </si>
  <si>
    <t>OGL002308</t>
  </si>
  <si>
    <t>Taxi from Wgtn airport to home!-Kreig</t>
  </si>
  <si>
    <t>OVO008947</t>
  </si>
  <si>
    <t>Taxicharge Oct 17 - 25/10/17 THORN/MOLESWORT/JVILL</t>
  </si>
  <si>
    <t>Taxicharge Oct 17 - 27/10/17 THORN/MOLESWORT/JVILL</t>
  </si>
  <si>
    <t>Taxicharge Oct 17 - 31/10/17 THORN/MOLESWORT/JVILL</t>
  </si>
  <si>
    <t>Taxi from Wellington Airport to Khandallah -Picker</t>
  </si>
  <si>
    <t>taxi home from aiport a lindsay (ASPG)-Lindsa</t>
  </si>
  <si>
    <t>A Lindsay taxi to airport (ASPG)-Lindsa</t>
  </si>
  <si>
    <t>taxi home from airport canada trip d wilson-Wilson</t>
  </si>
  <si>
    <t>taxi ap- home-D Wilson pacific mtg-Wilson</t>
  </si>
  <si>
    <t>Capital Taxis Cab 19</t>
  </si>
  <si>
    <t>Taxi to Khandallah 16/8/17-Picker</t>
  </si>
  <si>
    <t>Taxi to Khandallah 8/8/17-Picker</t>
  </si>
  <si>
    <t>Taxi to Khandallah 2/8/17-Picker</t>
  </si>
  <si>
    <t>Taxi to Khandallah 26/07/2017-Picker</t>
  </si>
  <si>
    <t>Airport to Home 10 Jul 17 - K Harris-Harris</t>
  </si>
  <si>
    <t>Home to Airport - 28 June 17 - K Harris-Harris</t>
  </si>
  <si>
    <t>Taxi to Khandallah 4 July 2017-Picker</t>
  </si>
  <si>
    <t>Uber Trip Sanek Help.Uber</t>
  </si>
  <si>
    <t>uber trip home sitting Tuesday D Wilson-Wilson</t>
  </si>
  <si>
    <t>Uber Trip Kwasd Help.Uber</t>
  </si>
  <si>
    <t>taxi home Monday evening (from PLPP) D WIls-Wilson</t>
  </si>
  <si>
    <t>airport to parliament from PLPP panel D Wil-Wilson</t>
  </si>
  <si>
    <t>parl - airport D WIlson PLPP panel Australi-Wilson</t>
  </si>
  <si>
    <t>OVO008640</t>
  </si>
  <si>
    <t>Taxi ride on July 6th 2017-Fonseca</t>
  </si>
  <si>
    <t>OGL002593</t>
  </si>
  <si>
    <t xml:space="preserve">      APT TRANSFER   Airport Transfer  JONES SUZAN</t>
  </si>
  <si>
    <t xml:space="preserve">         Ticket Amendment Fee  JONES SUZANNE MRS  </t>
  </si>
  <si>
    <t>OGL002546</t>
  </si>
  <si>
    <t xml:space="preserve">      NZ WLG LON WLG     JONES SUZANNE MRS        </t>
  </si>
  <si>
    <t xml:space="preserve">         Ticket Issue Service Fee LHP  JONES SUZAN</t>
  </si>
  <si>
    <t>OGL002541</t>
  </si>
  <si>
    <t>flight for R G-M development - Sydney cours-Gonzal</t>
  </si>
  <si>
    <t>OGL002302</t>
  </si>
  <si>
    <t xml:space="preserve">WILSON/DAVID MARTIN MR PREFERED SEAT </t>
  </si>
  <si>
    <t>WILSON/DAVID MARTIN MR 22/01/18 WLG AKL PER AKL WL</t>
  </si>
  <si>
    <t>OGL002256</t>
  </si>
  <si>
    <t xml:space="preserve">WILSON DAVID MR RAIL </t>
  </si>
  <si>
    <t>OGL002234</t>
  </si>
  <si>
    <t>WILSON DAVID MR WLG YVR WLG</t>
  </si>
  <si>
    <t>WILSON/DAVID MR 09/09/17 WLG AKL YVR YYJ YOW YYZ Y</t>
  </si>
  <si>
    <t xml:space="preserve">LINDSAY/ANDREA MRS  </t>
  </si>
  <si>
    <t>LINDSAY/ANDREA MRS 26/09/17 WLG MEL HBA MEL WLG</t>
  </si>
  <si>
    <t xml:space="preserve">KREIG/SARAH MS  </t>
  </si>
  <si>
    <t>KREIG/SARAH MS  WLG AKL OOL AKL WLG</t>
  </si>
  <si>
    <t>D Wilson to Melbourne for Pacific meeting 3-Wilson</t>
  </si>
  <si>
    <t>OVO008709</t>
  </si>
  <si>
    <t>AIRFARES FOR PRESIDING OFFICERS FOR CLERKS CONF.</t>
  </si>
  <si>
    <t>OGL002197</t>
  </si>
  <si>
    <t xml:space="preserve">WILSON DAVID MR   TICKET ISSUE SERVICE FEE </t>
  </si>
  <si>
    <t xml:space="preserve">PICKER/JAMES STEPHEN MR  04/10/17 WLG AKL PER AKL </t>
  </si>
  <si>
    <t xml:space="preserve">           DCP discount rebates                </t>
  </si>
  <si>
    <t>return Wgn -Ak A Lindsay development-Lindsa</t>
  </si>
  <si>
    <t>OVO009281</t>
  </si>
  <si>
    <t>Clerk airfare to Otago to speak to uni-Wilson</t>
  </si>
  <si>
    <t>Air NZ</t>
  </si>
  <si>
    <t xml:space="preserve">ACCL Flights to WGN for Kaiwhakamaori candidates </t>
  </si>
  <si>
    <t>OGL002347</t>
  </si>
  <si>
    <t xml:space="preserve">RATIMA/MATIU MR   SEAT/FLEXITIME </t>
  </si>
  <si>
    <t xml:space="preserve">RATIMA/MATIU MR  10/11/17 DUD WLG DUD </t>
  </si>
  <si>
    <t xml:space="preserve">RATIMA/MATIU MR   CARBON OFFSET </t>
  </si>
  <si>
    <t xml:space="preserve">RATIMA/MATIU MR   PREFD SEAT </t>
  </si>
  <si>
    <t xml:space="preserve">Disc &amp; DCP Rebate  </t>
  </si>
  <si>
    <t xml:space="preserve">REBATE </t>
  </si>
  <si>
    <t>Denis Asher</t>
  </si>
  <si>
    <t>OGL002641</t>
  </si>
  <si>
    <t xml:space="preserve">ACCL Recruitment review </t>
  </si>
  <si>
    <t>OVO009584</t>
  </si>
  <si>
    <t>Judith Johnston June 2018</t>
  </si>
  <si>
    <t>OVO009412</t>
  </si>
  <si>
    <t xml:space="preserve">Judith Johnston IST Gov support </t>
  </si>
  <si>
    <t>OVO009403</t>
  </si>
  <si>
    <t>Remuneration Report 2018</t>
  </si>
  <si>
    <t>AON</t>
  </si>
  <si>
    <t xml:space="preserve">ACCL Leadership work </t>
  </si>
  <si>
    <t>OVO009300</t>
  </si>
  <si>
    <t>IST GOVERANCE SUPPORT JUDITH JOHNSTON MARCH 18</t>
  </si>
  <si>
    <t>OVO009205</t>
  </si>
  <si>
    <t>SLT PLANNING DAY 2018</t>
  </si>
  <si>
    <t>Tregaskis Brown</t>
  </si>
  <si>
    <t xml:space="preserve">ACCL SLT planning day </t>
  </si>
  <si>
    <t>Eeo Trust</t>
  </si>
  <si>
    <t>Diversity Works donation 2017/18-Reid</t>
  </si>
  <si>
    <t>OVO009154</t>
  </si>
  <si>
    <t>HPHE 18 AND 19 JANUARY</t>
  </si>
  <si>
    <t>AON Hewitt</t>
  </si>
  <si>
    <t xml:space="preserve">ACCL Leadership development </t>
  </si>
  <si>
    <t>Owen Harvey</t>
  </si>
  <si>
    <t>ACCL HPHE AC666</t>
  </si>
  <si>
    <t>OVO009140</t>
  </si>
  <si>
    <t>REVIEW OF ANNUAL REPORT</t>
  </si>
  <si>
    <t>OVO009099</t>
  </si>
  <si>
    <t>KPMG FRAUD REVIEW 2017</t>
  </si>
  <si>
    <t>OVO009095</t>
  </si>
  <si>
    <t>HPHE 4 AND 18 DEC 2017</t>
  </si>
  <si>
    <t>OVO009096</t>
  </si>
  <si>
    <t>REMUNERATION ADVICE</t>
  </si>
  <si>
    <t>OVO009092</t>
  </si>
  <si>
    <t>IST SERVICES REVIEW 2017</t>
  </si>
  <si>
    <t>OVO009075</t>
  </si>
  <si>
    <t>BUSINESS PLANNING SUPPORT</t>
  </si>
  <si>
    <t>OVO009036</t>
  </si>
  <si>
    <t>OVO009032</t>
  </si>
  <si>
    <t>HPHE 6 AND 20 NOV 2017</t>
  </si>
  <si>
    <t>ACCL Business planning support INV-8852</t>
  </si>
  <si>
    <t>ACCL HPHE AC662</t>
  </si>
  <si>
    <t>KPMG</t>
  </si>
  <si>
    <t xml:space="preserve">ACCL Fraud Controls review </t>
  </si>
  <si>
    <t>Eeq Trust</t>
  </si>
  <si>
    <t>Diversity Committee webinar flexible hrs 17-Lepou</t>
  </si>
  <si>
    <t xml:space="preserve">ACCL Leadership Development </t>
  </si>
  <si>
    <t>Owen Harvey &amp; Associates</t>
  </si>
  <si>
    <t xml:space="preserve">ACCL HPHE program </t>
  </si>
  <si>
    <t>OVO008942</t>
  </si>
  <si>
    <t>HPHE 12 AND 19 OCT 2017</t>
  </si>
  <si>
    <t>OVO008891</t>
  </si>
  <si>
    <t>LEADERSHIP POSTER DESIGN</t>
  </si>
  <si>
    <t>OVO008876</t>
  </si>
  <si>
    <t>Development of People Leader Success Profile</t>
  </si>
  <si>
    <t xml:space="preserve">ACCL Consulting </t>
  </si>
  <si>
    <t>Inspire</t>
  </si>
  <si>
    <t xml:space="preserve">ACCL Leadership poster </t>
  </si>
  <si>
    <t>Webinar-return from parental leave - 170919-Lepou</t>
  </si>
  <si>
    <t>OVO008833</t>
  </si>
  <si>
    <t>RETENTION &amp; DISPOSAL SCHEDULE PROJECT</t>
  </si>
  <si>
    <t>OVO008826</t>
  </si>
  <si>
    <t>OOC HERALDRY ELEMENTS</t>
  </si>
  <si>
    <t>SamDog</t>
  </si>
  <si>
    <t>ACCL New OOC heraldry Invoice#I007483</t>
  </si>
  <si>
    <t>OVO008808</t>
  </si>
  <si>
    <t>HPE PREP AUGUST 2017</t>
  </si>
  <si>
    <t>OVO008637</t>
  </si>
  <si>
    <t>ADVISORY SERVICES FOR PIF &amp; FOLLOW UP</t>
  </si>
  <si>
    <t>OVO008619</t>
  </si>
  <si>
    <t>R &amp; D SCHEDULE</t>
  </si>
  <si>
    <t>OVO008618</t>
  </si>
  <si>
    <t>TALENT MANAGEMENT FACILITATION</t>
  </si>
  <si>
    <t>OVO008601</t>
  </si>
  <si>
    <t>GRAPHICS MANAGER AND BUDDY GUIDE</t>
  </si>
  <si>
    <t>OVO008597</t>
  </si>
  <si>
    <t>PERFORMANCE MANAGEMENT FOR MANAGERS</t>
  </si>
  <si>
    <t>OVO008593</t>
  </si>
  <si>
    <t>L. PURVIS - ADVISORY SERVICES</t>
  </si>
  <si>
    <t>OVO008592</t>
  </si>
  <si>
    <t>HPHE</t>
  </si>
  <si>
    <t>OVO008693</t>
  </si>
  <si>
    <t>R &amp; D SCHEDULE PROJECT JULY 17</t>
  </si>
  <si>
    <t>ACCL K McInteer June 2017 INV8732</t>
  </si>
  <si>
    <t>Achieve</t>
  </si>
  <si>
    <t>ACCL Performance Management for Managers 2502</t>
  </si>
  <si>
    <t>Ataahua</t>
  </si>
  <si>
    <t>ACCL Adv. Services for PIF &amp; Followup 1702</t>
  </si>
  <si>
    <t>ACCL Manager and Buddy Guide 13822</t>
  </si>
  <si>
    <t>Harmony</t>
  </si>
  <si>
    <t>ACCL L Purvis advisory services Harmony</t>
  </si>
  <si>
    <t>High Performance Partners</t>
  </si>
  <si>
    <t xml:space="preserve">ACCL HPHE meetings 2 x4 hours plus expenses </t>
  </si>
  <si>
    <t>OGL002329</t>
  </si>
  <si>
    <t>Interco. rounding correction</t>
  </si>
  <si>
    <t>OGL002210</t>
  </si>
  <si>
    <t>S Clark IST BA backfill</t>
  </si>
  <si>
    <t>OVO009398</t>
  </si>
  <si>
    <t>Legal advice: General Employment April</t>
  </si>
  <si>
    <t>OVO009311</t>
  </si>
  <si>
    <t>REMUNERATION AUTHORITY DETERMINATIONS</t>
  </si>
  <si>
    <t>OVO009103</t>
  </si>
  <si>
    <t>HR LEGAL FEES DEC 2017</t>
  </si>
  <si>
    <t>OVO009060</t>
  </si>
  <si>
    <t>LEGAL SERVICES EXIT PACKAGE NOV 2017</t>
  </si>
  <si>
    <t>OVO009047</t>
  </si>
  <si>
    <t>HR LEGAL FEES NOV 2017</t>
  </si>
  <si>
    <t>Audit fee accrual 17/18</t>
  </si>
  <si>
    <t>Audit fee accrual 16/17</t>
  </si>
  <si>
    <t>OVO008843</t>
  </si>
  <si>
    <t>AUDIT DISBURSEMENT 30/6/17</t>
  </si>
  <si>
    <t>OVC000105</t>
  </si>
  <si>
    <t>CREDIT FOR DISBURSEMENTS INCORRECTLY CHARGED</t>
  </si>
  <si>
    <t>OVO008515</t>
  </si>
  <si>
    <t>Prepayts - COMPLYWITH to 30/06/2018</t>
  </si>
  <si>
    <t>FREEVIEW</t>
  </si>
  <si>
    <t>OGL002196</t>
  </si>
  <si>
    <t>Rev Prepayts - Objective Upgrade to 30/06/2018</t>
  </si>
  <si>
    <t>ICT SLA OOC 2017/18</t>
  </si>
  <si>
    <t>E-RECRUITMENT SERVIC</t>
  </si>
  <si>
    <t>E-Recruitment Service Monthly Fee</t>
  </si>
  <si>
    <t>NZ POST MARCH INTERNATIONAL</t>
  </si>
  <si>
    <t>OVO008900</t>
  </si>
  <si>
    <t>Prepayts - Marsh Mat. Dam. Insurance - 30/09/2018</t>
  </si>
  <si>
    <t>OVO008899</t>
  </si>
  <si>
    <t>Prepayts - Marsh Gen Insurance - 30/09/2018</t>
  </si>
  <si>
    <t>OVO008898</t>
  </si>
  <si>
    <t>Prepayts - Marsh Travel Insurance - 30/09/2018</t>
  </si>
  <si>
    <t>OGL002493</t>
  </si>
  <si>
    <t>OVO008899-Marsh Gen Liability Insur. Nov17-Feb18</t>
  </si>
  <si>
    <t>OGL002411</t>
  </si>
  <si>
    <t>Recode Travel Insurance M Drakeford Salary to IPR</t>
  </si>
  <si>
    <t>OGL002410</t>
  </si>
  <si>
    <t>Travel Insurance M Drakeford Salary Run 3239</t>
  </si>
  <si>
    <t>OGL002397</t>
  </si>
  <si>
    <t xml:space="preserve">OVO008899 - Prepayts - Marsh Gen liab Insurance - </t>
  </si>
  <si>
    <t>OGL002353</t>
  </si>
  <si>
    <t>REV Prepayts - Freeview quarter to - 31/12/2017</t>
  </si>
  <si>
    <t>OGL002318</t>
  </si>
  <si>
    <t xml:space="preserve">Recode OGL002311 - Travel insurance recovery </t>
  </si>
  <si>
    <t>OGL002309</t>
  </si>
  <si>
    <t>Recode BR1714 - Travel insurance receipt</t>
  </si>
  <si>
    <t>OVO008917</t>
  </si>
  <si>
    <t>Prepayts - Freeview quarter to - 31/12/2017</t>
  </si>
  <si>
    <t>OVO008901</t>
  </si>
  <si>
    <t>Prepayts - Marsh Stat. Liab.Ins - full y30/09/2018</t>
  </si>
  <si>
    <t>Prepayts - Marsh Gen liab Insurance - full yr</t>
  </si>
  <si>
    <t>OGL002282</t>
  </si>
  <si>
    <t>BR1718 - J Hayes Travel Insur recovery MAY17</t>
  </si>
  <si>
    <t>BR1766 - Dawber/Bonner Travel Insur Recovery JUL17</t>
  </si>
  <si>
    <t>BR1786 - OOC - PCard Insur recovery payroll AUG17</t>
  </si>
  <si>
    <t>BR1796 - OOC - Travel Insur recovery payroll AUG17</t>
  </si>
  <si>
    <t>BR1808 - OOC - Travel Insur recovery payroll SEP17</t>
  </si>
  <si>
    <t>BR1817 - OOC - Travel Insur recovery payroll SEP17</t>
  </si>
  <si>
    <t>STATUTORY LIABILITY INSURANCE 17/18</t>
  </si>
  <si>
    <t>MATERIAL DAMAGE INSURANCE 17/18</t>
  </si>
  <si>
    <t>GENERAL LIABILITY INSURANCE 17/18</t>
  </si>
  <si>
    <t>TRAVEL INSURANCE 2017/18</t>
  </si>
  <si>
    <t>OVO007936</t>
  </si>
  <si>
    <t>Prepayts - MAT DAMAGE &amp;  BIZ INTER OVO007936</t>
  </si>
  <si>
    <t>OVO007935</t>
  </si>
  <si>
    <t>Prepayts - TRAVEL INSUR - Oct 17 OVO007935</t>
  </si>
  <si>
    <t>OVO007934</t>
  </si>
  <si>
    <t>Prepayts - GEN LIAB-OCT 16/17 OVO007934</t>
  </si>
  <si>
    <t>Spark Jun 18 - 48179904</t>
  </si>
  <si>
    <t>Spark Jun 18 - 48179525</t>
  </si>
  <si>
    <t>Spark Jun 18 - 48179446</t>
  </si>
  <si>
    <t>Spark Jun 18 - 48179445</t>
  </si>
  <si>
    <t>Spark Jun 18 - 48179245</t>
  </si>
  <si>
    <t>Spark Jun 18 - 48179231</t>
  </si>
  <si>
    <t>Spark Jun 18 - 48179220</t>
  </si>
  <si>
    <t>Spark Jun 18 - 48178684</t>
  </si>
  <si>
    <t>Spark Jun 18 - 48178292</t>
  </si>
  <si>
    <t>Spark Jun 18 - 48178291</t>
  </si>
  <si>
    <t>Spark Jun 18 - 48178047</t>
  </si>
  <si>
    <t>Spark Jun 18 - 48178017</t>
  </si>
  <si>
    <t>Spark Jun 18 - 48176643</t>
  </si>
  <si>
    <t>Spark Invoice April 2018-Reid</t>
  </si>
  <si>
    <t>OVO009590</t>
  </si>
  <si>
    <t>Phone bill for reference checks in the UK M-Riches</t>
  </si>
  <si>
    <t>Spark May 18 - 48179525</t>
  </si>
  <si>
    <t>Spark May 18 - 48179446</t>
  </si>
  <si>
    <t>Spark May 18 - 48179445</t>
  </si>
  <si>
    <t>Spark May 18 - 48179245</t>
  </si>
  <si>
    <t>Spark May 18 - 48179231</t>
  </si>
  <si>
    <t>Spark May 18 - 48179220</t>
  </si>
  <si>
    <t>Spark May 18 - 48178684</t>
  </si>
  <si>
    <t>Spark May 18 - 48178292</t>
  </si>
  <si>
    <t>Spark May 18 - 48178291</t>
  </si>
  <si>
    <t>Spark May 18 - 48178047</t>
  </si>
  <si>
    <t>Spark May 18 - 48178017</t>
  </si>
  <si>
    <t>Spark May 18 - 48176643</t>
  </si>
  <si>
    <t>Spark Apr 18 - 48179525</t>
  </si>
  <si>
    <t>Spark Apr 18 - 48179446</t>
  </si>
  <si>
    <t>Spark Apr 18 - 48179445</t>
  </si>
  <si>
    <t>Spark Apr 18 - 48179245</t>
  </si>
  <si>
    <t>Spark Apr 18 - 48179231</t>
  </si>
  <si>
    <t>Spark Apr 18 - 48179220</t>
  </si>
  <si>
    <t>Spark Apr 18 - 48178684</t>
  </si>
  <si>
    <t>Spark Apr 18 - 48178292</t>
  </si>
  <si>
    <t>Spark Apr 18 - 48178291</t>
  </si>
  <si>
    <t>Spark Apr 18 - 48178047</t>
  </si>
  <si>
    <t>Spark Apr 18 - 48176643</t>
  </si>
  <si>
    <t>OGL002527</t>
  </si>
  <si>
    <t>Spark Mar 18 - 48179525</t>
  </si>
  <si>
    <t>Spark Mar 18 - 48179446</t>
  </si>
  <si>
    <t>Spark Mar 18 - 48179445</t>
  </si>
  <si>
    <t>Spark Mar 18 - 48179245</t>
  </si>
  <si>
    <t>Spark Mar 18 - 48179231</t>
  </si>
  <si>
    <t>Spark Mar 18 - 48179220</t>
  </si>
  <si>
    <t>Spark Mar 18 - 48178684</t>
  </si>
  <si>
    <t>Spark Mar 18 - 48178292</t>
  </si>
  <si>
    <t>Spark Mar 18 - 48178291</t>
  </si>
  <si>
    <t>Spark Mar 18 - 48178047</t>
  </si>
  <si>
    <t>Spark Mar 18 - 48176643</t>
  </si>
  <si>
    <t>Spark Feb 18 - 48179525</t>
  </si>
  <si>
    <t>Spark Feb 18 - 48179446</t>
  </si>
  <si>
    <t>Spark Feb 18 - 48179445</t>
  </si>
  <si>
    <t>Spark Feb 18 - 48179245</t>
  </si>
  <si>
    <t>Spark Feb 18 - 48179231</t>
  </si>
  <si>
    <t>Spark Feb 18 - 48179220</t>
  </si>
  <si>
    <t>Spark Feb 18 - 48178684</t>
  </si>
  <si>
    <t>Spark Feb 18 - 48178292</t>
  </si>
  <si>
    <t>Spark Feb 18 - 48178291</t>
  </si>
  <si>
    <t>Spark Feb 18 - 48178047</t>
  </si>
  <si>
    <t>Spark Feb 18 - 48176643</t>
  </si>
  <si>
    <t>Spark Jan 18 - 48179525</t>
  </si>
  <si>
    <t>Spark Jan 18 - 48179446</t>
  </si>
  <si>
    <t>Spark Jan 18 - 48179445</t>
  </si>
  <si>
    <t>Spark Jan 18 - 48179245</t>
  </si>
  <si>
    <t>Spark Jan 18 - 48179231</t>
  </si>
  <si>
    <t>Spark Jan 18 - 48179220</t>
  </si>
  <si>
    <t>Spark Jan 18 - 48179127</t>
  </si>
  <si>
    <t>Spark Jan 18 - 48178684</t>
  </si>
  <si>
    <t>Spark Jan 18 - 48178292</t>
  </si>
  <si>
    <t>Spark Jan 18 - 48178291</t>
  </si>
  <si>
    <t>Spark Jan 18 - 48178047</t>
  </si>
  <si>
    <t>Spark Jan 18 - 48176643</t>
  </si>
  <si>
    <t>Spark Dec 17 - 48179525</t>
  </si>
  <si>
    <t>Spark Dec 17 - 48179446</t>
  </si>
  <si>
    <t>Spark Dec 17 - 48179445</t>
  </si>
  <si>
    <t>Spark Dec 17 - 48179245</t>
  </si>
  <si>
    <t>Spark Dec 17 - 48179231</t>
  </si>
  <si>
    <t>Spark Dec 17 - 48179220</t>
  </si>
  <si>
    <t>Spark Dec 17 - 48179127</t>
  </si>
  <si>
    <t>Spark Dec 17 - 48178684</t>
  </si>
  <si>
    <t>Spark Dec 17 - 48178292</t>
  </si>
  <si>
    <t>Spark Dec 17 - 48178291</t>
  </si>
  <si>
    <t>Spark Dec 17 - 48178047</t>
  </si>
  <si>
    <t>Spark Dec 17 - 48176643</t>
  </si>
  <si>
    <t>OGL002336</t>
  </si>
  <si>
    <t>Spark November 17 - 48179525</t>
  </si>
  <si>
    <t>Spark November 17 - 48179446</t>
  </si>
  <si>
    <t>Spark November 17 - 48179445</t>
  </si>
  <si>
    <t>Spark November 17 - 48179245</t>
  </si>
  <si>
    <t>Spark November 17 - 48179231</t>
  </si>
  <si>
    <t>Spark November 17 - 48179220</t>
  </si>
  <si>
    <t>Spark November 17 - 48179127</t>
  </si>
  <si>
    <t>Spark November 17 - 48178684</t>
  </si>
  <si>
    <t>Spark November 17 - 48178292</t>
  </si>
  <si>
    <t>Spark November 17 - 48178291</t>
  </si>
  <si>
    <t>Spark November 17 - 48178047</t>
  </si>
  <si>
    <t>Spark November 17 - 48176643</t>
  </si>
  <si>
    <t>OGL002286</t>
  </si>
  <si>
    <t>Spark October 17 - 48179525</t>
  </si>
  <si>
    <t>Spark October 17 - 48179446</t>
  </si>
  <si>
    <t>Spark October 17 - 48179445</t>
  </si>
  <si>
    <t>Spark October 17 - 48179245</t>
  </si>
  <si>
    <t>Spark October 17 - 48179231</t>
  </si>
  <si>
    <t>Spark October 17 - 48179220</t>
  </si>
  <si>
    <t>Spark October 17 - 48179127</t>
  </si>
  <si>
    <t>Spark October 17 - 48178684</t>
  </si>
  <si>
    <t>Spark October 17 - 48178292</t>
  </si>
  <si>
    <t>Spark October 17 - 48178291</t>
  </si>
  <si>
    <t>Spark October 17 - 48178047</t>
  </si>
  <si>
    <t>Spark October 17 - 48176643</t>
  </si>
  <si>
    <t>OGL002254</t>
  </si>
  <si>
    <t>Spark September 17 - 48179535</t>
  </si>
  <si>
    <t>Spark September 17 - 48179525</t>
  </si>
  <si>
    <t>Spark September 17 - 48179446</t>
  </si>
  <si>
    <t>Spark September 17 - 48179445</t>
  </si>
  <si>
    <t>Spark September 17 - 48179245</t>
  </si>
  <si>
    <t>Spark September 17 - 48179231</t>
  </si>
  <si>
    <t>Spark September 17 - 48179220</t>
  </si>
  <si>
    <t>Spark September 17 - 48179127</t>
  </si>
  <si>
    <t>Spark September 17 - 48178684</t>
  </si>
  <si>
    <t>Spark September 17 - 48178292</t>
  </si>
  <si>
    <t>Spark September 17 - 48178291</t>
  </si>
  <si>
    <t>Spark September 17 - 48178047</t>
  </si>
  <si>
    <t>Spark September 17 - 48176643</t>
  </si>
  <si>
    <t>OGL002232</t>
  </si>
  <si>
    <t>Spark August 17 - 48179535</t>
  </si>
  <si>
    <t>Spark August 17 - 48179525</t>
  </si>
  <si>
    <t>Spark August 17 - 48179446</t>
  </si>
  <si>
    <t>Spark August 17 - 48179445</t>
  </si>
  <si>
    <t>Spark August 17 - 48179220</t>
  </si>
  <si>
    <t>Spark August 17 - 48179190</t>
  </si>
  <si>
    <t>Spark August 17 - 48179127</t>
  </si>
  <si>
    <t>Spark August 17 - 48178684</t>
  </si>
  <si>
    <t>Spark August 17 - 48178292</t>
  </si>
  <si>
    <t>Spark August 17 - 48178291</t>
  </si>
  <si>
    <t>Spark August 17 - 48178047</t>
  </si>
  <si>
    <t>Spark August 17 - 48176643</t>
  </si>
  <si>
    <t>Spark July 17 - 48179535</t>
  </si>
  <si>
    <t>Spark July 17 - 48179525</t>
  </si>
  <si>
    <t>Spark July 17 - 48179446</t>
  </si>
  <si>
    <t>Spark July 17 - 48179445</t>
  </si>
  <si>
    <t>Spark July 17 - 48179220</t>
  </si>
  <si>
    <t>Spark July 17 - 48179190</t>
  </si>
  <si>
    <t>Spark July 17 - 48179127</t>
  </si>
  <si>
    <t>Spark July 17 - 48178684</t>
  </si>
  <si>
    <t>Spark July 17 - 48178292</t>
  </si>
  <si>
    <t>Spark July 17 - 48178291</t>
  </si>
  <si>
    <t>Spark July 17 - 48178047</t>
  </si>
  <si>
    <t>Spark July 17 - 48176643</t>
  </si>
  <si>
    <t>OVO009406</t>
  </si>
  <si>
    <t>Vodafone May 2018</t>
  </si>
  <si>
    <t>OVO009515</t>
  </si>
  <si>
    <t>Vodafone invoice May 2018</t>
  </si>
  <si>
    <t>iphone case for A LIndsay clerks office-Lindsa</t>
  </si>
  <si>
    <t>phone for spare (officeph)-Lindsa</t>
  </si>
  <si>
    <t>U317 Trade Me Ping</t>
  </si>
  <si>
    <t>iphone screen protector for d clerk-Lindsa</t>
  </si>
  <si>
    <t>B135 Trade Me Ping</t>
  </si>
  <si>
    <t>iphone screen protector for clerk-Lindsa</t>
  </si>
  <si>
    <t>OVO009309</t>
  </si>
  <si>
    <t>VODAFONE MARCH 2018</t>
  </si>
  <si>
    <t>Austalian roaming Canberra Speaker's delega-Jones</t>
  </si>
  <si>
    <t>OVO009244</t>
  </si>
  <si>
    <t>VODAFONE 26/01/18-25/02/18</t>
  </si>
  <si>
    <t xml:space="preserve">ACCL Mobile bill </t>
  </si>
  <si>
    <t>iphone case for Clerk-Lindsa</t>
  </si>
  <si>
    <t>Omni Tech Queensgate</t>
  </si>
  <si>
    <t>screens and covers for new iphones clerkdep-Lindsa</t>
  </si>
  <si>
    <t>OVO009185</t>
  </si>
  <si>
    <t>VODAFONE JAN 2018</t>
  </si>
  <si>
    <t>OVO009136</t>
  </si>
  <si>
    <t>VODAFONE DEC 2017</t>
  </si>
  <si>
    <t>OVO009055</t>
  </si>
  <si>
    <t>VODAFONE NOV 2017</t>
  </si>
  <si>
    <t>OGL002333</t>
  </si>
  <si>
    <t>screen protector for ipad no receipt-Lindsa</t>
  </si>
  <si>
    <t>cell phone covers for managers OMT x 2-Lindsa</t>
  </si>
  <si>
    <t>OVO009007</t>
  </si>
  <si>
    <t>VODAFONE OCT 2017</t>
  </si>
  <si>
    <t>OVO008897</t>
  </si>
  <si>
    <t>VODAFONE INVOICE SEPT 2017</t>
  </si>
  <si>
    <t>OVO008896</t>
  </si>
  <si>
    <t>VODAFONE INVOICE AUG 2017</t>
  </si>
  <si>
    <t>glass screen cover for Clerk's phone-Lindsa</t>
  </si>
  <si>
    <t>VODAFONE MOBILE JULY 2017</t>
  </si>
  <si>
    <t>OVO008586</t>
  </si>
  <si>
    <t>VODAFONE JUNE 2017</t>
  </si>
  <si>
    <t>ACCL Mobiles for June 158813714</t>
  </si>
  <si>
    <t>OGL002654</t>
  </si>
  <si>
    <t>OOC 2018 Year end adjustment sick leave provision</t>
  </si>
  <si>
    <t>OGL002655</t>
  </si>
  <si>
    <t>LSL leave adjustment as at 30 June 2018</t>
  </si>
  <si>
    <t>OGL002405</t>
  </si>
  <si>
    <t>LSL leave adjustment as at 31DEC17</t>
  </si>
  <si>
    <t>OSAL000316</t>
  </si>
  <si>
    <t>SALARY 02 MAY 2018</t>
  </si>
  <si>
    <t>OSAL000315</t>
  </si>
  <si>
    <t>SALARY 18 APR 2018</t>
  </si>
  <si>
    <t>OSAL000313</t>
  </si>
  <si>
    <t>SALARY 04 APR 2018</t>
  </si>
  <si>
    <t>OSAL000304</t>
  </si>
  <si>
    <t>SALARY 27 DEC 2017</t>
  </si>
  <si>
    <t>OGL002310</t>
  </si>
  <si>
    <t>SALARY 15 NOV 2017</t>
  </si>
  <si>
    <t>OSAL000296</t>
  </si>
  <si>
    <t>SALARY 09 AUG 2017</t>
  </si>
  <si>
    <t>OSAL000294</t>
  </si>
  <si>
    <t>SALARY 12 JUL 2017</t>
  </si>
  <si>
    <t>OSAL000324</t>
  </si>
  <si>
    <t>Annual Leave June 2018</t>
  </si>
  <si>
    <t>OSAL000319</t>
  </si>
  <si>
    <t>Annual Leave May 2018</t>
  </si>
  <si>
    <t>OGL002542</t>
  </si>
  <si>
    <t>Annual Leave Apr 2018</t>
  </si>
  <si>
    <t>OSAL000314</t>
  </si>
  <si>
    <t>Annual Leave Mar 2018</t>
  </si>
  <si>
    <t>OSAL000310</t>
  </si>
  <si>
    <t>Annual Leave Feb 2018</t>
  </si>
  <si>
    <t>OGL002407</t>
  </si>
  <si>
    <t>Annual Leave Jan 2018</t>
  </si>
  <si>
    <t>OSAL000305</t>
  </si>
  <si>
    <t>Annual Leave Dec 2017</t>
  </si>
  <si>
    <t>OARL000010</t>
  </si>
  <si>
    <t>Annual Leave Nov 2017</t>
  </si>
  <si>
    <t>OGL002287</t>
  </si>
  <si>
    <t>Annual Leave Oct 2017</t>
  </si>
  <si>
    <t>OARL000009</t>
  </si>
  <si>
    <t>Annual Leave Sep 2017</t>
  </si>
  <si>
    <t>OSAC000191</t>
  </si>
  <si>
    <t>Annual Leave Aug 2017</t>
  </si>
  <si>
    <t>OARL000007</t>
  </si>
  <si>
    <t>Annual Leave Jul 2017</t>
  </si>
  <si>
    <t>OVO009533</t>
  </si>
  <si>
    <t>GBP40 IRMS MEMBERSHIP UPGRADE - D Young</t>
  </si>
  <si>
    <t>OVO009416</t>
  </si>
  <si>
    <t>IPANZ Membership 2108-19</t>
  </si>
  <si>
    <t>OVO009342</t>
  </si>
  <si>
    <t>AUD960 ANZACATT MEMBERSHIPS 2018</t>
  </si>
  <si>
    <t>OVO009303</t>
  </si>
  <si>
    <t>GOVIS SUBSCRIPTION 2018</t>
  </si>
  <si>
    <t>Hrinz Inc</t>
  </si>
  <si>
    <t>HRINZ Membership for Louise Amey-Amey</t>
  </si>
  <si>
    <t>OVO009273</t>
  </si>
  <si>
    <t>AMEY ASPG SUBSCRIPTION</t>
  </si>
  <si>
    <t>OVO009226</t>
  </si>
  <si>
    <t>P RICHES HRINZ MEMBERSHIP</t>
  </si>
  <si>
    <t>OVO009084</t>
  </si>
  <si>
    <t>GBP40 AFFILIATE MEMBERSHIP - D YOUNG</t>
  </si>
  <si>
    <t>OVO008922</t>
  </si>
  <si>
    <t>GBP52INDIVIDUAL MEMBERSHIP SUB OCT17-SEP18 D YOUNG</t>
  </si>
  <si>
    <t>OVO008731</t>
  </si>
  <si>
    <t>JONES ASPG SUB 17/18</t>
  </si>
  <si>
    <t>OVO008730</t>
  </si>
  <si>
    <t>LINDSAY ASPG SUB 2017/18</t>
  </si>
  <si>
    <t>OVO008729</t>
  </si>
  <si>
    <t>GONZALEZ-MONTERO ASPG SUB 2017/18</t>
  </si>
  <si>
    <t>OVO008728</t>
  </si>
  <si>
    <t>PICKER ASPG SUB 2017/18</t>
  </si>
  <si>
    <t>OVO009556</t>
  </si>
  <si>
    <t>Psychological support sessions (JP)</t>
  </si>
  <si>
    <t>Mental Health First Aid course - Cecilia Ed-Reid</t>
  </si>
  <si>
    <t>Mental Health First Aid course - Natalie Mo-Reid</t>
  </si>
  <si>
    <t>all of office meeting with morning tea x 85-Lindsa</t>
  </si>
  <si>
    <t>OVO009248</t>
  </si>
  <si>
    <t>HPHE MAR 2018 -LAST INVOICE</t>
  </si>
  <si>
    <t>ACCL HPHE AC668</t>
  </si>
  <si>
    <t>Katherine Farmer Victoria University Fees 2-Reid</t>
  </si>
  <si>
    <t>OVO009270</t>
  </si>
  <si>
    <t>RESILIENCY SERVICES</t>
  </si>
  <si>
    <t>OVO009207</t>
  </si>
  <si>
    <t>PREVIOUS INVOICE INCORRECT</t>
  </si>
  <si>
    <t>VUW</t>
  </si>
  <si>
    <t xml:space="preserve">ACCL K Farmer fees </t>
  </si>
  <si>
    <t>Diversity Works Webinar fro Erin Grace-Amey</t>
  </si>
  <si>
    <t>Lunchtime learningsession for Peter and I a-Amey</t>
  </si>
  <si>
    <t>OGL002438</t>
  </si>
  <si>
    <t>Professional Dev course Louise Amey-Reid</t>
  </si>
  <si>
    <t>Employment Law Guidebook 2018-Amey</t>
  </si>
  <si>
    <t>OVO009148</t>
  </si>
  <si>
    <t>COACHING SESSION SUZE JONES</t>
  </si>
  <si>
    <t>Strengths finder codes-Amey</t>
  </si>
  <si>
    <t>OVO009051</t>
  </si>
  <si>
    <t>COACHING JAMES PICKER NOV 2017</t>
  </si>
  <si>
    <t>OVO008957</t>
  </si>
  <si>
    <t>COACHING JAMES PICKER</t>
  </si>
  <si>
    <t>OVO008941</t>
  </si>
  <si>
    <t>DIVERSITY COMMITTEE WORKSHOP NOV 2017</t>
  </si>
  <si>
    <t>OVO008855</t>
  </si>
  <si>
    <t>AUD80: ANZACATT COURSE DINNER 2017</t>
  </si>
  <si>
    <t>ANZACATT</t>
  </si>
  <si>
    <t>ACCL 2017 Parliamentary Law, Practice and Procedur</t>
  </si>
  <si>
    <t>all of office meeting - m tea x80 pax-Lindsa</t>
  </si>
  <si>
    <t>OVO008801</t>
  </si>
  <si>
    <t>DOTS LEVEL 1 AUGUST 2017</t>
  </si>
  <si>
    <t>OVO008775</t>
  </si>
  <si>
    <t>TRAINING ON DRAGON-A. LINDSAY AS PER CONTRACT</t>
  </si>
  <si>
    <t>OVC000100</t>
  </si>
  <si>
    <t>COACHING - JONES 16/3/2017</t>
  </si>
  <si>
    <t>morning tea with office training meeting x -Lindsa</t>
  </si>
  <si>
    <t>EAP</t>
  </si>
  <si>
    <t xml:space="preserve">ACCL EAP </t>
  </si>
  <si>
    <t>OVO009576</t>
  </si>
  <si>
    <t xml:space="preserve">EAP </t>
  </si>
  <si>
    <t>OVO009410</t>
  </si>
  <si>
    <t>EAP April</t>
  </si>
  <si>
    <t>OVO009359</t>
  </si>
  <si>
    <t>EAP MARCH 2018</t>
  </si>
  <si>
    <t>OVO009251</t>
  </si>
  <si>
    <t>EAP FEB 2018</t>
  </si>
  <si>
    <t>OVO009252</t>
  </si>
  <si>
    <t>GAP CONTRACT RENEWAL</t>
  </si>
  <si>
    <t>OVO009186</t>
  </si>
  <si>
    <t>EAP JAN 2018</t>
  </si>
  <si>
    <t>OVO009056</t>
  </si>
  <si>
    <t>EAP NOV 2017</t>
  </si>
  <si>
    <t>OVO008761</t>
  </si>
  <si>
    <t>EAP SERVICES 31 MAY 2017</t>
  </si>
  <si>
    <t>OVO009621</t>
  </si>
  <si>
    <t>Flu jabs 2018</t>
  </si>
  <si>
    <t>OGL002649</t>
  </si>
  <si>
    <t>REV Flu Vaccinations</t>
  </si>
  <si>
    <t>OGL002611</t>
  </si>
  <si>
    <t xml:space="preserve">ACCL Flu Vaccinations </t>
  </si>
  <si>
    <t>OVO009330</t>
  </si>
  <si>
    <t>WORKSTATION ASSESSMENT</t>
  </si>
  <si>
    <t>OVO009328</t>
  </si>
  <si>
    <t>DESK SANITATION MARCH 2018</t>
  </si>
  <si>
    <t>OVO009268</t>
  </si>
  <si>
    <t>WORKSTATOIN ASSESSMENT</t>
  </si>
  <si>
    <t>OVO009221</t>
  </si>
  <si>
    <t>SCS WORKSTATION ASSESSMENT</t>
  </si>
  <si>
    <t>OVO009161</t>
  </si>
  <si>
    <t>WORKPLACE INDUCTION ASSESSMENT/REPORT K.RAMAKRISHN</t>
  </si>
  <si>
    <t>OVO009127</t>
  </si>
  <si>
    <t xml:space="preserve">WORKPLACE SANITATION </t>
  </si>
  <si>
    <t>OVO009042</t>
  </si>
  <si>
    <t>WORKSTATION ASSESSMENTS + REVIEWS NOV 2017</t>
  </si>
  <si>
    <t>OVO008971</t>
  </si>
  <si>
    <t>Q1 WORKSTATION CLEANING PART 2</t>
  </si>
  <si>
    <t>OVO008883</t>
  </si>
  <si>
    <t>WORKPLACE CLEANING JULY-SEPT 2017</t>
  </si>
  <si>
    <t>OVO008881</t>
  </si>
  <si>
    <t>WORKSTATION ASSESSMENTS AUG-SEPT 17</t>
  </si>
  <si>
    <t>OVO008600</t>
  </si>
  <si>
    <t>MAY WORKSTATION CLEAN</t>
  </si>
  <si>
    <t>OVO008598</t>
  </si>
  <si>
    <t>ASSESSMENTS-ROGERS, CODD, HANNA &amp; ZAMALIS</t>
  </si>
  <si>
    <t>OVO008596</t>
  </si>
  <si>
    <t>WORKSTATION ASSESSMENTS-SHERIFF, BENGE, LEEMING</t>
  </si>
  <si>
    <t>OVO008587</t>
  </si>
  <si>
    <t>WORKSTATION ASSESSMENTS STANDING DESK &amp; REVIEWS</t>
  </si>
  <si>
    <t>Ergo OT</t>
  </si>
  <si>
    <t>ACCL Workstation Assessments Rogers, Codd, Hanna &amp;</t>
  </si>
  <si>
    <t>ACCL Workstation cleaning 50660859</t>
  </si>
  <si>
    <t>ErgoOT Ltd</t>
  </si>
  <si>
    <t>ACCL Workstation Assessments Sheriff, Benge &amp; Leem</t>
  </si>
  <si>
    <t>OGL002403</t>
  </si>
  <si>
    <t>Correction - No GST on Vision Care Pd via Payroll</t>
  </si>
  <si>
    <t>OSAL000301</t>
  </si>
  <si>
    <t>SALARY 18 OCT 2017</t>
  </si>
  <si>
    <t>M Social Auckland</t>
  </si>
  <si>
    <t>A Lindsay coaching Auck- dinner-Lindsa</t>
  </si>
  <si>
    <t>Coffee for submission sorting team-Picker</t>
  </si>
  <si>
    <t>Coffee card for Gabby Dowland induction-Reid</t>
  </si>
  <si>
    <t>morning tea for Clerk, EA and Lynlee E fare-Lindsa</t>
  </si>
  <si>
    <t>drink for K Rup-G meeting with CLerk-Wilson</t>
  </si>
  <si>
    <t>meeting for clerk - 3 drinks (lost receipt)-Lindsa</t>
  </si>
  <si>
    <t>OVO009592</t>
  </si>
  <si>
    <t>New staff afternoon tea</t>
  </si>
  <si>
    <t>SLT morning tea for meeting x 5-Lindsa</t>
  </si>
  <si>
    <t>The Thorndon Chipper</t>
  </si>
  <si>
    <t>dinner for clerks staff sitting night-Lindsa</t>
  </si>
  <si>
    <t>SLT meeting morning tea in coppers x 6 (fin-Lindsa</t>
  </si>
  <si>
    <t>OGL002585</t>
  </si>
  <si>
    <t>lunch for Te Reo meeting organised by P Ric-Lindsa</t>
  </si>
  <si>
    <t>drinks for meeting for Clerk x 3-Lindsa</t>
  </si>
  <si>
    <t>pizza for staff function x 35 pax-Lindsa</t>
  </si>
  <si>
    <t>coffees for slt meeting x 4-Lindsa</t>
  </si>
  <si>
    <t>Anniversary cards Deborah and Peter-Reid</t>
  </si>
  <si>
    <t>Farewell morning tea for Louise and April-Reid</t>
  </si>
  <si>
    <t>New World Metro Willis</t>
  </si>
  <si>
    <t>Leaving cards Louise and April-Reid</t>
  </si>
  <si>
    <t>Farewell flower Louise and April-Reid</t>
  </si>
  <si>
    <t>Farewell morning tea Louise and April-Reid</t>
  </si>
  <si>
    <t>Farewell morning tea Louise and Amey-Reid</t>
  </si>
  <si>
    <t>Leaving card for Jamie Milnes-Reid</t>
  </si>
  <si>
    <t>OVO009429</t>
  </si>
  <si>
    <t>CAKE APRIL &amp; LOUISE FAREWELL</t>
  </si>
  <si>
    <t>OGL002552</t>
  </si>
  <si>
    <t>morning tea for Clerk and 3 guests-Lindsa</t>
  </si>
  <si>
    <t>coffee meeting with 2 staff for Clerk-Lindsa</t>
  </si>
  <si>
    <t>Pandoro Wellington</t>
  </si>
  <si>
    <t>Birthday cake Louise/Krishna-Reid</t>
  </si>
  <si>
    <t>Tea and coffee for 2 hour BSO meeting-Reid</t>
  </si>
  <si>
    <t>Lambton Food Market</t>
  </si>
  <si>
    <t>Extra chocolate prizes for H&amp;S quiz-Reid</t>
  </si>
  <si>
    <t>Biscuits for BSO long meeting, chocolate pr-Reid</t>
  </si>
  <si>
    <t>coffees for SLT meeting x 3-Lindsa</t>
  </si>
  <si>
    <t>Jasmin Licensed Chin</t>
  </si>
  <si>
    <t>dinner for chamber staff x 18-Gonzal</t>
  </si>
  <si>
    <t>SLT coffees for meeting x 9-Lindsa</t>
  </si>
  <si>
    <t>SLT coffees for meeting x 5-Lindsa</t>
  </si>
  <si>
    <t>meeting for management support with coffee -Lindsa</t>
  </si>
  <si>
    <t>working lunch for SLT and OMT x 15-Lindsa</t>
  </si>
  <si>
    <t>Mojo Origins</t>
  </si>
  <si>
    <t>Coffee with Sue Powell 1/3/18-Picker</t>
  </si>
  <si>
    <t>new staff afternoon tea with clerk x 10-Lindsa</t>
  </si>
  <si>
    <t>flowers for S Jones bereavement-Lindsa</t>
  </si>
  <si>
    <t>SLT planning day catering-Wilson</t>
  </si>
  <si>
    <t>m-t meeting for the clerk x 5-Lindsa</t>
  </si>
  <si>
    <t>plants for Clerk's office-Lindsa</t>
  </si>
  <si>
    <t>Wrapped chocolates for Records training ses-Reid</t>
  </si>
  <si>
    <t>Flowers for Deborah Young sick leave 8/2/18-Reid</t>
  </si>
  <si>
    <t>OGL002439</t>
  </si>
  <si>
    <t>Payroll chocolates to say thanks-Amey</t>
  </si>
  <si>
    <t>Catering for HPHE 18 Jan-Reid</t>
  </si>
  <si>
    <t>12 anti-skimming sleeves for pcards-Reid</t>
  </si>
  <si>
    <t>12 anti-skimming sleeves for pcards - out o-Reid</t>
  </si>
  <si>
    <t>2 bottles of milk for contractors at 1 The -Reid</t>
  </si>
  <si>
    <t>1 litre milk-Reid</t>
  </si>
  <si>
    <t>Mojo Aurora</t>
  </si>
  <si>
    <t>Coffee with Judith Johnston and Brendan Kel-Picker</t>
  </si>
  <si>
    <t>OGL002414</t>
  </si>
  <si>
    <t>HSO - Milk x 3 - 171213-Lepou</t>
  </si>
  <si>
    <t>Coffee with Umbrella-Picker</t>
  </si>
  <si>
    <t>Hansard milk x 5 - 171220-Earles</t>
  </si>
  <si>
    <t>Hansard milk x 6 - 171212-Earles</t>
  </si>
  <si>
    <t>OVO009143</t>
  </si>
  <si>
    <t>HPHE CATERING 18 JAN</t>
  </si>
  <si>
    <t>4 bottles of milk for level 9-Reid</t>
  </si>
  <si>
    <t>Chocolate Cake Co Ltd</t>
  </si>
  <si>
    <t>Cake for Information Business Solutions Tea-Reid</t>
  </si>
  <si>
    <t>2x cards for staff anniversaries (Pav, Davi-Reid</t>
  </si>
  <si>
    <t>Milk for Chamber Lobbies-Streef</t>
  </si>
  <si>
    <t>management admin meeting x 4 drinks-Lindsa</t>
  </si>
  <si>
    <t>SLT coffees x  3 for meeting-Lindsa</t>
  </si>
  <si>
    <t>new staff afternoon tea with Clerk x 15-Lindsa</t>
  </si>
  <si>
    <t>vouchers for awards and food for end of yea-Lindsa</t>
  </si>
  <si>
    <t>AON report back to SLT - over coffees x 5 l-Lindsa</t>
  </si>
  <si>
    <t>SLT working lunch over meeting x 5-Lindsa</t>
  </si>
  <si>
    <t>OGL002370</t>
  </si>
  <si>
    <t>morning tea for Opening of Parliament staff-Lindsa</t>
  </si>
  <si>
    <t>flowers Carlie Spkr office-copier ate recei-Lindsa</t>
  </si>
  <si>
    <t>SLT coffees x 3 for meeting-Lindsa</t>
  </si>
  <si>
    <t>2 bottle of milk for level 9-Picker</t>
  </si>
  <si>
    <t>2 x milk cards for No. 1 The Terrace-Reid</t>
  </si>
  <si>
    <t>Morning tea for CS team 1/12/17-Picker</t>
  </si>
  <si>
    <t>flowers for W Hart and C Lee opening of par-Lindsa</t>
  </si>
  <si>
    <t>SLT OMT working lunch-Lindsa</t>
  </si>
  <si>
    <t>morning tea with CLerk for 2 new members-Lindsa</t>
  </si>
  <si>
    <t>soft drink for election night staff -Gonzal</t>
  </si>
  <si>
    <t>Coffee card for Krishna Ramakrishnan-Reid</t>
  </si>
  <si>
    <t>Katherine Farmer coffee with Krishna Ramakr-Reid</t>
  </si>
  <si>
    <t>2x milk cards-Reid</t>
  </si>
  <si>
    <t>Louise lunch with Kaiwhakamaori candidate 1-Reid</t>
  </si>
  <si>
    <t>Coffee with Judith Johnston-Picker</t>
  </si>
  <si>
    <t>lunch for SLT for the openings of Parliamen-Lindsa</t>
  </si>
  <si>
    <t>sausage rolls for SLT lunch openings of par-Lindsa</t>
  </si>
  <si>
    <t>morning tea for Nat research unit x 10-Lindsa</t>
  </si>
  <si>
    <t>coffee for Andie, Speakers SPS and PS EA-Lindsa</t>
  </si>
  <si>
    <t>SLT coffees x 4-Lindsa</t>
  </si>
  <si>
    <t>SLT working lunch x5-Lindsa</t>
  </si>
  <si>
    <t>Leaving afternoon tea for Elysia Leeming-Reid</t>
  </si>
  <si>
    <t>Morning tea for CS team 25/10/17-Picker</t>
  </si>
  <si>
    <t>Leaving card for Elysia Leeming-Reid</t>
  </si>
  <si>
    <t>Noel Leeming 3f</t>
  </si>
  <si>
    <t>Leaving gift Elysia Leeming-Reid</t>
  </si>
  <si>
    <t>OGL002276</t>
  </si>
  <si>
    <t>Milk cards x 2-Brouwe</t>
  </si>
  <si>
    <t>New toaster for L9 -Brouwe</t>
  </si>
  <si>
    <t>Training sessions James Picker April 2017-Reid</t>
  </si>
  <si>
    <t>3x milk cards for level 9-Reid</t>
  </si>
  <si>
    <t>lunch  SLT/OMT during meeting x 14-Lindsa</t>
  </si>
  <si>
    <t>new member induction "thank you" function-Lindsa</t>
  </si>
  <si>
    <t>SLT coffees for meeting x 3-Lindsa</t>
  </si>
  <si>
    <t>Kfc - 507</t>
  </si>
  <si>
    <t xml:space="preserve"> x 50 dinner for staff election night gathe-Lindsa</t>
  </si>
  <si>
    <t>dinner for election night staff x 52-Lindsa</t>
  </si>
  <si>
    <t>coffees for SLT meeting x 4-Lindsa</t>
  </si>
  <si>
    <t>Coffee for CS risk meeting Sept 2017-Reid</t>
  </si>
  <si>
    <t>Rinse Aid for dishwasher-Reid</t>
  </si>
  <si>
    <t>Prepaid coffee card for new staff Katherine-Reid</t>
  </si>
  <si>
    <t>Plunger coffee x 2 - House Office - 170824-Lepou</t>
  </si>
  <si>
    <t>Milk cards x 2 for House Office 170822-Jones</t>
  </si>
  <si>
    <t>SLT coffees x4-Lindsa</t>
  </si>
  <si>
    <t>morning tea farewell for Lindsay Tisch -Lindsa</t>
  </si>
  <si>
    <t>Paypal *whatmakesnz</t>
  </si>
  <si>
    <t>Cards for Office staff anniversaries-Reid</t>
  </si>
  <si>
    <t>Morning tea for CS staff meeting-Reid</t>
  </si>
  <si>
    <t>3 x milk cards for office-Reid</t>
  </si>
  <si>
    <t>Coffees x 4 for SLT - 170726-Lepou</t>
  </si>
  <si>
    <t>Coffee with Michelle Malyon-Picker</t>
  </si>
  <si>
    <t>Artisan Restaurant&amp;bar</t>
  </si>
  <si>
    <t>Coffee with Michelle Groves and Charlotte Y-Picker</t>
  </si>
  <si>
    <t>Rydges Wellington</t>
  </si>
  <si>
    <t>thank you lunch for SO's Gabor David B with-Wilson</t>
  </si>
  <si>
    <t>OVO008804</t>
  </si>
  <si>
    <t>SCS &amp; CS DRINKS AUGUST 2017</t>
  </si>
  <si>
    <t>Farewell morning tea for Jacky Siddons-Reid</t>
  </si>
  <si>
    <t>Farewell flowers for Jacky Siddons-Reid</t>
  </si>
  <si>
    <t>Leaving card for Jacky Siddons-Reid</t>
  </si>
  <si>
    <t>Milk cards x 2 for HSO - 170725-Lepou</t>
  </si>
  <si>
    <t>Milk cards x 3 for CBB - 170725-Lepou</t>
  </si>
  <si>
    <t>Coffee with new staff Jenny Reid 21 July-Picker</t>
  </si>
  <si>
    <t>slt working lunch for meeting x 6-Lindsa</t>
  </si>
  <si>
    <t>Jenny Reid - coffee card-Siddon</t>
  </si>
  <si>
    <t>2 x milk cards level 9 BH-Siddon</t>
  </si>
  <si>
    <t>slt meeting coffees x 4-Lindsa</t>
  </si>
  <si>
    <t>coffee for clerk and 3 guests-Lindsa</t>
  </si>
  <si>
    <t>bottle of wine for Ivan Jakich farewell-los-Wilson</t>
  </si>
  <si>
    <t>Milk card x 1 (CBB) - 170620-Lepou</t>
  </si>
  <si>
    <t>Coffee with Lynlee Hutton re Annual report.-Picker</t>
  </si>
  <si>
    <t>SLT lunch Ivan Jakich departure 23 June-Picker</t>
  </si>
  <si>
    <t>Wishbone Lambton Quay 98</t>
  </si>
  <si>
    <t>working lunch SLT meeting x 5-Lindsa</t>
  </si>
  <si>
    <t>rest of the coffees for SLT meeting x 3-Lindsa</t>
  </si>
  <si>
    <t>farewell morning tea for Ivan x 60 pax-Lindsa</t>
  </si>
  <si>
    <t>drink for SLT member during slt meeting-Lindsa</t>
  </si>
  <si>
    <t>new staff afternoon tea with Clerk x 6 pax-Lindsa</t>
  </si>
  <si>
    <t>Milk cards 1 x level 9 1 x no.1 The Terrace-Siddon</t>
  </si>
  <si>
    <t>Cake for Louise Mulligan's farewell-Siddon</t>
  </si>
  <si>
    <t>2 x milk cards for level 9-Siddon</t>
  </si>
  <si>
    <t>Milk cards x 5 - HAN - 170630-Earles</t>
  </si>
  <si>
    <t>OGL002186</t>
  </si>
  <si>
    <t>Flowers for Jing Zhou departure-Lindsa</t>
  </si>
  <si>
    <t>ACCL Tea coffee etc M-030717-0060</t>
  </si>
  <si>
    <t>OSAL000322</t>
  </si>
  <si>
    <t>OSAL000321</t>
  </si>
  <si>
    <t>SALARY 27 JUN 2018</t>
  </si>
  <si>
    <t>OSAL000320</t>
  </si>
  <si>
    <t>SALARY 13 JUN 2018</t>
  </si>
  <si>
    <t>OSAC000208</t>
  </si>
  <si>
    <t>ACCRUALS MAY 2018</t>
  </si>
  <si>
    <t>OSAC000207</t>
  </si>
  <si>
    <t>OSAL000318</t>
  </si>
  <si>
    <t>SALARY 30 MAY 2018</t>
  </si>
  <si>
    <t>OSAL000317</t>
  </si>
  <si>
    <t>SALARY 16 MAY 2018</t>
  </si>
  <si>
    <t>OSAC000206</t>
  </si>
  <si>
    <t>ACCRUALS APR 2018</t>
  </si>
  <si>
    <t>OSAC000205</t>
  </si>
  <si>
    <t>OSAC000204</t>
  </si>
  <si>
    <t>ACCRUALS MAR 2018</t>
  </si>
  <si>
    <t>OSAC000203</t>
  </si>
  <si>
    <t>OSAL000312</t>
  </si>
  <si>
    <t>SALARY 21 MAR 2018</t>
  </si>
  <si>
    <t>OSAL000311</t>
  </si>
  <si>
    <t>SALARY 07 MAR 2018</t>
  </si>
  <si>
    <t>OSAC000202</t>
  </si>
  <si>
    <t>ACCRUALS FEB 2018</t>
  </si>
  <si>
    <t>OSAC000201</t>
  </si>
  <si>
    <t>OSAL000309</t>
  </si>
  <si>
    <t>SALARY 21 FEB 2018</t>
  </si>
  <si>
    <t>OSAL000308</t>
  </si>
  <si>
    <t>SALARY 07 FEB 2018</t>
  </si>
  <si>
    <t>OSAC000200</t>
  </si>
  <si>
    <t>ACCRUALS JAN 2018</t>
  </si>
  <si>
    <t>OSAC000199</t>
  </si>
  <si>
    <t>OSAL000307</t>
  </si>
  <si>
    <t>SALARY 24 JAN 2018</t>
  </si>
  <si>
    <t>OSAL000306</t>
  </si>
  <si>
    <t>SALARY 10 JAN 2018</t>
  </si>
  <si>
    <t>OSAC000198</t>
  </si>
  <si>
    <t>ACCRUALS DEC 2017</t>
  </si>
  <si>
    <t>OSAC000197</t>
  </si>
  <si>
    <t>OSAL000303</t>
  </si>
  <si>
    <t>SALARY 13 DEC 2017</t>
  </si>
  <si>
    <t>OSAC000196</t>
  </si>
  <si>
    <t>ACCRUALS NOV 2017</t>
  </si>
  <si>
    <t>OSAC000195</t>
  </si>
  <si>
    <t>OSAL000302</t>
  </si>
  <si>
    <t>SALARY 29 NOV 2017</t>
  </si>
  <si>
    <t>OGL002285</t>
  </si>
  <si>
    <t>SALARY 01 NOV 2017</t>
  </si>
  <si>
    <t>OGL002281</t>
  </si>
  <si>
    <t>ACCRUAL OCT 2017</t>
  </si>
  <si>
    <t>OGL002280</t>
  </si>
  <si>
    <t>OSAL000300</t>
  </si>
  <si>
    <t>SALARY 04 OCT 2017</t>
  </si>
  <si>
    <t>OSAC000194</t>
  </si>
  <si>
    <t>ACCRUAL SEP 2017</t>
  </si>
  <si>
    <t>OSAC000193</t>
  </si>
  <si>
    <t>OSAL000299</t>
  </si>
  <si>
    <t>SALARY 20 SEP 2017</t>
  </si>
  <si>
    <t>OSAL000298</t>
  </si>
  <si>
    <t>SALARY 06 SEP 2017</t>
  </si>
  <si>
    <t>OSAC000190</t>
  </si>
  <si>
    <t>ACCRUAL AUG 2017</t>
  </si>
  <si>
    <t>OSAC000189</t>
  </si>
  <si>
    <t>OSAL000297</t>
  </si>
  <si>
    <t>SALARY 23 AUG 2017</t>
  </si>
  <si>
    <t>OSAC000187</t>
  </si>
  <si>
    <t>ACCRUAL JUN 2017 - reversal - reversed wrong way O</t>
  </si>
  <si>
    <t>OSAC000186</t>
  </si>
  <si>
    <t>OSAC000185</t>
  </si>
  <si>
    <t>ACCRUAL JUL 2017</t>
  </si>
  <si>
    <t>OSAC000184</t>
  </si>
  <si>
    <t>OSAL000295</t>
  </si>
  <si>
    <t>SALARY 26 JUL 2017</t>
  </si>
  <si>
    <t>OSAC000188</t>
  </si>
  <si>
    <t>OSAC000183</t>
  </si>
  <si>
    <t>ACCRUAL JUN 2017 - reversal</t>
  </si>
  <si>
    <t>OVO008796</t>
  </si>
  <si>
    <t>DEPOSIT OOC CHRISTMAS FUNCTION</t>
  </si>
  <si>
    <t>OGL002664</t>
  </si>
  <si>
    <t>ACCL Candidate testing Selector</t>
  </si>
  <si>
    <t>Selector</t>
  </si>
  <si>
    <t xml:space="preserve">ACCL Candidate testing </t>
  </si>
  <si>
    <t>Seek Mul0000004770</t>
  </si>
  <si>
    <t>OGL002630</t>
  </si>
  <si>
    <t>Seek advertising - Hansard role-Amey</t>
  </si>
  <si>
    <t>OVO009603</t>
  </si>
  <si>
    <t>Placement fee Gabby Dowland</t>
  </si>
  <si>
    <t>OVO009598</t>
  </si>
  <si>
    <t>Candidate testing</t>
  </si>
  <si>
    <t>OVO009541</t>
  </si>
  <si>
    <t>PA recruitment - May</t>
  </si>
  <si>
    <t>OVO009540</t>
  </si>
  <si>
    <t>Clerk recruitment - May</t>
  </si>
  <si>
    <t>OVO009539</t>
  </si>
  <si>
    <t>POA Recruitment May</t>
  </si>
  <si>
    <t>OVO009428</t>
  </si>
  <si>
    <t>MOJ CHECKS APR 2018</t>
  </si>
  <si>
    <t>OVO009400</t>
  </si>
  <si>
    <t>Recruitment testing April</t>
  </si>
  <si>
    <t>OVO009394</t>
  </si>
  <si>
    <t>Recruitment Manager Hansard April</t>
  </si>
  <si>
    <t>OVO009363</t>
  </si>
  <si>
    <t>CONVICTION HISTORY CHECKS</t>
  </si>
  <si>
    <t>OVO009326</t>
  </si>
  <si>
    <t>RECRUITMENT MARCH</t>
  </si>
  <si>
    <t>OVO009325</t>
  </si>
  <si>
    <t>OVO009324</t>
  </si>
  <si>
    <t>Haines Attract</t>
  </si>
  <si>
    <t>ACCL Recruitment 702469</t>
  </si>
  <si>
    <t>OVO009269</t>
  </si>
  <si>
    <t>CANDIDATE TESTING FEB 2018</t>
  </si>
  <si>
    <t>OVO009240</t>
  </si>
  <si>
    <t>CRIMINAL HISTORY CHECKS FEB 2018</t>
  </si>
  <si>
    <t>Victoria University Caree</t>
  </si>
  <si>
    <t>Careers Fair 2018-Amey</t>
  </si>
  <si>
    <t>OVO009194</t>
  </si>
  <si>
    <t>CONVICTION HISTORY CHECKS JAN 2018</t>
  </si>
  <si>
    <t>OVO009187</t>
  </si>
  <si>
    <t>CHAMBER STAFF RECRUITMENT</t>
  </si>
  <si>
    <t>OVO009172</t>
  </si>
  <si>
    <t>TRANSLATION OOC VALUES</t>
  </si>
  <si>
    <t>OVO009160</t>
  </si>
  <si>
    <t>TRADEME JOBS 19/01/18</t>
  </si>
  <si>
    <t>OVO009156</t>
  </si>
  <si>
    <t>RECRUITMENT HANSARD EDITOR</t>
  </si>
  <si>
    <t>OVO009155</t>
  </si>
  <si>
    <t>RECRUITMENT LEGISL. COUNSEL</t>
  </si>
  <si>
    <t>ACCL Job listings 697911</t>
  </si>
  <si>
    <t>OVO009137</t>
  </si>
  <si>
    <t>CRIMINAL CHECKS DEC 2017</t>
  </si>
  <si>
    <t>OVO009126</t>
  </si>
  <si>
    <t>OVO009121</t>
  </si>
  <si>
    <t>PCC RECRUITMENT</t>
  </si>
  <si>
    <t>OVO009120</t>
  </si>
  <si>
    <t>POA RECRUITMENT TESTING</t>
  </si>
  <si>
    <t>OVO009094</t>
  </si>
  <si>
    <t>CRIMINAL CHECKS OCT 2017</t>
  </si>
  <si>
    <t>OVO009093</t>
  </si>
  <si>
    <t>CRINMINAL CHECKS NOV 2017</t>
  </si>
  <si>
    <t>OVO009057</t>
  </si>
  <si>
    <t>TE REO TRANSLATION RECRUITMENT</t>
  </si>
  <si>
    <t>OVO009050</t>
  </si>
  <si>
    <t>CMSO RECRUITMENT NOV 2017</t>
  </si>
  <si>
    <t>OVO009035</t>
  </si>
  <si>
    <t>POA RECRUITMENT 2017</t>
  </si>
  <si>
    <t>OVO009034</t>
  </si>
  <si>
    <t>ACCL POA role advertising 693769</t>
  </si>
  <si>
    <t>OVO009005</t>
  </si>
  <si>
    <t>RECRUITMENT PROJECT MANAGER</t>
  </si>
  <si>
    <t>OVO008987</t>
  </si>
  <si>
    <t>KAIWHAKAMAORI ROLE ADVERTISING</t>
  </si>
  <si>
    <t>OVO008965</t>
  </si>
  <si>
    <t>REFERENCE CHECKS x 7, OCTOBER 2017</t>
  </si>
  <si>
    <t>OVO008964</t>
  </si>
  <si>
    <t>RECRUITMENT SOCIAL MEDIA ADVISER</t>
  </si>
  <si>
    <t>Robert Walters</t>
  </si>
  <si>
    <t xml:space="preserve">ACCL Recruitment of Social Media Adviser </t>
  </si>
  <si>
    <t>Absolute IT</t>
  </si>
  <si>
    <t xml:space="preserve">ACCL IST Relationship Manager recruitment </t>
  </si>
  <si>
    <t>OVO008934</t>
  </si>
  <si>
    <t>CHAMBER STAFF RECRUITMENT 2017</t>
  </si>
  <si>
    <t>OVO008895</t>
  </si>
  <si>
    <t>KAIWHAKAMAORI POSITION ADVERTISING</t>
  </si>
  <si>
    <t>OVO008894</t>
  </si>
  <si>
    <t>OVO008841</t>
  </si>
  <si>
    <t>RECURITMENT REFERENCES AUG 2017</t>
  </si>
  <si>
    <t>OVO008825</t>
  </si>
  <si>
    <t>CRIMINAL RECORD CHECKS AUG 2017</t>
  </si>
  <si>
    <t>OVO008810</t>
  </si>
  <si>
    <t>SOCIAL MEDIA ROLE ADVERTISING</t>
  </si>
  <si>
    <t>OVO008755</t>
  </si>
  <si>
    <t>RECRUITMENT SBA ROLE</t>
  </si>
  <si>
    <t>OVO008718</t>
  </si>
  <si>
    <t>CANDIDATE REF. CHECKS</t>
  </si>
  <si>
    <t>OVO008698</t>
  </si>
  <si>
    <t>ADVERTISING SENIOR BUSINESS ANALYST</t>
  </si>
  <si>
    <t>OVO008603</t>
  </si>
  <si>
    <t>S BRANDED JOB  PACKS</t>
  </si>
  <si>
    <t>OVO008602</t>
  </si>
  <si>
    <t>WEBSITE ADS</t>
  </si>
  <si>
    <t>ACCL 5 Standard branded Job Packs 683286</t>
  </si>
  <si>
    <t>ACCL Website Adds 683285</t>
  </si>
  <si>
    <t>OGL002212</t>
  </si>
  <si>
    <t>ACCL Reaccrue Staff redundancy</t>
  </si>
  <si>
    <t>OGL002211</t>
  </si>
  <si>
    <t>ACCL Staff redundancy</t>
  </si>
  <si>
    <t>dinner durning urgency for staff x 33-Lindsa</t>
  </si>
  <si>
    <t>OGL002279</t>
  </si>
  <si>
    <t>FY16/18 - Excess ACC provision released</t>
  </si>
  <si>
    <t>OGL002409</t>
  </si>
  <si>
    <t>SALARY 04 OCT 2017 - Small Balance Adjustment</t>
  </si>
  <si>
    <t xml:space="preserve">Total incl Surplus/Deficit </t>
  </si>
  <si>
    <t>Net Surplus / Deficit</t>
  </si>
  <si>
    <t>Total Taxpayers' Funds</t>
  </si>
  <si>
    <t>Total Revaluation Reserves</t>
  </si>
  <si>
    <t>Balance at 30 Junes</t>
  </si>
  <si>
    <t>Library Heritage</t>
  </si>
  <si>
    <t>Library Reference</t>
  </si>
  <si>
    <t>Artwork</t>
  </si>
  <si>
    <t>Building</t>
  </si>
  <si>
    <t>Land</t>
  </si>
  <si>
    <t>Balance at 1 July</t>
  </si>
  <si>
    <t>Revaluation Reserve</t>
  </si>
  <si>
    <t>Total Capital Income</t>
  </si>
  <si>
    <t>Balance at 30 June</t>
  </si>
  <si>
    <t>POBOC</t>
  </si>
  <si>
    <t>ROBOC</t>
  </si>
  <si>
    <t>Return Surplus to the Crown</t>
  </si>
  <si>
    <t>Capital Withdrawal</t>
  </si>
  <si>
    <t>Capital Contribution</t>
  </si>
  <si>
    <t>Net Comprehensive Income</t>
  </si>
  <si>
    <t>Capital Income</t>
  </si>
  <si>
    <t>Taxpayers' Funds</t>
  </si>
  <si>
    <t>Net Assets</t>
  </si>
  <si>
    <t>Total Liabilities</t>
  </si>
  <si>
    <t>Total Non Current Liabilities</t>
  </si>
  <si>
    <t>Total Prov Employee Entitlemnt</t>
  </si>
  <si>
    <t>Provision Retirement Leave</t>
  </si>
  <si>
    <t>Provision Long Service Leave</t>
  </si>
  <si>
    <t>Provision Employee Entitlement</t>
  </si>
  <si>
    <t>Non Current Liabilities</t>
  </si>
  <si>
    <t>Total Current Liabilities</t>
  </si>
  <si>
    <t>Total Employees Entitlements</t>
  </si>
  <si>
    <t>Provision Severance/Redundancy</t>
  </si>
  <si>
    <t>Provision Sick Leave - Current</t>
  </si>
  <si>
    <t xml:space="preserve">Provision Retirement Leave </t>
  </si>
  <si>
    <t xml:space="preserve">Provision Long Service Leave </t>
  </si>
  <si>
    <t>Provision Annual Leave</t>
  </si>
  <si>
    <t>Total Provision Other</t>
  </si>
  <si>
    <t>Stock Provision</t>
  </si>
  <si>
    <t>Provision for Doubtful Debts</t>
  </si>
  <si>
    <t>Provision Other</t>
  </si>
  <si>
    <t>Total Creditors and Accruals</t>
  </si>
  <si>
    <t>Accounts Payable- GST on FBT</t>
  </si>
  <si>
    <t>Accounts Payable- FBT</t>
  </si>
  <si>
    <t>Travel advance</t>
  </si>
  <si>
    <t>Salary Accruals</t>
  </si>
  <si>
    <t>Salary Clearing Account</t>
  </si>
  <si>
    <t>Provision Net Surplus Payment</t>
  </si>
  <si>
    <t>Capital Charge Payable</t>
  </si>
  <si>
    <t>GST Settlement Account</t>
  </si>
  <si>
    <t>GST Received</t>
  </si>
  <si>
    <t>Sales Proceeds</t>
  </si>
  <si>
    <t>Revenue in Advance</t>
  </si>
  <si>
    <t>Accruals - Purchase Card</t>
  </si>
  <si>
    <t>Accruals - Reversing</t>
  </si>
  <si>
    <t>Accruals - Non reversing</t>
  </si>
  <si>
    <t>Accruals - ACC</t>
  </si>
  <si>
    <t>Accounts Payable</t>
  </si>
  <si>
    <t>PCard Reimbursements</t>
  </si>
  <si>
    <t>Creditors</t>
  </si>
  <si>
    <t>Creditors and Accruals</t>
  </si>
  <si>
    <t>Current Liabilities</t>
  </si>
  <si>
    <t>Liabilities</t>
  </si>
  <si>
    <t>Total Assets</t>
  </si>
  <si>
    <t>Total Non Current Assets</t>
  </si>
  <si>
    <t>Net Intangible Assets</t>
  </si>
  <si>
    <t>Acc Depr - Intangible Assets</t>
  </si>
  <si>
    <t>WIP - Intangibles</t>
  </si>
  <si>
    <t>Intangibles</t>
  </si>
  <si>
    <t>Intangible Assets</t>
  </si>
  <si>
    <t>Net PPE</t>
  </si>
  <si>
    <t>Total Accumulated Depreciation</t>
  </si>
  <si>
    <t>Acc Depr - Library Reference</t>
  </si>
  <si>
    <t>Acc Depr - Telecom Equipment</t>
  </si>
  <si>
    <t>Acc Depr - Plant and Equipment</t>
  </si>
  <si>
    <t>Acc Depr - Motor Vehicles</t>
  </si>
  <si>
    <t>Acc Depr - LPI</t>
  </si>
  <si>
    <t>Acc Depr - Office Equipment</t>
  </si>
  <si>
    <t>Acc Depr - Computer Hardware</t>
  </si>
  <si>
    <t>Acc Depr - Furniture</t>
  </si>
  <si>
    <t>Acc Depr - Building</t>
  </si>
  <si>
    <t>Accumulated Depreciation</t>
  </si>
  <si>
    <t>Total Capital Work in Progress</t>
  </si>
  <si>
    <t>WIP - Telecom Equipment</t>
  </si>
  <si>
    <t>WIP - Plant and Equipment</t>
  </si>
  <si>
    <t>WIP - Motor Vehicles</t>
  </si>
  <si>
    <t>WIP - LPI</t>
  </si>
  <si>
    <t>WIP - Office Equipment</t>
  </si>
  <si>
    <t>WIP - Computer Hardware</t>
  </si>
  <si>
    <t>WIP - Furniture</t>
  </si>
  <si>
    <t>WIP - Parliamentary Accommodation Strategy</t>
  </si>
  <si>
    <t>WIP - Building</t>
  </si>
  <si>
    <t>Capital Work in Progress</t>
  </si>
  <si>
    <t>Total Property, Plant &amp; Equip</t>
  </si>
  <si>
    <t>Fixed Assets Clearing Account</t>
  </si>
  <si>
    <t>PPE - Library Heritage</t>
  </si>
  <si>
    <t>PPE - Library Reference</t>
  </si>
  <si>
    <t>PPE - Artwork</t>
  </si>
  <si>
    <t>PPE - Telecom Equipment</t>
  </si>
  <si>
    <t>PPE - Plant and Equipment</t>
  </si>
  <si>
    <t>PPE - Motor Vehicles</t>
  </si>
  <si>
    <t>PPE - LPI</t>
  </si>
  <si>
    <t>PPE - Office Equipment</t>
  </si>
  <si>
    <t>PPE - Computer Hardware</t>
  </si>
  <si>
    <t>PPE - Furniture</t>
  </si>
  <si>
    <t>PPE - Building</t>
  </si>
  <si>
    <t>PPE - Land</t>
  </si>
  <si>
    <t>Property, Plant and Equipment</t>
  </si>
  <si>
    <t>Non Current Assets</t>
  </si>
  <si>
    <t>Total Current Assets</t>
  </si>
  <si>
    <t>Total Inventories</t>
  </si>
  <si>
    <t>Stock on Hand - ICT</t>
  </si>
  <si>
    <t>Stock on Hand</t>
  </si>
  <si>
    <t>Inventories</t>
  </si>
  <si>
    <t>Total Debtors and Receivables</t>
  </si>
  <si>
    <t>Inter Company - PC and OOC</t>
  </si>
  <si>
    <t>Inter Company - PC and PCO</t>
  </si>
  <si>
    <t>Inter Company - PS and OOC</t>
  </si>
  <si>
    <t>Inter Company - PS and PCO</t>
  </si>
  <si>
    <t>Inter Company - PS and PC</t>
  </si>
  <si>
    <t>Inter Company - PCO and OOC</t>
  </si>
  <si>
    <t>GST Paid</t>
  </si>
  <si>
    <t>Prepayments</t>
  </si>
  <si>
    <t>Debtor Crown</t>
  </si>
  <si>
    <t>Accounts Receivables-Other</t>
  </si>
  <si>
    <t>Accounts Receivables-Dept</t>
  </si>
  <si>
    <t>Debtors</t>
  </si>
  <si>
    <t>Debtors and Other Receivables</t>
  </si>
  <si>
    <t>Total Cash &amp;Cash Equivalents</t>
  </si>
  <si>
    <t>Cash</t>
  </si>
  <si>
    <t>Bank</t>
  </si>
  <si>
    <t>Cash and Cash Equivalents</t>
  </si>
  <si>
    <t>Current Assets</t>
  </si>
  <si>
    <t>Assets</t>
  </si>
  <si>
    <t>Total Net Income</t>
  </si>
  <si>
    <t>Default Account for Invoice Coding</t>
  </si>
  <si>
    <t>GST Expense (Crown only)</t>
  </si>
  <si>
    <t>Project OPEX Budget - Library Reference</t>
  </si>
  <si>
    <t>Project OPEX Budget - Intangibles</t>
  </si>
  <si>
    <t>Project OPEX Budget - Telecom Equipment</t>
  </si>
  <si>
    <t>Project OPEX Budget - Plant and Equipment</t>
  </si>
  <si>
    <t>Project OPEX Budget - Motor Vehicles</t>
  </si>
  <si>
    <t>Project OPEX Budget - LPI</t>
  </si>
  <si>
    <t>Project OPEX Budget - Office Equipment</t>
  </si>
  <si>
    <t>Project OPEX Budget - Computer Hardware</t>
  </si>
  <si>
    <t>Project OPEX Budget - Furniture</t>
  </si>
  <si>
    <t>Project OPEX Budget - Building</t>
  </si>
  <si>
    <t>Total Expenditure</t>
  </si>
  <si>
    <t>Total Operating Costs</t>
  </si>
  <si>
    <t>Total Charges</t>
  </si>
  <si>
    <t>Foreign Exchange Gain/Loss</t>
  </si>
  <si>
    <t>Charges</t>
  </si>
  <si>
    <t>Total Gain/Loss on Sale Assets</t>
  </si>
  <si>
    <t>Gain/Loss - Library Reference</t>
  </si>
  <si>
    <t>Gain/Loss - Artwork</t>
  </si>
  <si>
    <t>Gain/Loss - Intangibles</t>
  </si>
  <si>
    <t>Gain/Loss - Telecom Equipment</t>
  </si>
  <si>
    <t>Gain/Loss - Plant &amp; Equipment</t>
  </si>
  <si>
    <t>Gain/Loss - Motor Vehicles</t>
  </si>
  <si>
    <t>Gain/Loss - LPI</t>
  </si>
  <si>
    <t>Gain/Loss - Office Equipment</t>
  </si>
  <si>
    <t>Gain/Loss - Computer Hardware</t>
  </si>
  <si>
    <t>Gain/Loss - Furniture</t>
  </si>
  <si>
    <t>Gain/Loss - Buildings</t>
  </si>
  <si>
    <t>Gain/Loss - Land</t>
  </si>
  <si>
    <t>Gain/Loss on Sale of Assets</t>
  </si>
  <si>
    <t>Total Asset Impairments</t>
  </si>
  <si>
    <t>Imp - Intangibles</t>
  </si>
  <si>
    <t>Imp - Telecom Equipment</t>
  </si>
  <si>
    <t>Imp - Plant and Equipment</t>
  </si>
  <si>
    <t>Imp - Motor Vehicles</t>
  </si>
  <si>
    <t>Imp - LPI</t>
  </si>
  <si>
    <t>Imp - Office Equipment</t>
  </si>
  <si>
    <t>Imp - Computer</t>
  </si>
  <si>
    <t>Imp - Furniture</t>
  </si>
  <si>
    <t>Asset Impairments</t>
  </si>
  <si>
    <t>Total Depreciation Expenses</t>
  </si>
  <si>
    <t>Depr - General</t>
  </si>
  <si>
    <t>Depr - Library Reference</t>
  </si>
  <si>
    <t>Depr - Plant and Equipment</t>
  </si>
  <si>
    <t>Depr - Motor Vehicles</t>
  </si>
  <si>
    <t>Depr - LPI</t>
  </si>
  <si>
    <t>Depr - Building</t>
  </si>
  <si>
    <t>Depreciation Expenses</t>
  </si>
  <si>
    <t>Total Minor Assets</t>
  </si>
  <si>
    <t>MA - Artwork</t>
  </si>
  <si>
    <t>MA - Health and Safety</t>
  </si>
  <si>
    <t>MA - Intangibles</t>
  </si>
  <si>
    <t>MA - Plant and Equipment</t>
  </si>
  <si>
    <t>MA - Furniture and fittings</t>
  </si>
  <si>
    <t>Minor Assets</t>
  </si>
  <si>
    <t>Total Artwork</t>
  </si>
  <si>
    <t>Art Maintenance &amp; Conservation</t>
  </si>
  <si>
    <t>Artwork Purchases</t>
  </si>
  <si>
    <t>Total Stock</t>
  </si>
  <si>
    <t>Stock Write offs</t>
  </si>
  <si>
    <t>Stock Purchases</t>
  </si>
  <si>
    <t>Closing Stock</t>
  </si>
  <si>
    <t>Opening Stock</t>
  </si>
  <si>
    <t>Stock</t>
  </si>
  <si>
    <t>Total Other Operating Expenses</t>
  </si>
  <si>
    <t>Bellamy Performance Payment</t>
  </si>
  <si>
    <t>Bellamy's Subsidy</t>
  </si>
  <si>
    <t>Bad Debts Write Offs</t>
  </si>
  <si>
    <t>Network Meeting</t>
  </si>
  <si>
    <t>CPA/IPU Group 12 subscriptions</t>
  </si>
  <si>
    <t>Periodicals</t>
  </si>
  <si>
    <t>Binding</t>
  </si>
  <si>
    <t>Freight and Packaging</t>
  </si>
  <si>
    <t>Ballot papers</t>
  </si>
  <si>
    <t>Opening of Parliament</t>
  </si>
  <si>
    <t>Parliamentary papers</t>
  </si>
  <si>
    <t>External Hospitality</t>
  </si>
  <si>
    <t>Internal Hospitality</t>
  </si>
  <si>
    <t>Annotations</t>
  </si>
  <si>
    <t>On-line</t>
  </si>
  <si>
    <t>CDs</t>
  </si>
  <si>
    <t>Printing Other</t>
  </si>
  <si>
    <t>Printing Annual Volumes</t>
  </si>
  <si>
    <t>Printing Reprints</t>
  </si>
  <si>
    <t>Printing Gazettes</t>
  </si>
  <si>
    <t>Printing Legislation</t>
  </si>
  <si>
    <t>Statistics NZ info</t>
  </si>
  <si>
    <t>Status</t>
  </si>
  <si>
    <t>Serials - O/S</t>
  </si>
  <si>
    <t>Serials - NZ</t>
  </si>
  <si>
    <t>Seminars</t>
  </si>
  <si>
    <t>Reference Materials</t>
  </si>
  <si>
    <t>Printed regulations &amp; Statutes</t>
  </si>
  <si>
    <t>Professional Develop Info Res</t>
  </si>
  <si>
    <t>Library Newspapers</t>
  </si>
  <si>
    <t>O/S Databases</t>
  </si>
  <si>
    <t>O/S Official Pubs Intergovt</t>
  </si>
  <si>
    <t>O/S Off Pubs Single Country</t>
  </si>
  <si>
    <t>O/S Legislation</t>
  </si>
  <si>
    <t>Non Fiction - O/S</t>
  </si>
  <si>
    <t>Non Fiction - NZ</t>
  </si>
  <si>
    <t>News Services</t>
  </si>
  <si>
    <t>NZ E-Newsletters</t>
  </si>
  <si>
    <t>Legal Looseleafers</t>
  </si>
  <si>
    <t>Interloan</t>
  </si>
  <si>
    <t>NZ Govt and Parli Serials</t>
  </si>
  <si>
    <t>Fiction</t>
  </si>
  <si>
    <t>E-Clippings</t>
  </si>
  <si>
    <t>Books Documentary</t>
  </si>
  <si>
    <t>Books O/S - Non Fiction</t>
  </si>
  <si>
    <t>Books NZ - Non Fiction</t>
  </si>
  <si>
    <t>Central Fund Transfers (Budget Only)</t>
  </si>
  <si>
    <t>Budget Savings Target (Budget Only)</t>
  </si>
  <si>
    <t>Binding and Repairs</t>
  </si>
  <si>
    <t>Emergency Management Supplies</t>
  </si>
  <si>
    <t>Consumables (MFD, Printers...)</t>
  </si>
  <si>
    <t>Media PR</t>
  </si>
  <si>
    <t>News Monitoring</t>
  </si>
  <si>
    <t>PCard Petty Cash</t>
  </si>
  <si>
    <t>Miscellaneous</t>
  </si>
  <si>
    <t>Advertising/Publicity</t>
  </si>
  <si>
    <t>Equipment hire</t>
  </si>
  <si>
    <t>Other Operating Expenses</t>
  </si>
  <si>
    <t>Total Utilities</t>
  </si>
  <si>
    <t>Rates</t>
  </si>
  <si>
    <t>Water</t>
  </si>
  <si>
    <t>Gas</t>
  </si>
  <si>
    <t>Diesel</t>
  </si>
  <si>
    <t>Electricity</t>
  </si>
  <si>
    <t>Utilities</t>
  </si>
  <si>
    <t>Total Travel</t>
  </si>
  <si>
    <t>Non Wellington Accommodation</t>
  </si>
  <si>
    <t>Wellington Accommodation</t>
  </si>
  <si>
    <t>Medical and vaccination costs</t>
  </si>
  <si>
    <t>Motor Vehicles Allowance</t>
  </si>
  <si>
    <t>Passports and visas</t>
  </si>
  <si>
    <t>Mileage</t>
  </si>
  <si>
    <t>Rental Cars</t>
  </si>
  <si>
    <t>Total Professional Services</t>
  </si>
  <si>
    <t>Kaumatua</t>
  </si>
  <si>
    <t>Safety&amp; Security Audit/Upgrade</t>
  </si>
  <si>
    <t>Professional Services</t>
  </si>
  <si>
    <t>Total Information Technology</t>
  </si>
  <si>
    <t>WebsiteDev/Operations-External</t>
  </si>
  <si>
    <t>WebsiteDev/Operations-Intranet</t>
  </si>
  <si>
    <t>Database Access</t>
  </si>
  <si>
    <t>Disaster Recovery</t>
  </si>
  <si>
    <t>Technical Support</t>
  </si>
  <si>
    <t>Core Network Charges</t>
  </si>
  <si>
    <t>Computer Hardware Maintenance</t>
  </si>
  <si>
    <t>Computer Software Maintenance</t>
  </si>
  <si>
    <t>Information Technology</t>
  </si>
  <si>
    <t xml:space="preserve">Total Premises  &amp; Maintenance </t>
  </si>
  <si>
    <t>Earthquake Damages</t>
  </si>
  <si>
    <t>Audio Systems - Variable</t>
  </si>
  <si>
    <t>Audio Systems Contracts</t>
  </si>
  <si>
    <t>Ground Maintenance</t>
  </si>
  <si>
    <t>Cleaning - Variable</t>
  </si>
  <si>
    <t>Premises Cost</t>
  </si>
  <si>
    <t>Relocation expenses</t>
  </si>
  <si>
    <t>Insurance Repairs/Replacements</t>
  </si>
  <si>
    <t>Motor Vehicle Expenses</t>
  </si>
  <si>
    <t>Office Rent</t>
  </si>
  <si>
    <t>Sky Rental</t>
  </si>
  <si>
    <t>Water Cooler Hire</t>
  </si>
  <si>
    <t>Plant - Vert Transport Unprog</t>
  </si>
  <si>
    <t>Plant - M &amp; E Unprogrammed</t>
  </si>
  <si>
    <t>Plant - Fire Protection Unprog</t>
  </si>
  <si>
    <t>Plant Maintenance Contracts</t>
  </si>
  <si>
    <t>Security Installation</t>
  </si>
  <si>
    <t>Member's Home Security Monitor</t>
  </si>
  <si>
    <t>Member's Home Security Install</t>
  </si>
  <si>
    <t>Sec. Access/Monitor/Callout</t>
  </si>
  <si>
    <t xml:space="preserve">Warrant Fitness Certification </t>
  </si>
  <si>
    <t>Premises and Maintenance Cost</t>
  </si>
  <si>
    <t>Total Broadcasting</t>
  </si>
  <si>
    <t>Web Casting</t>
  </si>
  <si>
    <t>Television broadcasting</t>
  </si>
  <si>
    <t>Radio broadcasting</t>
  </si>
  <si>
    <t>Broadcasting</t>
  </si>
  <si>
    <t>Total Communication</t>
  </si>
  <si>
    <t>Video conferencing</t>
  </si>
  <si>
    <t>Phones - Car Kit</t>
  </si>
  <si>
    <t>Phones - Toll Calls</t>
  </si>
  <si>
    <t>Phones - Internet</t>
  </si>
  <si>
    <t>Phones - Home Lines</t>
  </si>
  <si>
    <t>Phones - Directories</t>
  </si>
  <si>
    <t>Communication</t>
  </si>
  <si>
    <t>Operating Costs</t>
  </si>
  <si>
    <t>Total Personnel Costs</t>
  </si>
  <si>
    <t>Total Leave Provision</t>
  </si>
  <si>
    <t>Annual Leave Buy Back</t>
  </si>
  <si>
    <t>Leave Provision</t>
  </si>
  <si>
    <t>Total Professional Development</t>
  </si>
  <si>
    <t>Network Meeting Backup</t>
  </si>
  <si>
    <t>Training - Leadership &amp; Dev</t>
  </si>
  <si>
    <t>Training - Caucus</t>
  </si>
  <si>
    <t>Training - Support Staff</t>
  </si>
  <si>
    <t>Professional Development</t>
  </si>
  <si>
    <t>Total Health and Safety</t>
  </si>
  <si>
    <t>Health and Safety</t>
  </si>
  <si>
    <t>Total Allowance and Incidental</t>
  </si>
  <si>
    <t>Select Committee Refreshments</t>
  </si>
  <si>
    <t>On-Call Allowances</t>
  </si>
  <si>
    <t>Shift Allowances</t>
  </si>
  <si>
    <t>Allowances and Incidentals</t>
  </si>
  <si>
    <t>Total Payroll</t>
  </si>
  <si>
    <t>Summer Clerks</t>
  </si>
  <si>
    <t>Temporary Staff (Agency)</t>
  </si>
  <si>
    <t>Severance and Redundancy</t>
  </si>
  <si>
    <t>Staff Settlements</t>
  </si>
  <si>
    <t>MPs Superannuation Scheme</t>
  </si>
  <si>
    <t>Government Superannuation Fund</t>
  </si>
  <si>
    <t>Staff Benefits subject to FBT</t>
  </si>
  <si>
    <t>Vacancies Budget</t>
  </si>
  <si>
    <t>Payroll</t>
  </si>
  <si>
    <t>Personnel Costs</t>
  </si>
  <si>
    <t>EXPENDITURE</t>
  </si>
  <si>
    <t>Total Revenue</t>
  </si>
  <si>
    <t>Total Revenue Other</t>
  </si>
  <si>
    <t>Insurance Proceeds</t>
  </si>
  <si>
    <t>Printing Charges - Regulations</t>
  </si>
  <si>
    <t>Rent Received - 3rd Party</t>
  </si>
  <si>
    <t>Revenue Other</t>
  </si>
  <si>
    <t>Total Department Revenue</t>
  </si>
  <si>
    <t>Revenue Allocation</t>
  </si>
  <si>
    <t>KiwiSaver Subsidy</t>
  </si>
  <si>
    <t>SSRSS Subsidy</t>
  </si>
  <si>
    <t>Rent Received - Departmental</t>
  </si>
  <si>
    <t>Rent Received - No GST</t>
  </si>
  <si>
    <t>Rent Received - GST</t>
  </si>
  <si>
    <t>Total Crown Revenue</t>
  </si>
  <si>
    <t>REVENUE</t>
  </si>
  <si>
    <t>Name</t>
  </si>
  <si>
    <t>No.</t>
  </si>
  <si>
    <t>Canberra</t>
  </si>
  <si>
    <t>Meal</t>
  </si>
  <si>
    <t>Car Parking</t>
  </si>
  <si>
    <t>Airfares</t>
  </si>
  <si>
    <t>Canada</t>
  </si>
  <si>
    <t>Brisbane</t>
  </si>
  <si>
    <t>Hobart</t>
  </si>
  <si>
    <t>Sydney</t>
  </si>
  <si>
    <t>Training</t>
  </si>
  <si>
    <t>Australia</t>
  </si>
  <si>
    <t>Conference</t>
  </si>
  <si>
    <t>Book Gift</t>
  </si>
  <si>
    <t>Coffee</t>
  </si>
  <si>
    <t>Hospitality Total</t>
  </si>
  <si>
    <t>Green Party of Aotearoa New Zealand</t>
  </si>
  <si>
    <t>Gift shared with the Office</t>
  </si>
  <si>
    <t>Gift hamper.</t>
  </si>
  <si>
    <t>Ombudsman</t>
  </si>
  <si>
    <t>Wooden pen (boxed)</t>
  </si>
  <si>
    <t>James Picker, Clerk Assistant</t>
  </si>
  <si>
    <t>cufflinks</t>
  </si>
  <si>
    <t>Parliament of Canada</t>
  </si>
  <si>
    <t>Beanie hat</t>
  </si>
  <si>
    <t>Rugby league shirt</t>
  </si>
  <si>
    <t>Parliament of Queensland</t>
  </si>
  <si>
    <t>Donated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</si>
</sst>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rgb="FFFF0000"/>
      <name val="Calibri"/>
      <family val="2"/>
      <scheme val="minor"/>
    </font>
    <font>
      <sz val="10"/>
      <color rgb="FFFF0000"/>
      <name val="Arial"/>
      <family val="2"/>
    </font>
    <font>
      <b/>
      <sz val="9"/>
      <color indexed="81"/>
      <name val="Tahoma"/>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1" fillId="0" borderId="0"/>
  </cellStyleXfs>
  <cellXfs count="20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0" fontId="21" fillId="0" borderId="0" xfId="0" applyFont="1" applyFill="1" applyAlignment="1" applyProtection="1">
      <alignment horizontal="center" wrapText="1"/>
    </xf>
    <xf numFmtId="0" fontId="36" fillId="3" borderId="0" xfId="0" applyFont="1" applyFill="1" applyBorder="1" applyAlignment="1" applyProtection="1">
      <alignment horizontal="center" vertical="center" readingOrder="1"/>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vertical="center"/>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6" fillId="10" borderId="4" xfId="0" applyNumberFormat="1"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right" vertical="center" wrapText="1"/>
      <protection locked="0"/>
    </xf>
    <xf numFmtId="0" fontId="11" fillId="0" borderId="0" xfId="1" applyFill="1" applyAlignment="1">
      <alignment wrapText="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167" fontId="16" fillId="3" borderId="3" xfId="0" applyNumberFormat="1" applyFont="1" applyFill="1" applyBorder="1" applyAlignment="1" applyProtection="1">
      <alignment vertical="center"/>
      <protection locked="0"/>
    </xf>
    <xf numFmtId="164" fontId="16" fillId="3" borderId="4" xfId="0" applyNumberFormat="1"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21"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readingOrder="1"/>
    </xf>
    <xf numFmtId="166" fontId="20" fillId="3" borderId="0" xfId="0" applyNumberFormat="1" applyFont="1" applyFill="1" applyBorder="1" applyAlignment="1" applyProtection="1">
      <alignment horizontal="left" vertical="center" wrapText="1"/>
    </xf>
    <xf numFmtId="1" fontId="20" fillId="3" borderId="0" xfId="0" applyNumberFormat="1" applyFont="1" applyFill="1" applyBorder="1" applyAlignment="1" applyProtection="1">
      <alignment horizontal="center" vertical="center" wrapText="1"/>
    </xf>
    <xf numFmtId="166" fontId="36" fillId="3" borderId="0"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center" vertical="center" wrapText="1"/>
    </xf>
    <xf numFmtId="167" fontId="16" fillId="11" borderId="3" xfId="0" applyNumberFormat="1" applyFont="1" applyFill="1" applyBorder="1" applyAlignment="1" applyProtection="1">
      <alignment vertical="center"/>
      <protection locked="0"/>
    </xf>
    <xf numFmtId="164" fontId="16" fillId="11" borderId="4" xfId="0" applyNumberFormat="1" applyFont="1" applyFill="1" applyBorder="1" applyAlignment="1" applyProtection="1">
      <alignment vertical="center" wrapText="1"/>
      <protection locked="0"/>
    </xf>
    <xf numFmtId="0" fontId="16" fillId="11" borderId="4" xfId="0" applyFont="1" applyFill="1" applyBorder="1" applyAlignment="1" applyProtection="1">
      <alignment vertical="center" wrapText="1"/>
      <protection locked="0"/>
    </xf>
    <xf numFmtId="0" fontId="16" fillId="11" borderId="5" xfId="0" applyFont="1" applyFill="1" applyBorder="1" applyAlignment="1" applyProtection="1">
      <alignment vertical="center" wrapText="1"/>
      <protection locked="0"/>
    </xf>
    <xf numFmtId="167" fontId="16"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6" fillId="11" borderId="4" xfId="0" applyNumberFormat="1" applyFont="1" applyFill="1" applyBorder="1" applyAlignment="1" applyProtection="1">
      <alignment horizontal="left" vertical="center" wrapText="1"/>
      <protection locked="0"/>
    </xf>
    <xf numFmtId="164" fontId="16"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wrapText="1"/>
    </xf>
    <xf numFmtId="14" fontId="0" fillId="0" borderId="0" xfId="0" applyNumberFormat="1"/>
    <xf numFmtId="4" fontId="0" fillId="0" borderId="0" xfId="0" applyNumberFormat="1"/>
    <xf numFmtId="0" fontId="0" fillId="0" borderId="0" xfId="0" pivotButton="1"/>
    <xf numFmtId="43" fontId="0" fillId="0" borderId="0" xfId="0" applyNumberFormat="1"/>
    <xf numFmtId="43" fontId="0" fillId="12" borderId="0" xfId="0" applyNumberFormat="1" applyFill="1"/>
    <xf numFmtId="0" fontId="0" fillId="12" borderId="0" xfId="0" applyFill="1"/>
    <xf numFmtId="0" fontId="39" fillId="0" borderId="0" xfId="0" applyFont="1"/>
    <xf numFmtId="0" fontId="0" fillId="9" borderId="0" xfId="0" applyFill="1"/>
    <xf numFmtId="0" fontId="1" fillId="0" borderId="0" xfId="3"/>
    <xf numFmtId="4" fontId="1" fillId="0" borderId="0" xfId="3" applyNumberFormat="1"/>
    <xf numFmtId="14" fontId="1" fillId="0" borderId="0" xfId="3" applyNumberFormat="1"/>
    <xf numFmtId="0" fontId="1" fillId="13" borderId="0" xfId="3" applyFill="1"/>
    <xf numFmtId="0" fontId="38" fillId="0" borderId="0" xfId="3" applyFont="1"/>
    <xf numFmtId="4" fontId="38" fillId="0" borderId="0" xfId="3" applyNumberFormat="1" applyFont="1"/>
    <xf numFmtId="0" fontId="1" fillId="14" borderId="0" xfId="3" applyFill="1"/>
    <xf numFmtId="4" fontId="1" fillId="14" borderId="0" xfId="3" applyNumberFormat="1" applyFill="1"/>
    <xf numFmtId="0" fontId="1" fillId="9" borderId="0" xfId="3" applyFill="1"/>
    <xf numFmtId="0" fontId="16" fillId="0" borderId="0" xfId="0" applyFont="1" applyFill="1" applyBorder="1" applyAlignment="1" applyProtection="1">
      <alignment horizontal="center" vertical="center" wrapText="1" readingOrder="1"/>
    </xf>
    <xf numFmtId="0" fontId="15" fillId="11" borderId="2" xfId="0" applyFont="1" applyFill="1" applyBorder="1" applyAlignment="1" applyProtection="1">
      <alignment horizontal="left" vertical="center" wrapText="1" readingOrder="1"/>
      <protection locked="0"/>
    </xf>
    <xf numFmtId="0" fontId="14" fillId="0" borderId="6"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37" fillId="11" borderId="2" xfId="0" applyFont="1" applyFill="1" applyBorder="1" applyAlignment="1" applyProtection="1">
      <alignment horizontal="left" vertical="center" wrapText="1" readingOrder="1"/>
      <protection locked="0"/>
    </xf>
    <xf numFmtId="167" fontId="37" fillId="11"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cellXfs>
  <cellStyles count="4">
    <cellStyle name="Currency" xfId="2" builtinId="4"/>
    <cellStyle name="Hyperlink" xfId="1" builtinId="8"/>
    <cellStyle name="Normal" xfId="0" builtinId="0"/>
    <cellStyle name="Normal 2" xfId="3"/>
  </cellStyles>
  <dxfs count="4">
    <dxf>
      <numFmt numFmtId="35" formatCode="_-* #,##0.00_-;\-* #,##0.00_-;_-* &quot;-&quot;??_-;_-@_-"/>
    </dxf>
    <dxf>
      <fill>
        <patternFill patternType="solid">
          <bgColor theme="5" tint="0.59999389629810485"/>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 Littlejohn" refreshedDate="44125.355216087963" createdVersion="6" refreshedVersion="6" minRefreshableVersion="3" recordCount="2443">
  <cacheSource type="worksheet">
    <worksheetSource ref="A1:Q2444" sheet="OPP - FY20"/>
  </cacheSource>
  <cacheFields count="17">
    <cacheField name="Posting Date" numFmtId="14">
      <sharedItems containsSemiMixedTypes="0" containsNonDate="0" containsDate="1" containsString="0" minDate="2019-07-01T00:00:00" maxDate="2020-07-01T00:00:00"/>
    </cacheField>
    <cacheField name="G/L Account No." numFmtId="0">
      <sharedItems containsSemiMixedTypes="0" containsString="0" containsNumber="1" containsInteger="1" minValue="1105" maxValue="4525" count="74">
        <n v="2310"/>
        <n v="2105"/>
        <n v="2135"/>
        <n v="2140"/>
        <n v="2220"/>
        <n v="3446"/>
        <n v="4505"/>
        <n v="3010"/>
        <n v="3730"/>
        <n v="3435"/>
        <n v="3280"/>
        <n v="3715"/>
        <n v="2315"/>
        <n v="2520"/>
        <n v="4525"/>
        <n v="2405"/>
        <n v="2410"/>
        <n v="3705"/>
        <n v="2225"/>
        <n v="2125"/>
        <n v="2205"/>
        <n v="3465"/>
        <n v="3311"/>
        <n v="3321"/>
        <n v="3314"/>
        <n v="3320"/>
        <n v="3325"/>
        <n v="3150"/>
        <n v="2160"/>
        <n v="3260"/>
        <n v="4520"/>
        <n v="3255"/>
        <n v="4510"/>
        <n v="1105"/>
        <n v="3215"/>
        <n v="2505"/>
        <n v="4250"/>
        <n v="4215"/>
        <n v="4225"/>
        <n v="4245"/>
        <n v="4220"/>
        <n v="3710"/>
        <n v="3410"/>
        <n v="3030"/>
        <n v="3230"/>
        <n v="3476"/>
        <n v="3265"/>
        <n v="3770"/>
        <n v="3326"/>
        <n v="4110"/>
        <n v="3740"/>
        <n v="4120"/>
        <n v="4145"/>
        <n v="3305"/>
        <n v="3310"/>
        <n v="3276"/>
        <n v="3275"/>
        <n v="3315"/>
        <n v="2110"/>
        <n v="1205"/>
        <n v="3750"/>
        <n v="3425"/>
        <n v="3165"/>
        <n v="2506"/>
        <n v="2515"/>
        <n v="2170"/>
        <n v="3460"/>
        <n v="3140"/>
        <n v="2120"/>
        <n v="4125"/>
        <n v="2145"/>
        <n v="2305"/>
        <n v="3790"/>
        <n v="3795"/>
      </sharedItems>
    </cacheField>
    <cacheField name="G/L Account Name" numFmtId="0">
      <sharedItems count="74">
        <s v="Occupational Health"/>
        <s v="Salary and Wages"/>
        <s v="State Sector Retirement Super"/>
        <s v="KiwiSaver"/>
        <s v="Allowances other"/>
        <s v="PCard Uncoded Transactions"/>
        <s v="Bank Charges"/>
        <s v="Phones - Cell Phones"/>
        <s v="Printing and Publishing"/>
        <s v="Records Storage"/>
        <s v="Consultants"/>
        <s v="Postage and Courier"/>
        <s v="Employee Assistance Programme"/>
        <s v="Sick and Domestic Leave"/>
        <s v="Other Charges"/>
        <s v="Training - Staff"/>
        <s v="Professional Memberships"/>
        <s v="Stationery"/>
        <s v="Staff incidentals"/>
        <s v="ACC"/>
        <s v="Meal Allowances"/>
        <s v="Kitchen Consumables"/>
        <s v="Taxis"/>
        <s v="Intl - Accommodation"/>
        <s v="Car Parks"/>
        <s v="Dom - Accommodation"/>
        <s v="Dom - Meals and Incidentals"/>
        <s v="Insurance Premium &amp; Excess"/>
        <s v="Staff Recruitment"/>
        <s v="Accounting services"/>
        <s v="Allocations"/>
        <s v="Audit"/>
        <s v="Capital Charges"/>
        <s v="Crown Revenue"/>
        <s v="Computer charges and Hostings"/>
        <s v="Annual Leave"/>
        <s v="Depr - Intangibles"/>
        <s v="Depr - Furniture"/>
        <s v="Depr - Office Equipment"/>
        <s v="Depr - Telecom Equipment"/>
        <s v="Depr - Computer Hardware"/>
        <s v="Photocopying"/>
        <s v="Events and Functions"/>
        <s v="Phones - Landlines &amp; Facsimile"/>
        <s v="Software Licenses"/>
        <s v="Conference Registration Fee"/>
        <s v="Legal"/>
        <s v="Uniform Purchase/Dry Cleaning"/>
        <s v="Intl - Other Expenses"/>
        <s v="MA - Other (less than $500)"/>
        <s v="Subscriptions"/>
        <s v="MA - Computer "/>
        <s v="MA - Telecom Equipment"/>
        <s v="Airfares - domestic"/>
        <s v="Airfares - international"/>
        <s v="Interpreting &amp;Translation"/>
        <s v="Contractors"/>
        <s v="Surface travel other"/>
        <s v="Salary and Wages - Temp. staff"/>
        <s v="Department Revenue"/>
        <s v="Gifts"/>
        <s v="Venue Hire"/>
        <s v="Cleaning Contracts"/>
        <s v="Annual Leave Payout"/>
        <s v="Long Service Leave"/>
        <s v="Recognition and Rewards"/>
        <s v="Research/Survey/Library Services"/>
        <s v="Repairs and Maintenance"/>
        <s v="Over Time"/>
        <s v="MA - Office Equipment"/>
        <s v="Urgency"/>
        <s v="Eye Tests"/>
        <s v="FBT"/>
        <s v="GST on FBT"/>
      </sharedItems>
    </cacheField>
    <cacheField name="COST CENTRE" numFmtId="0">
      <sharedItems/>
    </cacheField>
    <cacheField name="ACTIVITY" numFmtId="0">
      <sharedItems/>
    </cacheField>
    <cacheField name="Description" numFmtId="0">
      <sharedItems/>
    </cacheField>
    <cacheField name="Type" numFmtId="0">
      <sharedItems count="7">
        <s v="Business"/>
        <s v="All Other expenses"/>
        <s v="Taxi"/>
        <s v="Accommodation"/>
        <s v="Travel - International"/>
        <s v="Airport Carpark"/>
        <s v="Hospitality"/>
      </sharedItems>
    </cacheField>
    <cacheField name="Amount" numFmtId="0">
      <sharedItems containsSemiMixedTypes="0" containsString="0" containsNumber="1" minValue="-1726166.67" maxValue="162210.75"/>
    </cacheField>
    <cacheField name="GST Amount" numFmtId="0">
      <sharedItems containsSemiMixedTypes="0" containsString="0" containsNumber="1" minValue="-770.35" maxValue="4113.29"/>
    </cacheField>
    <cacheField name="Last Changed By" numFmtId="0">
      <sharedItems containsBlank="1"/>
    </cacheField>
    <cacheField name="User ID" numFmtId="0">
      <sharedItems/>
    </cacheField>
    <cacheField name="Approved By" numFmtId="0">
      <sharedItems containsBlank="1"/>
    </cacheField>
    <cacheField name="Document No." numFmtId="0">
      <sharedItems/>
    </cacheField>
    <cacheField name="3rd Party Vendor Name" numFmtId="0">
      <sharedItems containsBlank="1"/>
    </cacheField>
    <cacheField name="Job Task No." numFmtId="0">
      <sharedItems containsString="0" containsBlank="1" containsNumber="1" containsInteger="1" minValue="0" maxValue="0"/>
    </cacheField>
    <cacheField name="Job No." numFmtId="0">
      <sharedItems containsBlank="1"/>
    </cacheField>
    <cacheField name="Entry No." numFmtId="0">
      <sharedItems containsSemiMixedTypes="0" containsString="0" containsNumber="1" containsInteger="1" minValue="196224" maxValue="2195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3">
  <r>
    <d v="2019-07-01T00:00:00"/>
    <x v="0"/>
    <x v="0"/>
    <s v="OPP"/>
    <s v="S011"/>
    <s v="OOC workstation sanitation, May 2019"/>
    <x v="0"/>
    <n v="819.46"/>
    <n v="122.92"/>
    <m/>
    <s v="PS\MAYL"/>
    <m/>
    <s v="OVO010874"/>
    <m/>
    <m/>
    <m/>
    <n v="196224"/>
  </r>
  <r>
    <d v="2019-07-01T00:00:00"/>
    <x v="1"/>
    <x v="1"/>
    <s v="OPP"/>
    <s v="S011"/>
    <s v="ACCRUALS JUN 2019"/>
    <x v="0"/>
    <n v="-11039.39"/>
    <n v="0"/>
    <s v="PS\MAIRA"/>
    <s v="PS\LITTLEJK"/>
    <s v="PS\LITTLEJK"/>
    <s v="OSAC000230"/>
    <m/>
    <m/>
    <m/>
    <n v="196316"/>
  </r>
  <r>
    <d v="2019-07-01T00:00:00"/>
    <x v="2"/>
    <x v="2"/>
    <s v="OPP"/>
    <s v="S011"/>
    <s v="ACCRUALS JUN 2019"/>
    <x v="0"/>
    <n v="-138.9"/>
    <n v="0"/>
    <s v="PS\MAIRA"/>
    <s v="PS\LITTLEJK"/>
    <s v="PS\LITTLEJK"/>
    <s v="OSAC000230"/>
    <m/>
    <m/>
    <m/>
    <n v="196323"/>
  </r>
  <r>
    <d v="2019-07-01T00:00:00"/>
    <x v="3"/>
    <x v="3"/>
    <s v="OPP"/>
    <s v="S011"/>
    <s v="ACCRUALS JUN 2019"/>
    <x v="0"/>
    <n v="-302.82"/>
    <n v="0"/>
    <s v="PS\MAIRA"/>
    <s v="PS\LITTLEJK"/>
    <s v="PS\LITTLEJK"/>
    <s v="OSAC000230"/>
    <m/>
    <m/>
    <m/>
    <n v="196333"/>
  </r>
  <r>
    <d v="2019-07-01T00:00:00"/>
    <x v="4"/>
    <x v="4"/>
    <s v="OPP"/>
    <s v="S011"/>
    <s v="ACCRUALS JUN 2019"/>
    <x v="0"/>
    <n v="-6.6"/>
    <n v="0"/>
    <s v="PS\MAIRA"/>
    <s v="PS\LITTLEJK"/>
    <s v="PS\LITTLEJK"/>
    <s v="OSAC000230"/>
    <m/>
    <m/>
    <m/>
    <n v="196340"/>
  </r>
  <r>
    <d v="2019-07-01T00:00:00"/>
    <x v="5"/>
    <x v="5"/>
    <s v="OPP"/>
    <s v="S011"/>
    <s v="Purchase Card – Carol Brouwer"/>
    <x v="0"/>
    <n v="-1345"/>
    <n v="0"/>
    <s v="PS\VENOOS"/>
    <s v="PS\MAYL"/>
    <s v="PS\MAYL"/>
    <s v="OGL003102"/>
    <s v="Museum Of NZ Te Papa"/>
    <m/>
    <m/>
    <n v="196454"/>
  </r>
  <r>
    <d v="2019-07-01T00:00:00"/>
    <x v="5"/>
    <x v="5"/>
    <s v="OPP"/>
    <s v="S011"/>
    <s v="Purchase Card – David Wilson"/>
    <x v="0"/>
    <n v="-97.57"/>
    <n v="0"/>
    <s v="PS\VENOOS"/>
    <s v="PS\MAYL"/>
    <s v="PS\MAYL"/>
    <s v="OGL003102"/>
    <s v="Wgtn Combined Taxis"/>
    <m/>
    <m/>
    <n v="196456"/>
  </r>
  <r>
    <d v="2019-07-01T00:00:00"/>
    <x v="5"/>
    <x v="5"/>
    <s v="OPP"/>
    <s v="S011"/>
    <s v="Purchase Card – David Wilson"/>
    <x v="0"/>
    <n v="-96.61"/>
    <n v="0"/>
    <s v="PS\VENOOS"/>
    <s v="PS\MAYL"/>
    <s v="PS\MAYL"/>
    <s v="OGL003102"/>
    <s v="Wgtn Combined Taxis"/>
    <m/>
    <m/>
    <n v="196457"/>
  </r>
  <r>
    <d v="2019-07-01T00:00:00"/>
    <x v="5"/>
    <x v="5"/>
    <s v="OPP"/>
    <s v="S011"/>
    <s v="Purchase Card – David Wilson"/>
    <x v="0"/>
    <n v="-50.77"/>
    <n v="0"/>
    <s v="PS\VENOOS"/>
    <s v="PS\MAYL"/>
    <s v="PS\MAYL"/>
    <s v="OGL003102"/>
    <s v="Gm Cabs Pty Ltd"/>
    <m/>
    <m/>
    <n v="196458"/>
  </r>
  <r>
    <d v="2019-07-01T00:00:00"/>
    <x v="5"/>
    <x v="5"/>
    <s v="OPP"/>
    <s v="S011"/>
    <s v="Purchase Card – David Wilson"/>
    <x v="0"/>
    <n v="-33.590000000000003"/>
    <n v="0"/>
    <s v="PS\VENOOS"/>
    <s v="PS\MAYL"/>
    <s v="PS\MAYL"/>
    <s v="OGL003102"/>
    <s v="Uber Trip Help.Uber.Com"/>
    <m/>
    <m/>
    <n v="196459"/>
  </r>
  <r>
    <d v="2019-07-01T00:00:00"/>
    <x v="5"/>
    <x v="5"/>
    <s v="OPP"/>
    <s v="S011"/>
    <s v="Purchase Card – Andie Lindsay"/>
    <x v="0"/>
    <n v="-73.569999999999993"/>
    <n v="0"/>
    <s v="PS\VENOOS"/>
    <s v="PS\MAYL"/>
    <s v="PS\MAYL"/>
    <s v="OGL003102"/>
    <s v="Wellington Internati"/>
    <m/>
    <m/>
    <n v="196461"/>
  </r>
  <r>
    <d v="2019-07-01T00:00:00"/>
    <x v="5"/>
    <x v="5"/>
    <s v="OPP"/>
    <s v="S011"/>
    <s v="Purchase Card – Andie Lindsay"/>
    <x v="0"/>
    <n v="-152.61000000000001"/>
    <n v="0"/>
    <s v="PS\VENOOS"/>
    <s v="PS\MAYL"/>
    <s v="PS\MAYL"/>
    <s v="OGL003102"/>
    <s v="Icon Venues"/>
    <m/>
    <m/>
    <n v="196462"/>
  </r>
  <r>
    <d v="2019-07-01T00:00:00"/>
    <x v="5"/>
    <x v="5"/>
    <s v="OPP"/>
    <s v="S011"/>
    <s v="Purchase Card – Andie Lindsay"/>
    <x v="0"/>
    <n v="-231.83"/>
    <n v="0"/>
    <s v="PS\VENOOS"/>
    <s v="PS\MAYL"/>
    <s v="PS\MAYL"/>
    <s v="OGL003102"/>
    <s v="Skycity Grandhtl Admin"/>
    <m/>
    <m/>
    <n v="196463"/>
  </r>
  <r>
    <d v="2019-07-01T00:00:00"/>
    <x v="5"/>
    <x v="5"/>
    <s v="OPP"/>
    <s v="S011"/>
    <s v="Purchase Card – Andie Lindsay"/>
    <x v="0"/>
    <n v="-31.3"/>
    <n v="0"/>
    <s v="PS\VENOOS"/>
    <s v="PS\MAYL"/>
    <s v="PS\MAYL"/>
    <s v="OGL003102"/>
    <s v="Skycity Andys Burger"/>
    <m/>
    <m/>
    <n v="196464"/>
  </r>
  <r>
    <d v="2019-07-01T00:00:00"/>
    <x v="5"/>
    <x v="5"/>
    <s v="OPP"/>
    <s v="S011"/>
    <s v="Purchase Card – Andie Lindsay"/>
    <x v="0"/>
    <n v="-82.61"/>
    <n v="0"/>
    <s v="PS\VENOOS"/>
    <s v="PS\MAYL"/>
    <s v="PS\MAYL"/>
    <s v="OGL003102"/>
    <s v="Apple New Zealand"/>
    <m/>
    <m/>
    <n v="196465"/>
  </r>
  <r>
    <d v="2019-07-01T00:00:00"/>
    <x v="5"/>
    <x v="5"/>
    <s v="OPP"/>
    <s v="S011"/>
    <s v="Purchase Card – Andie Lindsay"/>
    <x v="0"/>
    <n v="-24.35"/>
    <n v="0"/>
    <s v="PS\VENOOS"/>
    <s v="PS\MAYL"/>
    <s v="PS\MAYL"/>
    <s v="OGL003102"/>
    <s v="Nzc Taxi"/>
    <m/>
    <m/>
    <n v="196466"/>
  </r>
  <r>
    <d v="2019-07-01T00:00:00"/>
    <x v="5"/>
    <x v="5"/>
    <s v="OPP"/>
    <s v="S011"/>
    <s v="Purchase Card – Andie Lindsay"/>
    <x v="0"/>
    <n v="-302.83999999999997"/>
    <n v="0"/>
    <s v="PS\VENOOS"/>
    <s v="PS\MAYL"/>
    <s v="PS\MAYL"/>
    <s v="OGL003102"/>
    <s v="Hgc Hobart"/>
    <m/>
    <m/>
    <n v="196467"/>
  </r>
  <r>
    <d v="2019-07-01T00:00:00"/>
    <x v="5"/>
    <x v="5"/>
    <s v="OPP"/>
    <s v="S011"/>
    <s v="Purchase Card – Kelly Harris"/>
    <x v="0"/>
    <n v="-267.86"/>
    <n v="0"/>
    <s v="PS\VENOOS"/>
    <s v="PS\MAYL"/>
    <s v="PS\MAYL"/>
    <s v="OGL003102"/>
    <s v="Selfserve Ticket"/>
    <m/>
    <m/>
    <n v="196492"/>
  </r>
  <r>
    <d v="2019-07-01T00:00:00"/>
    <x v="5"/>
    <x v="5"/>
    <s v="OPP"/>
    <s v="S011"/>
    <s v="Purchase Card – Deborah Young"/>
    <x v="0"/>
    <n v="-17.829999999999998"/>
    <n v="0"/>
    <s v="PS\VENOOS"/>
    <s v="PS\MAYL"/>
    <s v="PS\MAYL"/>
    <s v="OGL003102"/>
    <s v="Khandallah Dairy"/>
    <m/>
    <m/>
    <n v="196501"/>
  </r>
  <r>
    <d v="2019-07-01T00:00:00"/>
    <x v="5"/>
    <x v="5"/>
    <s v="OPP"/>
    <s v="S011"/>
    <s v="Purchase Card – Jenny Reid"/>
    <x v="0"/>
    <n v="-612"/>
    <n v="0"/>
    <s v="PS\VENOOS"/>
    <s v="PS\MAYL"/>
    <s v="PS\MAYL"/>
    <s v="OGL003102"/>
    <s v="Stuff Media (Ps)"/>
    <m/>
    <m/>
    <n v="196503"/>
  </r>
  <r>
    <d v="2019-07-01T00:00:00"/>
    <x v="5"/>
    <x v="5"/>
    <s v="OPP"/>
    <s v="S011"/>
    <s v="Purchase Card – Jenny Reid"/>
    <x v="0"/>
    <n v="-45.65"/>
    <n v="0"/>
    <s v="PS\VENOOS"/>
    <s v="PS\MAYL"/>
    <s v="PS\MAYL"/>
    <s v="OGL003102"/>
    <s v="Icon Venues"/>
    <m/>
    <m/>
    <n v="196504"/>
  </r>
  <r>
    <d v="2019-07-01T00:00:00"/>
    <x v="5"/>
    <x v="5"/>
    <s v="OPP"/>
    <s v="S011"/>
    <s v="Purchase Card – Jenny Reid"/>
    <x v="0"/>
    <n v="-48.26"/>
    <n v="0"/>
    <s v="PS\VENOOS"/>
    <s v="PS\MAYL"/>
    <s v="PS\MAYL"/>
    <s v="OGL003102"/>
    <s v="Icon Venues"/>
    <m/>
    <m/>
    <n v="196505"/>
  </r>
  <r>
    <d v="2019-07-01T00:00:00"/>
    <x v="5"/>
    <x v="5"/>
    <s v="OPP"/>
    <s v="S011"/>
    <s v="Purchase Card – Jenny Reid"/>
    <x v="0"/>
    <n v="-306"/>
    <n v="0"/>
    <s v="PS\VENOOS"/>
    <s v="PS\MAYL"/>
    <s v="PS\MAYL"/>
    <s v="OGL003102"/>
    <s v="Stuff Media (Ps)"/>
    <m/>
    <m/>
    <n v="196506"/>
  </r>
  <r>
    <d v="2019-07-01T00:00:00"/>
    <x v="5"/>
    <x v="5"/>
    <s v="OPP"/>
    <s v="S011"/>
    <s v="Purchase Card – Katherine Farmer"/>
    <x v="0"/>
    <n v="-9.1300000000000008"/>
    <n v="0"/>
    <s v="PS\VENOOS"/>
    <s v="PS\MAYL"/>
    <s v="PS\MAYL"/>
    <s v="OGL003102"/>
    <s v="Icon Venues"/>
    <m/>
    <m/>
    <n v="196508"/>
  </r>
  <r>
    <d v="2019-07-01T00:00:00"/>
    <x v="5"/>
    <x v="5"/>
    <s v="OPP"/>
    <s v="S011"/>
    <s v="Purchase Card – Moyra Jones"/>
    <x v="0"/>
    <n v="-304.35000000000002"/>
    <n v="0"/>
    <s v="PS\VENOOS"/>
    <s v="PS\MAYL"/>
    <s v="PS\MAYL"/>
    <s v="OGL003102"/>
    <s v="Icon Venues"/>
    <m/>
    <m/>
    <n v="196522"/>
  </r>
  <r>
    <d v="2019-07-01T00:00:00"/>
    <x v="5"/>
    <x v="5"/>
    <s v="OPP"/>
    <s v="S011"/>
    <s v="Purchase Card – Andie Lindsay"/>
    <x v="0"/>
    <n v="-22.39"/>
    <n v="0"/>
    <s v="PS\VENOOS"/>
    <s v="PS\MAYL"/>
    <s v="PS\MAYL"/>
    <s v="OGL003106"/>
    <s v="The Apple Guy"/>
    <m/>
    <m/>
    <n v="196581"/>
  </r>
  <r>
    <d v="2019-07-01T00:00:00"/>
    <x v="6"/>
    <x v="6"/>
    <s v="OPP"/>
    <s v="S011"/>
    <s v="Purchase Card Account Fee"/>
    <x v="0"/>
    <n v="-2"/>
    <n v="0"/>
    <s v="PS\VENOOS"/>
    <s v="PS\MAYL"/>
    <s v="PS\MAYL"/>
    <s v="OGL003106"/>
    <m/>
    <m/>
    <m/>
    <n v="196602"/>
  </r>
  <r>
    <d v="2019-07-01T00:00:00"/>
    <x v="5"/>
    <x v="5"/>
    <s v="OPP"/>
    <s v="S011"/>
    <s v="Purchase Card – Suguntha Venoo"/>
    <x v="0"/>
    <n v="-1.43"/>
    <n v="0"/>
    <s v="PS\VENOOS"/>
    <s v="PS\MAYL"/>
    <s v="PS\MAYL"/>
    <s v="OGL003108"/>
    <m/>
    <m/>
    <m/>
    <n v="196804"/>
  </r>
  <r>
    <d v="2019-07-01T00:00:00"/>
    <x v="7"/>
    <x v="7"/>
    <s v="OPP"/>
    <s v="S011"/>
    <s v="ACCL Vodafone Jun 19 Satellite Access Fee"/>
    <x v="0"/>
    <n v="-391.64"/>
    <n v="0"/>
    <s v="PS\SMITHAN"/>
    <s v="PS\MAYL"/>
    <s v="PS\MAYL"/>
    <s v="OGL003118"/>
    <s v="Vodafone NZ Ltd"/>
    <m/>
    <m/>
    <n v="197154"/>
  </r>
  <r>
    <d v="2019-07-01T00:00:00"/>
    <x v="8"/>
    <x v="8"/>
    <s v="OPP"/>
    <s v="S011"/>
    <s v="ACCL OOC 2019 4 year plan 9318899"/>
    <x v="0"/>
    <n v="-50"/>
    <n v="0"/>
    <s v="PS\WOODCOCJ"/>
    <s v="PS\YAKI"/>
    <s v="PS\YAKI"/>
    <s v="OGL003121"/>
    <s v="Printlink"/>
    <m/>
    <m/>
    <n v="197229"/>
  </r>
  <r>
    <d v="2019-07-01T00:00:00"/>
    <x v="0"/>
    <x v="0"/>
    <s v="OPP"/>
    <s v="S011"/>
    <s v="ACCL Workstation sanitation 51043051"/>
    <x v="0"/>
    <n v="-819.46"/>
    <n v="0"/>
    <s v="PS\WOODCOCJ"/>
    <s v="PS\YAKI"/>
    <s v="PS\YAKI"/>
    <s v="OGL003121"/>
    <s v="Initial"/>
    <m/>
    <m/>
    <n v="197253"/>
  </r>
  <r>
    <d v="2019-07-01T00:00:00"/>
    <x v="9"/>
    <x v="9"/>
    <s v="OPP"/>
    <s v="S011"/>
    <s v="ACCL File indexing R1184069"/>
    <x v="0"/>
    <n v="-17467.490000000002"/>
    <n v="0"/>
    <s v="PS\WOODCOCJ"/>
    <s v="PS\YAKI"/>
    <s v="PS\YAKI"/>
    <s v="OGL003121"/>
    <s v="TIMG"/>
    <m/>
    <m/>
    <n v="197254"/>
  </r>
  <r>
    <d v="2019-07-01T00:00:00"/>
    <x v="1"/>
    <x v="1"/>
    <s v="OPP"/>
    <s v="S011"/>
    <s v="ACCL Holidays act backpayments "/>
    <x v="0"/>
    <n v="-15000"/>
    <n v="0"/>
    <s v="PS\WOODCOCJ"/>
    <s v="PS\YAKI"/>
    <s v="PS\YAKI"/>
    <s v="OGL003121"/>
    <s v="OOC"/>
    <m/>
    <m/>
    <n v="197255"/>
  </r>
  <r>
    <d v="2019-07-01T00:00:00"/>
    <x v="0"/>
    <x v="0"/>
    <s v="OPP"/>
    <s v="S011"/>
    <s v="ACCL 120 Grab &amp; Go Kits 00003351"/>
    <x v="0"/>
    <n v="-8675"/>
    <n v="0"/>
    <s v="PS\WOODCOCJ"/>
    <s v="PS\YAKI"/>
    <s v="PS\YAKI"/>
    <s v="OGL003121"/>
    <s v="Grab &amp; Go NZ"/>
    <m/>
    <m/>
    <n v="197256"/>
  </r>
  <r>
    <d v="2019-07-01T00:00:00"/>
    <x v="0"/>
    <x v="0"/>
    <s v="OPP"/>
    <s v="S011"/>
    <s v="ACCL Chair - M Louwrens 38131"/>
    <x v="0"/>
    <n v="-647"/>
    <n v="0"/>
    <s v="PS\WOODCOCJ"/>
    <s v="PS\YAKI"/>
    <s v="PS\YAKI"/>
    <s v="OGL003121"/>
    <s v="OOSCare Ergonomics"/>
    <m/>
    <m/>
    <n v="197263"/>
  </r>
  <r>
    <d v="2019-07-01T00:00:00"/>
    <x v="0"/>
    <x v="0"/>
    <s v="OPP"/>
    <s v="S011"/>
    <s v="ACCL Flu vaccinations OOC staff "/>
    <x v="0"/>
    <n v="-1274"/>
    <n v="0"/>
    <s v="PS\WOODCOCJ"/>
    <s v="PS\YAKI"/>
    <s v="PS\YAKI"/>
    <s v="OGL003121"/>
    <s v="Parliamentary Service"/>
    <m/>
    <m/>
    <n v="197266"/>
  </r>
  <r>
    <d v="2019-07-02T00:00:00"/>
    <x v="10"/>
    <x v="10"/>
    <s v="OPP"/>
    <s v="S011"/>
    <s v="Year 2 license Ask Your Team"/>
    <x v="0"/>
    <n v="14000"/>
    <n v="2100"/>
    <m/>
    <s v="PS\MAYL"/>
    <m/>
    <s v="OVO010892"/>
    <m/>
    <m/>
    <m/>
    <n v="197341"/>
  </r>
  <r>
    <d v="2019-07-02T00:00:00"/>
    <x v="11"/>
    <x v="11"/>
    <s v="OPP"/>
    <s v="S011"/>
    <s v="Postal charges June 2019"/>
    <x v="0"/>
    <n v="150.41"/>
    <n v="22.56"/>
    <m/>
    <s v="PS\MAYL"/>
    <m/>
    <s v="OVO010908"/>
    <m/>
    <m/>
    <m/>
    <n v="197350"/>
  </r>
  <r>
    <d v="2019-07-01T00:00:00"/>
    <x v="11"/>
    <x v="11"/>
    <s v="OPP"/>
    <s v="S011"/>
    <s v="Postal charges June 2019"/>
    <x v="0"/>
    <n v="-150.41"/>
    <n v="0"/>
    <s v="PS\WOODCOCJ"/>
    <s v="PS\YAKI"/>
    <s v="PS\YAKI"/>
    <s v="OGL003135"/>
    <s v="NZ Post"/>
    <m/>
    <m/>
    <n v="197364"/>
  </r>
  <r>
    <d v="2019-07-01T00:00:00"/>
    <x v="8"/>
    <x v="8"/>
    <s v="OPP"/>
    <s v="S011"/>
    <s v="ACCL - OOC 2019 4 year plan"/>
    <x v="0"/>
    <n v="-257.5"/>
    <n v="0"/>
    <s v="PS\YAKI"/>
    <s v="PS\WOODCOCJ"/>
    <s v="PS\WOODCOCJ"/>
    <s v="OGL003137"/>
    <m/>
    <m/>
    <m/>
    <n v="197374"/>
  </r>
  <r>
    <d v="2019-07-01T00:00:00"/>
    <x v="12"/>
    <x v="12"/>
    <s v="OPP"/>
    <s v="S011"/>
    <s v="ACCL - EAP June 2019"/>
    <x v="0"/>
    <n v="-397.5"/>
    <n v="0"/>
    <s v="PS\YAKI"/>
    <s v="PS\WOODCOCJ"/>
    <s v="PS\WOODCOCJ"/>
    <s v="OGL003137"/>
    <m/>
    <m/>
    <m/>
    <n v="197377"/>
  </r>
  <r>
    <d v="2019-07-01T00:00:00"/>
    <x v="0"/>
    <x v="0"/>
    <s v="OPP"/>
    <s v="S011"/>
    <s v="ACCL - Chair - M Louwrens"/>
    <x v="0"/>
    <n v="-647"/>
    <n v="0"/>
    <s v="PS\YAKI"/>
    <s v="PS\WOODCOCJ"/>
    <s v="PS\WOODCOCJ"/>
    <s v="OGL003137"/>
    <m/>
    <m/>
    <m/>
    <n v="197378"/>
  </r>
  <r>
    <d v="2019-07-01T00:00:00"/>
    <x v="0"/>
    <x v="0"/>
    <s v="OPP"/>
    <s v="S011"/>
    <s v="Chair - M Louwrens"/>
    <x v="0"/>
    <n v="647"/>
    <n v="97.05"/>
    <m/>
    <s v="PS\SMITHAN"/>
    <m/>
    <s v="OVO010888"/>
    <m/>
    <m/>
    <m/>
    <n v="197401"/>
  </r>
  <r>
    <d v="2019-07-02T00:00:00"/>
    <x v="9"/>
    <x v="9"/>
    <s v="OPP"/>
    <s v="S011"/>
    <s v="Indexing"/>
    <x v="0"/>
    <n v="17567.490000000002"/>
    <n v="2635.12"/>
    <m/>
    <s v="PS\SMITHAN"/>
    <m/>
    <s v="OVO010896"/>
    <m/>
    <m/>
    <m/>
    <n v="197404"/>
  </r>
  <r>
    <d v="2019-07-04T00:00:00"/>
    <x v="1"/>
    <x v="1"/>
    <s v="OPP"/>
    <s v="S011"/>
    <s v="Salary - M Jones"/>
    <x v="0"/>
    <n v="7078.46"/>
    <n v="1061.77"/>
    <m/>
    <s v="PS\MAYL"/>
    <m/>
    <s v="OVO010913"/>
    <m/>
    <m/>
    <m/>
    <n v="197424"/>
  </r>
  <r>
    <d v="2019-07-04T00:00:00"/>
    <x v="12"/>
    <x v="12"/>
    <s v="OPP"/>
    <s v="S011"/>
    <s v="EAP June 2019"/>
    <x v="0"/>
    <n v="397.5"/>
    <n v="59.63"/>
    <m/>
    <s v="PS\MAYL"/>
    <m/>
    <s v="OVO010917"/>
    <m/>
    <m/>
    <m/>
    <n v="197427"/>
  </r>
  <r>
    <d v="2019-07-01T00:00:00"/>
    <x v="13"/>
    <x v="13"/>
    <s v="OPP"/>
    <s v="S011"/>
    <s v="Accrual JUN19 - M Jones - Jun19"/>
    <x v="0"/>
    <n v="-7078.46"/>
    <n v="0"/>
    <s v="PS\MAIRA"/>
    <s v="PS\LITTLEJK"/>
    <s v="PS\LITTLEJK"/>
    <s v="OGL003146"/>
    <m/>
    <m/>
    <m/>
    <n v="197539"/>
  </r>
  <r>
    <d v="2019-07-01T00:00:00"/>
    <x v="1"/>
    <x v="1"/>
    <s v="OPP"/>
    <s v="S011"/>
    <s v="Holidays Act payments for departed staff"/>
    <x v="0"/>
    <n v="-5000"/>
    <n v="0"/>
    <s v="PS\MAIRA"/>
    <s v="PS\LITTLEJK"/>
    <s v="PS\LITTLEJK"/>
    <s v="OGL003148"/>
    <m/>
    <m/>
    <m/>
    <n v="197542"/>
  </r>
  <r>
    <d v="2019-07-01T00:00:00"/>
    <x v="14"/>
    <x v="14"/>
    <s v="OPP"/>
    <s v="S011"/>
    <s v="Accruals JUN19 - Francis Review Charge"/>
    <x v="0"/>
    <n v="-1686.86"/>
    <n v="0"/>
    <s v="PS\LITTLEJK"/>
    <s v="PS\MAIRA"/>
    <s v="PS\MAIRA"/>
    <s v="OGL003152"/>
    <m/>
    <m/>
    <m/>
    <n v="197553"/>
  </r>
  <r>
    <d v="2019-07-12T00:00:00"/>
    <x v="0"/>
    <x v="0"/>
    <s v="OPP"/>
    <s v="S011"/>
    <s v="120 Grab'n'go bags"/>
    <x v="0"/>
    <n v="8675"/>
    <n v="1301.25"/>
    <m/>
    <s v="PS\MAYL"/>
    <m/>
    <s v="OVO010947"/>
    <m/>
    <m/>
    <m/>
    <n v="197556"/>
  </r>
  <r>
    <d v="2019-07-09T00:00:00"/>
    <x v="15"/>
    <x v="15"/>
    <s v="OPP"/>
    <s v="S011"/>
    <s v="Great Big Repository tour - D Young, K Farmer"/>
    <x v="0"/>
    <n v="200"/>
    <n v="30"/>
    <m/>
    <s v="PS\MAYL"/>
    <m/>
    <s v="OVO010933"/>
    <m/>
    <m/>
    <m/>
    <n v="197571"/>
  </r>
  <r>
    <d v="2019-07-10T00:00:00"/>
    <x v="0"/>
    <x v="0"/>
    <s v="OPP"/>
    <s v="S011"/>
    <s v="Post-move workstation assessments, BH9"/>
    <x v="0"/>
    <n v="895.77"/>
    <n v="134.36000000000001"/>
    <m/>
    <s v="PS\MAYL"/>
    <m/>
    <s v="OVO010941"/>
    <m/>
    <m/>
    <m/>
    <n v="197583"/>
  </r>
  <r>
    <d v="2019-07-11T00:00:00"/>
    <x v="0"/>
    <x v="0"/>
    <s v="OPP"/>
    <s v="S011"/>
    <s v="Mel McKenzie - June 2019"/>
    <x v="0"/>
    <n v="399.29"/>
    <n v="59.89"/>
    <m/>
    <s v="PS\MAYL"/>
    <m/>
    <s v="OVO010942"/>
    <m/>
    <m/>
    <m/>
    <n v="197586"/>
  </r>
  <r>
    <d v="2019-07-12T00:00:00"/>
    <x v="16"/>
    <x v="16"/>
    <s v="OPP"/>
    <s v="S011"/>
    <s v="Membership, Diversity Works NZ, 2019-2020"/>
    <x v="0"/>
    <n v="1800"/>
    <n v="0"/>
    <m/>
    <s v="PS\MAYL"/>
    <m/>
    <s v="OVO010948"/>
    <m/>
    <m/>
    <m/>
    <n v="198173"/>
  </r>
  <r>
    <d v="2019-07-08T00:00:00"/>
    <x v="15"/>
    <x v="15"/>
    <s v="OPP"/>
    <s v="S011"/>
    <s v="Executive coaching - J Picker"/>
    <x v="0"/>
    <n v="180"/>
    <n v="27"/>
    <m/>
    <s v="PS\MAYL"/>
    <m/>
    <s v="OVO010929"/>
    <m/>
    <m/>
    <m/>
    <n v="198195"/>
  </r>
  <r>
    <d v="2019-07-08T00:00:00"/>
    <x v="0"/>
    <x v="0"/>
    <s v="OPP"/>
    <s v="S011"/>
    <s v="Ergo equipment - June 2019"/>
    <x v="0"/>
    <n v="96.64"/>
    <n v="14.5"/>
    <m/>
    <s v="PS\MAYL"/>
    <m/>
    <s v="OVO010930"/>
    <m/>
    <m/>
    <m/>
    <n v="198198"/>
  </r>
  <r>
    <d v="2019-07-08T00:00:00"/>
    <x v="17"/>
    <x v="17"/>
    <s v="OPP"/>
    <s v="S011"/>
    <s v="Stationery - June 2019"/>
    <x v="0"/>
    <n v="380.35"/>
    <n v="57.05"/>
    <m/>
    <s v="PS\MAYL"/>
    <m/>
    <s v="OVO010930"/>
    <m/>
    <m/>
    <m/>
    <n v="198200"/>
  </r>
  <r>
    <d v="2019-07-08T00:00:00"/>
    <x v="18"/>
    <x v="18"/>
    <s v="OPP"/>
    <s v="S011"/>
    <s v="Tea/coffee - June 2019"/>
    <x v="0"/>
    <n v="302.52999999999997"/>
    <n v="45.38"/>
    <m/>
    <s v="PS\MAYL"/>
    <m/>
    <s v="OVO010930"/>
    <m/>
    <m/>
    <m/>
    <n v="198202"/>
  </r>
  <r>
    <d v="2019-07-10T00:00:00"/>
    <x v="1"/>
    <x v="1"/>
    <s v="OPP"/>
    <s v="S011"/>
    <s v="SALARY 10 JUL 2019"/>
    <x v="0"/>
    <n v="55311.44"/>
    <n v="0"/>
    <s v="PS\MAIRA"/>
    <s v="PS\LITTLEJK"/>
    <s v="PS\LITTLEJK"/>
    <s v="OSAL000362"/>
    <m/>
    <m/>
    <m/>
    <n v="198228"/>
  </r>
  <r>
    <d v="2019-07-10T00:00:00"/>
    <x v="19"/>
    <x v="19"/>
    <s v="OPP"/>
    <s v="S011"/>
    <s v="SALARY 10 JUL 2019"/>
    <x v="0"/>
    <n v="110.69"/>
    <n v="0"/>
    <s v="PS\MAIRA"/>
    <s v="PS\LITTLEJK"/>
    <s v="PS\LITTLEJK"/>
    <s v="OSAL000362"/>
    <m/>
    <m/>
    <m/>
    <n v="198244"/>
  </r>
  <r>
    <d v="2019-07-10T00:00:00"/>
    <x v="2"/>
    <x v="2"/>
    <s v="OPP"/>
    <s v="S011"/>
    <s v="SALARY 10 JUL 2019"/>
    <x v="0"/>
    <n v="697.15"/>
    <n v="0"/>
    <s v="PS\MAIRA"/>
    <s v="PS\LITTLEJK"/>
    <s v="PS\LITTLEJK"/>
    <s v="OSAL000362"/>
    <m/>
    <m/>
    <m/>
    <n v="198251"/>
  </r>
  <r>
    <d v="2019-07-10T00:00:00"/>
    <x v="3"/>
    <x v="3"/>
    <s v="OPP"/>
    <s v="S011"/>
    <s v="SALARY 10 JUL 2019"/>
    <x v="0"/>
    <n v="1254.57"/>
    <n v="0"/>
    <s v="PS\MAIRA"/>
    <s v="PS\LITTLEJK"/>
    <s v="PS\LITTLEJK"/>
    <s v="OSAL000362"/>
    <m/>
    <m/>
    <m/>
    <n v="198261"/>
  </r>
  <r>
    <d v="2019-07-10T00:00:00"/>
    <x v="20"/>
    <x v="20"/>
    <s v="OPP"/>
    <s v="S011"/>
    <s v="SALARY 10 JUL 2019"/>
    <x v="0"/>
    <n v="297.5"/>
    <n v="0"/>
    <s v="PS\MAIRA"/>
    <s v="PS\LITTLEJK"/>
    <s v="PS\LITTLEJK"/>
    <s v="OSAL000362"/>
    <m/>
    <m/>
    <m/>
    <n v="198268"/>
  </r>
  <r>
    <d v="2019-07-10T00:00:00"/>
    <x v="4"/>
    <x v="4"/>
    <s v="OPP"/>
    <s v="S011"/>
    <s v="SALARY 10 JUL 2019"/>
    <x v="0"/>
    <n v="33"/>
    <n v="0"/>
    <s v="PS\MAIRA"/>
    <s v="PS\LITTLEJK"/>
    <s v="PS\LITTLEJK"/>
    <s v="OSAL000362"/>
    <m/>
    <m/>
    <m/>
    <n v="198276"/>
  </r>
  <r>
    <d v="2019-07-18T00:00:00"/>
    <x v="7"/>
    <x v="7"/>
    <s v="OPP"/>
    <s v="S011"/>
    <s v="screen cover for iPhone -D Wilson-Lindsa"/>
    <x v="1"/>
    <n v="22.39"/>
    <n v="0"/>
    <s v="PS\VENOOS"/>
    <s v="PS\SMITHAN"/>
    <s v="PS\SMITHAN"/>
    <s v="OGL003158"/>
    <s v="The Apple Guy"/>
    <m/>
    <m/>
    <n v="198291"/>
  </r>
  <r>
    <d v="2019-07-12T00:00:00"/>
    <x v="0"/>
    <x v="0"/>
    <s v="OPP"/>
    <s v="S011"/>
    <s v="Ergonomic equipment, H Landon-Lane"/>
    <x v="0"/>
    <n v="463"/>
    <n v="69.45"/>
    <m/>
    <s v="PS\MAYL"/>
    <m/>
    <s v="OVO010946"/>
    <m/>
    <m/>
    <m/>
    <n v="198339"/>
  </r>
  <r>
    <d v="2019-07-15T00:00:00"/>
    <x v="14"/>
    <x v="14"/>
    <s v="OPP"/>
    <s v="S011"/>
    <s v="Francis Review June 2019"/>
    <x v="0"/>
    <n v="1686.86"/>
    <n v="253.03"/>
    <m/>
    <s v="PS\MAYL"/>
    <m/>
    <s v="OVO010951"/>
    <m/>
    <m/>
    <m/>
    <n v="198349"/>
  </r>
  <r>
    <d v="2019-07-16T00:00:00"/>
    <x v="0"/>
    <x v="0"/>
    <s v="OPP"/>
    <s v="S011"/>
    <s v="Mel McKenzie - May 2019"/>
    <x v="0"/>
    <n v="489.46"/>
    <n v="73.42"/>
    <m/>
    <s v="PS\MAYL"/>
    <m/>
    <s v="OVO010953"/>
    <m/>
    <m/>
    <m/>
    <n v="198352"/>
  </r>
  <r>
    <d v="2019-07-22T00:00:00"/>
    <x v="6"/>
    <x v="6"/>
    <s v="OPP"/>
    <s v="S011"/>
    <s v="Annual Fee Account Fee-Mitche"/>
    <x v="0"/>
    <n v="3.8"/>
    <n v="0"/>
    <s v="PS\VENOOS"/>
    <s v="PS\SMITHAN"/>
    <s v="PS\SMITHAN"/>
    <s v="OGL003160"/>
    <m/>
    <m/>
    <m/>
    <n v="198372"/>
  </r>
  <r>
    <d v="2019-07-22T00:00:00"/>
    <x v="6"/>
    <x v="6"/>
    <s v="OPP"/>
    <s v="S011"/>
    <s v="Annual Fee Account Fee-Louwre"/>
    <x v="0"/>
    <n v="3.8"/>
    <n v="0"/>
    <s v="PS\VENOOS"/>
    <s v="PS\SMITHAN"/>
    <s v="PS\SMITHAN"/>
    <s v="OGL003160"/>
    <m/>
    <m/>
    <m/>
    <n v="198374"/>
  </r>
  <r>
    <d v="2019-07-22T00:00:00"/>
    <x v="6"/>
    <x v="6"/>
    <s v="OPP"/>
    <s v="S011"/>
    <s v="Annual Fee Account Fee-Sieber"/>
    <x v="0"/>
    <n v="3.8"/>
    <n v="0"/>
    <s v="PS\VENOOS"/>
    <s v="PS\SMITHAN"/>
    <s v="PS\SMITHAN"/>
    <s v="OGL003160"/>
    <m/>
    <m/>
    <m/>
    <n v="198376"/>
  </r>
  <r>
    <d v="2019-07-22T00:00:00"/>
    <x v="6"/>
    <x v="6"/>
    <s v="OPP"/>
    <s v="S011"/>
    <s v="Annual Fee Account Fee-Groves"/>
    <x v="0"/>
    <n v="3.8"/>
    <n v="0"/>
    <s v="PS\VENOOS"/>
    <s v="PS\SMITHAN"/>
    <s v="PS\SMITHAN"/>
    <s v="OGL003160"/>
    <m/>
    <m/>
    <m/>
    <n v="198378"/>
  </r>
  <r>
    <d v="2019-07-22T00:00:00"/>
    <x v="21"/>
    <x v="21"/>
    <s v="OPP"/>
    <s v="S011"/>
    <s v="Ground coffee beans-Brouwe"/>
    <x v="0"/>
    <n v="21.74"/>
    <n v="0"/>
    <s v="PS\VENOOS"/>
    <s v="PS\SMITHAN"/>
    <s v="PS\SMITHAN"/>
    <s v="OGL003160"/>
    <s v="Coffee Supreme Ltd Online"/>
    <m/>
    <m/>
    <n v="198381"/>
  </r>
  <r>
    <d v="2019-07-22T00:00:00"/>
    <x v="18"/>
    <x v="18"/>
    <s v="OPP"/>
    <s v="S011"/>
    <s v="Farewell card for S. Gwynn-Brouwe"/>
    <x v="0"/>
    <n v="9.56"/>
    <n v="0"/>
    <s v="PS\VENOOS"/>
    <s v="PS\SMITHAN"/>
    <s v="PS\SMITHAN"/>
    <s v="OGL003160"/>
    <s v="City Cards &amp; Mags"/>
    <m/>
    <m/>
    <n v="198382"/>
  </r>
  <r>
    <d v="2019-07-22T00:00:00"/>
    <x v="21"/>
    <x v="21"/>
    <s v="OPP"/>
    <s v="S011"/>
    <s v="Ground coffee for PLP-Brouwe"/>
    <x v="0"/>
    <n v="21.74"/>
    <n v="0"/>
    <s v="PS\VENOOS"/>
    <s v="PS\SMITHAN"/>
    <s v="PS\SMITHAN"/>
    <s v="OGL003160"/>
    <s v="Coffee Supreme Ltd Online"/>
    <m/>
    <m/>
    <n v="198383"/>
  </r>
  <r>
    <d v="2019-07-22T00:00:00"/>
    <x v="6"/>
    <x v="6"/>
    <s v="OPP"/>
    <s v="S011"/>
    <s v="Annual Fee Account Fee-Brouwe"/>
    <x v="0"/>
    <n v="3.8"/>
    <n v="0"/>
    <s v="PS\VENOOS"/>
    <s v="PS\SMITHAN"/>
    <s v="PS\SMITHAN"/>
    <s v="OGL003160"/>
    <m/>
    <m/>
    <m/>
    <n v="198385"/>
  </r>
  <r>
    <d v="2019-07-22T00:00:00"/>
    <x v="6"/>
    <x v="6"/>
    <s v="OPP"/>
    <s v="S011"/>
    <s v="Annual Fee Account Fee-Sharma"/>
    <x v="0"/>
    <n v="3.8"/>
    <n v="0"/>
    <s v="PS\VENOOS"/>
    <s v="PS\SMITHAN"/>
    <s v="PS\SMITHAN"/>
    <s v="OGL003160"/>
    <m/>
    <m/>
    <m/>
    <n v="198387"/>
  </r>
  <r>
    <d v="2019-07-22T00:00:00"/>
    <x v="22"/>
    <x v="22"/>
    <s v="OPP"/>
    <s v="S011"/>
    <s v="Taxi from airport D Wilson PLPP panel-Wilson"/>
    <x v="2"/>
    <n v="97.57"/>
    <n v="0"/>
    <s v="PS\VENOOS"/>
    <s v="PS\SMITHAN"/>
    <s v="PS\SMITHAN"/>
    <s v="OGL003160"/>
    <s v="Wgtn Combined Taxis"/>
    <m/>
    <m/>
    <n v="198389"/>
  </r>
  <r>
    <d v="2019-07-22T00:00:00"/>
    <x v="22"/>
    <x v="22"/>
    <s v="OPP"/>
    <s v="S011"/>
    <s v="Taxi to airport D Wilson PLPP panel-Wilson"/>
    <x v="2"/>
    <n v="96.61"/>
    <n v="0"/>
    <s v="PS\VENOOS"/>
    <s v="PS\SMITHAN"/>
    <s v="PS\SMITHAN"/>
    <s v="OGL003160"/>
    <s v="Wgtn Combined Taxis"/>
    <m/>
    <m/>
    <n v="198390"/>
  </r>
  <r>
    <d v="2019-07-22T00:00:00"/>
    <x v="22"/>
    <x v="22"/>
    <s v="OPP"/>
    <s v="S011"/>
    <s v="taxi D Wilson PLPP panel-Wilson"/>
    <x v="2"/>
    <n v="50.77"/>
    <n v="0"/>
    <s v="PS\VENOOS"/>
    <s v="PS\SMITHAN"/>
    <s v="PS\SMITHAN"/>
    <s v="OGL003160"/>
    <s v="Gm Cabs Pty Ltd"/>
    <m/>
    <m/>
    <n v="198391"/>
  </r>
  <r>
    <d v="2019-07-22T00:00:00"/>
    <x v="22"/>
    <x v="22"/>
    <s v="OPP"/>
    <s v="S011"/>
    <s v="D Wilson uber airport PLPP panel-Wilson"/>
    <x v="2"/>
    <n v="33.590000000000003"/>
    <n v="0"/>
    <s v="PS\VENOOS"/>
    <s v="PS\SMITHAN"/>
    <s v="PS\SMITHAN"/>
    <s v="OGL003160"/>
    <s v="Uber Trip Help.Uber.Com"/>
    <m/>
    <m/>
    <n v="198392"/>
  </r>
  <r>
    <d v="2019-07-22T00:00:00"/>
    <x v="23"/>
    <x v="23"/>
    <s v="OPP"/>
    <s v="S011"/>
    <s v="D Wilson accommodation PLPP panel-Wilson"/>
    <x v="3"/>
    <n v="377.09"/>
    <n v="0"/>
    <s v="PS\VENOOS"/>
    <s v="PS\SMITHAN"/>
    <s v="PS\SMITHAN"/>
    <s v="OGL003160"/>
    <s v="Hgc Hobart"/>
    <m/>
    <m/>
    <n v="198393"/>
  </r>
  <r>
    <d v="2019-07-22T00:00:00"/>
    <x v="6"/>
    <x v="6"/>
    <s v="OPP"/>
    <s v="S011"/>
    <s v="Annual Fee Account Fee-Wilson"/>
    <x v="0"/>
    <n v="3.8"/>
    <n v="0"/>
    <s v="PS\VENOOS"/>
    <s v="PS\SMITHAN"/>
    <s v="PS\SMITHAN"/>
    <s v="OGL003160"/>
    <m/>
    <m/>
    <m/>
    <n v="198394"/>
  </r>
  <r>
    <d v="2019-07-22T00:00:00"/>
    <x v="24"/>
    <x v="24"/>
    <s v="OPP"/>
    <s v="S011"/>
    <s v="parking at airport A Lindsay auck exam-Lindsa"/>
    <x v="0"/>
    <n v="73.569999999999993"/>
    <n v="0"/>
    <s v="PS\VENOOS"/>
    <s v="PS\SMITHAN"/>
    <s v="PS\SMITHAN"/>
    <s v="OGL003160"/>
    <s v="Wellington Internati"/>
    <m/>
    <m/>
    <n v="198396"/>
  </r>
  <r>
    <d v="2019-07-22T00:00:00"/>
    <x v="18"/>
    <x v="18"/>
    <s v="OPP"/>
    <s v="S011"/>
    <s v="working lunch code of conduct meeting-Lindsa"/>
    <x v="0"/>
    <n v="152.61000000000001"/>
    <n v="0"/>
    <s v="PS\VENOOS"/>
    <s v="PS\SMITHAN"/>
    <s v="PS\SMITHAN"/>
    <s v="OGL003160"/>
    <s v="Icon Venues"/>
    <m/>
    <m/>
    <n v="198397"/>
  </r>
  <r>
    <d v="2019-07-22T00:00:00"/>
    <x v="25"/>
    <x v="25"/>
    <s v="OPP"/>
    <s v="S011"/>
    <s v="accom Auckland A Lindsay for exam-Lindsa"/>
    <x v="0"/>
    <n v="231.83"/>
    <n v="0"/>
    <s v="PS\VENOOS"/>
    <s v="PS\SMITHAN"/>
    <s v="PS\SMITHAN"/>
    <s v="OGL003160"/>
    <s v="Skycity Grandhtl Admin"/>
    <m/>
    <m/>
    <n v="198398"/>
  </r>
  <r>
    <d v="2019-07-22T00:00:00"/>
    <x v="26"/>
    <x v="26"/>
    <s v="OPP"/>
    <s v="S011"/>
    <s v="dinner Auckland A Lindsay exam-Lindsa"/>
    <x v="0"/>
    <n v="31.3"/>
    <n v="0"/>
    <s v="PS\VENOOS"/>
    <s v="PS\SMITHAN"/>
    <s v="PS\SMITHAN"/>
    <s v="OGL003160"/>
    <s v="Skycity Andys Burger"/>
    <m/>
    <m/>
    <n v="198399"/>
  </r>
  <r>
    <d v="2019-07-22T00:00:00"/>
    <x v="17"/>
    <x v="17"/>
    <s v="OPP"/>
    <s v="S011"/>
    <s v="new cover for D Wilson Ipad-Lindsa"/>
    <x v="0"/>
    <n v="82.61"/>
    <n v="0"/>
    <s v="PS\VENOOS"/>
    <s v="PS\SMITHAN"/>
    <s v="PS\SMITHAN"/>
    <s v="OGL003160"/>
    <s v="Apple New Zealand"/>
    <m/>
    <m/>
    <n v="198400"/>
  </r>
  <r>
    <d v="2019-07-22T00:00:00"/>
    <x v="22"/>
    <x v="22"/>
    <s v="OPP"/>
    <s v="S011"/>
    <s v="taxi airport to city A Lindsay Auck exam-Lindsa"/>
    <x v="0"/>
    <n v="24.35"/>
    <n v="0"/>
    <s v="PS\VENOOS"/>
    <s v="PS\SMITHAN"/>
    <s v="PS\SMITHAN"/>
    <s v="OGL003160"/>
    <s v="Nzc Taxi"/>
    <m/>
    <m/>
    <n v="198401"/>
  </r>
  <r>
    <d v="2019-07-22T00:00:00"/>
    <x v="23"/>
    <x v="23"/>
    <s v="OPP"/>
    <s v="S011"/>
    <s v="D Wilson accom - PLPP Clerks panel-Lindsa"/>
    <x v="3"/>
    <n v="302.83999999999997"/>
    <n v="0"/>
    <s v="PS\VENOOS"/>
    <s v="PS\SMITHAN"/>
    <s v="PS\SMITHAN"/>
    <s v="OGL003160"/>
    <s v="Hgc Hobart"/>
    <m/>
    <m/>
    <n v="198402"/>
  </r>
  <r>
    <d v="2019-07-22T00:00:00"/>
    <x v="18"/>
    <x v="18"/>
    <s v="OPP"/>
    <s v="S011"/>
    <s v="Francis review SLT ELT meeting working lunc-Lindsa"/>
    <x v="0"/>
    <n v="270"/>
    <n v="0"/>
    <s v="PS\VENOOS"/>
    <s v="PS\SMITHAN"/>
    <s v="PS\SMITHAN"/>
    <s v="OGL003160"/>
    <s v="Icon Venues"/>
    <m/>
    <m/>
    <n v="198403"/>
  </r>
  <r>
    <d v="2019-07-22T00:00:00"/>
    <x v="18"/>
    <x v="18"/>
    <s v="OPP"/>
    <s v="S011"/>
    <s v="chippies and prizes for quiz night-Lindsa"/>
    <x v="0"/>
    <n v="76.900000000000006"/>
    <n v="0"/>
    <s v="PS\VENOOS"/>
    <s v="PS\SMITHAN"/>
    <s v="PS\SMITHAN"/>
    <s v="OGL003160"/>
    <s v="New World Thorndon"/>
    <m/>
    <m/>
    <n v="198404"/>
  </r>
  <r>
    <d v="2019-07-22T00:00:00"/>
    <x v="18"/>
    <x v="18"/>
    <s v="OPP"/>
    <s v="S011"/>
    <s v="chippies for quiz night-Lindsa"/>
    <x v="0"/>
    <n v="33.020000000000003"/>
    <n v="0"/>
    <s v="PS\VENOOS"/>
    <s v="PS\SMITHAN"/>
    <s v="PS\SMITHAN"/>
    <s v="OGL003160"/>
    <s v="New World Silverstream"/>
    <m/>
    <m/>
    <n v="198405"/>
  </r>
  <r>
    <d v="2019-07-22T00:00:00"/>
    <x v="18"/>
    <x v="18"/>
    <s v="OPP"/>
    <s v="S011"/>
    <s v="pizza for quiz night-Lindsa"/>
    <x v="0"/>
    <n v="827.65"/>
    <n v="0"/>
    <s v="PS\VENOOS"/>
    <s v="PS\SMITHAN"/>
    <s v="PS\SMITHAN"/>
    <s v="OGL003160"/>
    <s v="Wholly Bagels &amp; Pizza"/>
    <m/>
    <m/>
    <n v="198406"/>
  </r>
  <r>
    <d v="2019-07-22T00:00:00"/>
    <x v="6"/>
    <x v="6"/>
    <s v="OPP"/>
    <s v="S011"/>
    <s v="Annual Fee Account Fee-Lindsa"/>
    <x v="0"/>
    <n v="3.8"/>
    <n v="0"/>
    <s v="PS\VENOOS"/>
    <s v="PS\SMITHAN"/>
    <s v="PS\SMITHAN"/>
    <s v="OGL003160"/>
    <m/>
    <m/>
    <m/>
    <n v="198407"/>
  </r>
  <r>
    <d v="2019-07-22T00:00:00"/>
    <x v="18"/>
    <x v="18"/>
    <s v="OPP"/>
    <s v="S011"/>
    <s v="Coffee - meet &amp; greet, D Bridges-Picker"/>
    <x v="0"/>
    <n v="8.43"/>
    <n v="0"/>
    <s v="PS\VENOOS"/>
    <s v="PS\SMITHAN"/>
    <s v="PS\SMITHAN"/>
    <s v="OGL003160"/>
    <s v="Icon Venues"/>
    <m/>
    <m/>
    <n v="198409"/>
  </r>
  <r>
    <d v="2019-07-22T00:00:00"/>
    <x v="6"/>
    <x v="6"/>
    <s v="OPP"/>
    <s v="S011"/>
    <s v="Annual Fee Account Fee-Picker"/>
    <x v="0"/>
    <n v="3.8"/>
    <n v="0"/>
    <s v="PS\VENOOS"/>
    <s v="PS\SMITHAN"/>
    <s v="PS\SMITHAN"/>
    <s v="OGL003160"/>
    <m/>
    <m/>
    <m/>
    <n v="198410"/>
  </r>
  <r>
    <d v="2019-07-22T00:00:00"/>
    <x v="6"/>
    <x v="6"/>
    <s v="OPP"/>
    <s v="S011"/>
    <s v="Annual Fee Account Fee-Jones"/>
    <x v="0"/>
    <n v="3.8"/>
    <n v="0"/>
    <s v="PS\VENOOS"/>
    <s v="PS\SMITHAN"/>
    <s v="PS\SMITHAN"/>
    <s v="OGL003160"/>
    <m/>
    <m/>
    <m/>
    <n v="198412"/>
  </r>
  <r>
    <d v="2019-07-22T00:00:00"/>
    <x v="6"/>
    <x v="6"/>
    <s v="OPP"/>
    <s v="S011"/>
    <s v="Annual Fee Account Fee-Brier"/>
    <x v="0"/>
    <n v="3.8"/>
    <n v="0"/>
    <s v="PS\VENOOS"/>
    <s v="PS\SMITHAN"/>
    <s v="PS\SMITHAN"/>
    <s v="OGL003160"/>
    <m/>
    <m/>
    <m/>
    <n v="198414"/>
  </r>
  <r>
    <d v="2019-07-22T00:00:00"/>
    <x v="6"/>
    <x v="6"/>
    <s v="OPP"/>
    <s v="S011"/>
    <s v="Annual Fee Account Fee-Yeabsl"/>
    <x v="0"/>
    <n v="3.8"/>
    <n v="0"/>
    <s v="PS\VENOOS"/>
    <s v="PS\SMITHAN"/>
    <s v="PS\SMITHAN"/>
    <s v="OGL003160"/>
    <m/>
    <m/>
    <m/>
    <n v="198416"/>
  </r>
  <r>
    <d v="2019-07-22T00:00:00"/>
    <x v="6"/>
    <x v="6"/>
    <s v="OPP"/>
    <s v="S011"/>
    <s v="Annual Fee Account Fee-Cotmor"/>
    <x v="0"/>
    <n v="3.8"/>
    <n v="0"/>
    <s v="PS\VENOOS"/>
    <s v="PS\SMITHAN"/>
    <s v="PS\SMITHAN"/>
    <s v="OGL003160"/>
    <m/>
    <m/>
    <m/>
    <n v="198418"/>
  </r>
  <r>
    <d v="2019-07-22T00:00:00"/>
    <x v="6"/>
    <x v="6"/>
    <s v="OPP"/>
    <s v="S011"/>
    <s v="Annual Fee Account Fee-Lepou"/>
    <x v="0"/>
    <n v="3.8"/>
    <n v="0"/>
    <s v="PS\VENOOS"/>
    <s v="PS\SMITHAN"/>
    <s v="PS\SMITHAN"/>
    <s v="OGL003160"/>
    <m/>
    <m/>
    <m/>
    <n v="198425"/>
  </r>
  <r>
    <d v="2019-07-22T00:00:00"/>
    <x v="6"/>
    <x v="6"/>
    <s v="OPP"/>
    <s v="S011"/>
    <s v="Annual Fee Account Fee-Hart"/>
    <x v="0"/>
    <n v="3.8"/>
    <n v="0"/>
    <s v="PS\VENOOS"/>
    <s v="PS\SMITHAN"/>
    <s v="PS\SMITHAN"/>
    <s v="OGL003160"/>
    <m/>
    <m/>
    <m/>
    <n v="198434"/>
  </r>
  <r>
    <d v="2019-07-22T00:00:00"/>
    <x v="6"/>
    <x v="6"/>
    <s v="OPP"/>
    <s v="S011"/>
    <s v="Annual Fee Account Fee-Hellye"/>
    <x v="0"/>
    <n v="3.8"/>
    <n v="0"/>
    <s v="PS\VENOOS"/>
    <s v="PS\SMITHAN"/>
    <s v="PS\SMITHAN"/>
    <s v="OGL003160"/>
    <m/>
    <m/>
    <m/>
    <n v="198436"/>
  </r>
  <r>
    <d v="2019-07-22T00:00:00"/>
    <x v="6"/>
    <x v="6"/>
    <s v="OPP"/>
    <s v="S011"/>
    <s v="Annual Fee Account Fee-Locke"/>
    <x v="0"/>
    <n v="3.8"/>
    <n v="0"/>
    <s v="PS\VENOOS"/>
    <s v="PS\SMITHAN"/>
    <s v="PS\SMITHAN"/>
    <s v="OGL003160"/>
    <m/>
    <m/>
    <m/>
    <n v="198438"/>
  </r>
  <r>
    <d v="2019-07-22T00:00:00"/>
    <x v="6"/>
    <x v="6"/>
    <s v="OPP"/>
    <s v="S011"/>
    <s v="Annual Fee Account Fee-Trayno"/>
    <x v="0"/>
    <n v="3.8"/>
    <n v="0"/>
    <s v="PS\VENOOS"/>
    <s v="PS\SMITHAN"/>
    <s v="PS\SMITHAN"/>
    <s v="OGL003160"/>
    <m/>
    <m/>
    <m/>
    <n v="198440"/>
  </r>
  <r>
    <d v="2019-07-22T00:00:00"/>
    <x v="6"/>
    <x v="6"/>
    <s v="OPP"/>
    <s v="S011"/>
    <s v="Annual Fee Account Fee-Drakef"/>
    <x v="0"/>
    <n v="3.8"/>
    <n v="0"/>
    <s v="PS\VENOOS"/>
    <s v="PS\SMITHAN"/>
    <s v="PS\SMITHAN"/>
    <s v="OGL003160"/>
    <m/>
    <m/>
    <m/>
    <n v="198442"/>
  </r>
  <r>
    <d v="2019-07-22T00:00:00"/>
    <x v="6"/>
    <x v="6"/>
    <s v="OPP"/>
    <s v="S011"/>
    <s v="Annual Fee Account Fee-Streef"/>
    <x v="0"/>
    <n v="3.8"/>
    <n v="0"/>
    <s v="PS\VENOOS"/>
    <s v="PS\SMITHAN"/>
    <s v="PS\SMITHAN"/>
    <s v="OGL003160"/>
    <m/>
    <m/>
    <m/>
    <n v="198445"/>
  </r>
  <r>
    <d v="2019-07-22T00:00:00"/>
    <x v="6"/>
    <x v="6"/>
    <s v="OPP"/>
    <s v="S011"/>
    <s v="Annual Fee Account Fee-Holmes"/>
    <x v="0"/>
    <n v="3.8"/>
    <n v="0"/>
    <s v="PS\VENOOS"/>
    <s v="PS\SMITHAN"/>
    <s v="PS\SMITHAN"/>
    <s v="OGL003160"/>
    <m/>
    <m/>
    <m/>
    <n v="198457"/>
  </r>
  <r>
    <d v="2019-07-22T00:00:00"/>
    <x v="6"/>
    <x v="6"/>
    <s v="OPP"/>
    <s v="S011"/>
    <s v="Annual Fee Account Fee-Hanna"/>
    <x v="0"/>
    <n v="3.8"/>
    <n v="0"/>
    <s v="PS\VENOOS"/>
    <s v="PS\SMITHAN"/>
    <s v="PS\SMITHAN"/>
    <s v="OGL003160"/>
    <m/>
    <m/>
    <m/>
    <n v="198459"/>
  </r>
  <r>
    <d v="2019-07-22T00:00:00"/>
    <x v="6"/>
    <x v="6"/>
    <s v="OPP"/>
    <s v="S011"/>
    <s v="Annual Fee Account Fee-Grace"/>
    <x v="0"/>
    <n v="3.8"/>
    <n v="0"/>
    <s v="PS\VENOOS"/>
    <s v="PS\SMITHAN"/>
    <s v="PS\SMITHAN"/>
    <s v="OGL003160"/>
    <m/>
    <m/>
    <m/>
    <n v="198461"/>
  </r>
  <r>
    <d v="2019-07-22T00:00:00"/>
    <x v="6"/>
    <x v="6"/>
    <s v="OPP"/>
    <s v="S011"/>
    <s v="Annual Fee Account Fee-Moore"/>
    <x v="0"/>
    <n v="3.8"/>
    <n v="0"/>
    <s v="PS\VENOOS"/>
    <s v="PS\SMITHAN"/>
    <s v="PS\SMITHAN"/>
    <s v="OGL003160"/>
    <m/>
    <m/>
    <m/>
    <n v="198463"/>
  </r>
  <r>
    <d v="2019-07-22T00:00:00"/>
    <x v="6"/>
    <x v="6"/>
    <s v="OPP"/>
    <s v="S011"/>
    <s v="Annual Fee Account Fee-Willia"/>
    <x v="0"/>
    <n v="3.8"/>
    <n v="0"/>
    <s v="PS\VENOOS"/>
    <s v="PS\SMITHAN"/>
    <s v="PS\SMITHAN"/>
    <s v="OGL003160"/>
    <m/>
    <m/>
    <m/>
    <n v="198465"/>
  </r>
  <r>
    <d v="2019-07-22T00:00:00"/>
    <x v="6"/>
    <x v="6"/>
    <s v="OPP"/>
    <s v="S011"/>
    <s v="Annual Fee Account Fee-Harris"/>
    <x v="0"/>
    <n v="3.8"/>
    <n v="0"/>
    <s v="PS\VENOOS"/>
    <s v="PS\SMITHAN"/>
    <s v="PS\SMITHAN"/>
    <s v="OGL003160"/>
    <m/>
    <m/>
    <m/>
    <n v="198467"/>
  </r>
  <r>
    <d v="2019-07-22T00:00:00"/>
    <x v="6"/>
    <x v="6"/>
    <s v="OPP"/>
    <s v="S011"/>
    <s v="Annual Fee Account Fee-Sutton"/>
    <x v="0"/>
    <n v="3.8"/>
    <n v="0"/>
    <s v="PS\VENOOS"/>
    <s v="PS\SMITHAN"/>
    <s v="PS\SMITHAN"/>
    <s v="OGL003160"/>
    <m/>
    <m/>
    <m/>
    <n v="198469"/>
  </r>
  <r>
    <d v="2019-07-22T00:00:00"/>
    <x v="18"/>
    <x v="18"/>
    <s v="OPP"/>
    <s v="S011"/>
    <s v="Leaving flowers - C Edwards-Young"/>
    <x v="0"/>
    <n v="17.829999999999998"/>
    <n v="0"/>
    <s v="PS\VENOOS"/>
    <s v="PS\SMITHAN"/>
    <s v="PS\SMITHAN"/>
    <s v="OGL003160"/>
    <s v="Khandallah Dairy"/>
    <m/>
    <m/>
    <n v="198471"/>
  </r>
  <r>
    <d v="2019-07-22T00:00:00"/>
    <x v="6"/>
    <x v="6"/>
    <s v="OPP"/>
    <s v="S011"/>
    <s v="Annual Fee Account Fee-Young"/>
    <x v="0"/>
    <n v="3.8"/>
    <n v="0"/>
    <s v="PS\VENOOS"/>
    <s v="PS\SMITHAN"/>
    <s v="PS\SMITHAN"/>
    <s v="OGL003160"/>
    <m/>
    <m/>
    <m/>
    <n v="198472"/>
  </r>
  <r>
    <d v="2019-07-22T00:00:00"/>
    <x v="6"/>
    <x v="6"/>
    <s v="OPP"/>
    <s v="S011"/>
    <s v="Annual Fee Account Fee-Reid"/>
    <x v="0"/>
    <n v="3.8"/>
    <n v="0"/>
    <s v="PS\VENOOS"/>
    <s v="PS\SMITHAN"/>
    <s v="PS\SMITHAN"/>
    <s v="OGL003160"/>
    <m/>
    <m/>
    <m/>
    <n v="198482"/>
  </r>
  <r>
    <d v="2019-07-22T00:00:00"/>
    <x v="6"/>
    <x v="6"/>
    <s v="OPP"/>
    <s v="S011"/>
    <s v="Annual Fee Account Fee-Farmer"/>
    <x v="0"/>
    <n v="3.8"/>
    <n v="0"/>
    <s v="PS\VENOOS"/>
    <s v="PS\SMITHAN"/>
    <s v="PS\SMITHAN"/>
    <s v="OGL003160"/>
    <m/>
    <m/>
    <m/>
    <n v="198484"/>
  </r>
  <r>
    <d v="2019-07-22T00:00:00"/>
    <x v="6"/>
    <x v="6"/>
    <s v="OPP"/>
    <s v="S011"/>
    <s v="Annual Fee Account Fee-Landon"/>
    <x v="0"/>
    <n v="3.8"/>
    <n v="0"/>
    <s v="PS\VENOOS"/>
    <s v="PS\SMITHAN"/>
    <s v="PS\SMITHAN"/>
    <s v="OGL003160"/>
    <m/>
    <m/>
    <m/>
    <n v="198487"/>
  </r>
  <r>
    <d v="2019-07-22T00:00:00"/>
    <x v="6"/>
    <x v="6"/>
    <s v="OPP"/>
    <s v="S011"/>
    <s v="Annual Fee Account Fee-Maran"/>
    <x v="0"/>
    <n v="3.8"/>
    <n v="0"/>
    <s v="PS\VENOOS"/>
    <s v="PS\SMITHAN"/>
    <s v="PS\SMITHAN"/>
    <s v="OGL003160"/>
    <m/>
    <m/>
    <m/>
    <n v="198495"/>
  </r>
  <r>
    <d v="2019-07-22T00:00:00"/>
    <x v="6"/>
    <x v="6"/>
    <s v="OPP"/>
    <s v="S011"/>
    <s v="Annual Fee Account Fee-Davies"/>
    <x v="0"/>
    <n v="3.8"/>
    <n v="0"/>
    <s v="PS\VENOOS"/>
    <s v="PS\SMITHAN"/>
    <s v="PS\SMITHAN"/>
    <s v="OGL003160"/>
    <m/>
    <m/>
    <m/>
    <n v="198497"/>
  </r>
  <r>
    <d v="2019-07-22T00:00:00"/>
    <x v="6"/>
    <x v="6"/>
    <s v="OPP"/>
    <s v="S011"/>
    <s v="Annual Fee Account Fee-Coffey"/>
    <x v="0"/>
    <n v="3.8"/>
    <n v="0"/>
    <s v="PS\VENOOS"/>
    <s v="PS\SMITHAN"/>
    <s v="PS\SMITHAN"/>
    <s v="OGL003160"/>
    <m/>
    <m/>
    <m/>
    <n v="198499"/>
  </r>
  <r>
    <d v="2019-07-22T00:00:00"/>
    <x v="6"/>
    <x v="6"/>
    <s v="OPP"/>
    <s v="S011"/>
    <s v="Annual Fee Account Fee-Law"/>
    <x v="0"/>
    <n v="3.8"/>
    <n v="0"/>
    <s v="PS\VENOOS"/>
    <s v="PS\SMITHAN"/>
    <s v="PS\SMITHAN"/>
    <s v="OGL003160"/>
    <m/>
    <m/>
    <m/>
    <n v="198501"/>
  </r>
  <r>
    <d v="2019-07-22T00:00:00"/>
    <x v="6"/>
    <x v="6"/>
    <s v="OPP"/>
    <s v="S011"/>
    <s v="Annual Fee Account Fee-Chalme"/>
    <x v="0"/>
    <n v="3.8"/>
    <n v="0"/>
    <s v="PS\VENOOS"/>
    <s v="PS\SMITHAN"/>
    <s v="PS\SMITHAN"/>
    <s v="OGL003160"/>
    <m/>
    <m/>
    <m/>
    <n v="198504"/>
  </r>
  <r>
    <d v="2019-07-22T00:00:00"/>
    <x v="6"/>
    <x v="6"/>
    <s v="OPP"/>
    <s v="S011"/>
    <s v="Annual Fee Account Fee-Delane"/>
    <x v="0"/>
    <n v="3.8"/>
    <n v="0"/>
    <s v="PS\VENOOS"/>
    <s v="PS\SMITHAN"/>
    <s v="PS\SMITHAN"/>
    <s v="OGL003160"/>
    <m/>
    <m/>
    <m/>
    <n v="198508"/>
  </r>
  <r>
    <d v="2019-07-22T00:00:00"/>
    <x v="6"/>
    <x v="6"/>
    <s v="OPP"/>
    <s v="S011"/>
    <s v="Annual Fee Account Fee-Grace"/>
    <x v="0"/>
    <n v="3.8"/>
    <n v="0"/>
    <s v="PS\VENOOS"/>
    <s v="PS\SMITHAN"/>
    <s v="PS\SMITHAN"/>
    <s v="OGL003160"/>
    <m/>
    <m/>
    <m/>
    <n v="198510"/>
  </r>
  <r>
    <d v="2019-07-22T00:00:00"/>
    <x v="6"/>
    <x v="6"/>
    <s v="OPP"/>
    <s v="S011"/>
    <s v="Annual Fee Account Fee-Gradwe"/>
    <x v="0"/>
    <n v="3.8"/>
    <n v="0"/>
    <s v="PS\VENOOS"/>
    <s v="PS\SMITHAN"/>
    <s v="PS\SMITHAN"/>
    <s v="OGL003160"/>
    <m/>
    <m/>
    <m/>
    <n v="198512"/>
  </r>
  <r>
    <d v="2019-07-22T00:00:00"/>
    <x v="18"/>
    <x v="18"/>
    <s v="OPP"/>
    <s v="S011"/>
    <s v="Cakefst SCORP 21 June;Busnss plnning SCORP -Jones"/>
    <x v="0"/>
    <n v="304.35000000000002"/>
    <n v="0"/>
    <s v="PS\VENOOS"/>
    <s v="PS\SMITHAN"/>
    <s v="PS\SMITHAN"/>
    <s v="OGL003160"/>
    <s v="Icon Venues"/>
    <m/>
    <m/>
    <n v="198514"/>
  </r>
  <r>
    <d v="2019-07-22T00:00:00"/>
    <x v="17"/>
    <x v="17"/>
    <s v="OPP"/>
    <s v="S011"/>
    <s v="Envelopes for staff anniversary cards-Jones"/>
    <x v="0"/>
    <n v="4.3"/>
    <n v="0"/>
    <s v="PS\VENOOS"/>
    <s v="PS\SMITHAN"/>
    <s v="PS\SMITHAN"/>
    <s v="OGL003160"/>
    <s v="Capital Office Supplies"/>
    <m/>
    <m/>
    <n v="198515"/>
  </r>
  <r>
    <d v="2019-07-22T00:00:00"/>
    <x v="6"/>
    <x v="6"/>
    <s v="OPP"/>
    <s v="S011"/>
    <s v="Annual Fee Account Fee-Jones"/>
    <x v="0"/>
    <n v="3.8"/>
    <n v="0"/>
    <s v="PS\VENOOS"/>
    <s v="PS\SMITHAN"/>
    <s v="PS\SMITHAN"/>
    <s v="OGL003160"/>
    <m/>
    <m/>
    <m/>
    <n v="198516"/>
  </r>
  <r>
    <d v="2019-07-22T00:00:00"/>
    <x v="6"/>
    <x v="6"/>
    <s v="OPP"/>
    <s v="S011"/>
    <s v="Annual Fee Account Fee-Maffey"/>
    <x v="0"/>
    <n v="3.8"/>
    <n v="0"/>
    <s v="PS\VENOOS"/>
    <s v="PS\SMITHAN"/>
    <s v="PS\SMITHAN"/>
    <s v="OGL003160"/>
    <m/>
    <m/>
    <m/>
    <n v="198518"/>
  </r>
  <r>
    <d v="2019-07-22T00:00:00"/>
    <x v="6"/>
    <x v="6"/>
    <s v="OPP"/>
    <s v="S011"/>
    <s v="Annual Fee Account Fee-Te Amo"/>
    <x v="0"/>
    <n v="3.8"/>
    <n v="0"/>
    <s v="PS\VENOOS"/>
    <s v="PS\SMITHAN"/>
    <s v="PS\SMITHAN"/>
    <s v="OGL003160"/>
    <m/>
    <m/>
    <m/>
    <n v="198520"/>
  </r>
  <r>
    <d v="2019-07-22T00:00:00"/>
    <x v="6"/>
    <x v="6"/>
    <s v="OPP"/>
    <s v="S011"/>
    <s v="Annual Fee Account Fee-Son"/>
    <x v="0"/>
    <n v="3.8"/>
    <n v="0"/>
    <s v="PS\VENOOS"/>
    <s v="PS\SMITHAN"/>
    <s v="PS\SMITHAN"/>
    <s v="OGL003160"/>
    <m/>
    <m/>
    <m/>
    <n v="198522"/>
  </r>
  <r>
    <d v="2019-07-22T00:00:00"/>
    <x v="6"/>
    <x v="6"/>
    <s v="OPP"/>
    <s v="S011"/>
    <s v="Annual Fee Account Fee-Steele"/>
    <x v="0"/>
    <n v="3.8"/>
    <n v="0"/>
    <s v="PS\VENOOS"/>
    <s v="PS\SMITHAN"/>
    <s v="PS\SMITHAN"/>
    <s v="OGL003160"/>
    <m/>
    <m/>
    <m/>
    <n v="198525"/>
  </r>
  <r>
    <d v="2019-07-22T00:00:00"/>
    <x v="6"/>
    <x v="6"/>
    <s v="OPP"/>
    <s v="S011"/>
    <s v="Annual Fee Account Fee-Taylor"/>
    <x v="0"/>
    <n v="3.8"/>
    <n v="0"/>
    <s v="PS\VENOOS"/>
    <s v="PS\SMITHAN"/>
    <s v="PS\SMITHAN"/>
    <s v="OGL003160"/>
    <m/>
    <m/>
    <m/>
    <n v="198527"/>
  </r>
  <r>
    <d v="2019-07-22T00:00:00"/>
    <x v="6"/>
    <x v="6"/>
    <s v="OPP"/>
    <s v="S011"/>
    <s v="Annual Fee Account Fee-Willia"/>
    <x v="0"/>
    <n v="3.8"/>
    <n v="0"/>
    <s v="PS\VENOOS"/>
    <s v="PS\SMITHAN"/>
    <s v="PS\SMITHAN"/>
    <s v="OGL003160"/>
    <m/>
    <m/>
    <m/>
    <n v="198540"/>
  </r>
  <r>
    <d v="2019-07-22T00:00:00"/>
    <x v="6"/>
    <x v="6"/>
    <s v="OPP"/>
    <s v="S011"/>
    <s v="Westpac Fixed Fee 19/20"/>
    <x v="0"/>
    <n v="6.77"/>
    <n v="0"/>
    <s v="PS\MAIRA"/>
    <s v="PS\LITTLEJK"/>
    <s v="PS\LITTLEJK"/>
    <s v="OGL003162"/>
    <m/>
    <m/>
    <m/>
    <n v="198554"/>
  </r>
  <r>
    <d v="2019-07-01T00:00:00"/>
    <x v="27"/>
    <x v="27"/>
    <s v="OPP"/>
    <s v="S011"/>
    <s v="PPMT - Marsh Material Damage Insurance Oct18-Sep19"/>
    <x v="0"/>
    <n v="1111.9000000000001"/>
    <n v="0"/>
    <s v="PS\MAIRA"/>
    <s v="PS\LITTLEJK"/>
    <s v="PS\LITTLEJK"/>
    <s v="OVO010101"/>
    <m/>
    <m/>
    <m/>
    <n v="198561"/>
  </r>
  <r>
    <d v="2019-07-01T00:00:00"/>
    <x v="27"/>
    <x v="27"/>
    <s v="OPP"/>
    <s v="S011"/>
    <s v="PPMT - Marsh Stat/Travel/General Liab. Jul-Sep19"/>
    <x v="0"/>
    <n v="2358.16"/>
    <n v="0"/>
    <s v="PS\MAIRA"/>
    <s v="PS\LITTLEJK"/>
    <s v="PS\LITTLEJK"/>
    <s v="OVO010102"/>
    <m/>
    <m/>
    <m/>
    <n v="198563"/>
  </r>
  <r>
    <d v="2019-07-01T00:00:00"/>
    <x v="15"/>
    <x v="15"/>
    <s v="OPP"/>
    <s v="S011"/>
    <s v="PPMT - St John First Aid x 4"/>
    <x v="0"/>
    <n v="605.21"/>
    <n v="0"/>
    <s v="PS\MAIRA"/>
    <s v="PS\LITTLEJK"/>
    <s v="PS\LITTLEJK"/>
    <s v="OVO010824"/>
    <m/>
    <m/>
    <m/>
    <n v="198575"/>
  </r>
  <r>
    <d v="2019-07-23T00:00:00"/>
    <x v="18"/>
    <x v="18"/>
    <s v="OPP"/>
    <s v="S011"/>
    <s v="breakfast auckland a lindsay exam-Lindsay"/>
    <x v="0"/>
    <n v="16.52"/>
    <n v="2.48"/>
    <m/>
    <s v="PS\CHENK"/>
    <m/>
    <s v="OVO010970"/>
    <m/>
    <m/>
    <m/>
    <n v="198577"/>
  </r>
  <r>
    <d v="2019-07-19T00:00:00"/>
    <x v="0"/>
    <x v="0"/>
    <s v="OPP"/>
    <s v="S011"/>
    <s v="Ergonomic mouse"/>
    <x v="0"/>
    <n v="112"/>
    <n v="16.8"/>
    <m/>
    <s v="PS\MAYL"/>
    <m/>
    <s v="OVO010962"/>
    <m/>
    <m/>
    <m/>
    <n v="198580"/>
  </r>
  <r>
    <d v="2019-07-04T00:00:00"/>
    <x v="7"/>
    <x v="7"/>
    <s v="OPP"/>
    <s v="S011"/>
    <s v="Cellphones to 25-6-2019"/>
    <x v="0"/>
    <n v="89.63"/>
    <n v="13.44"/>
    <m/>
    <s v="PS\MAYL"/>
    <m/>
    <s v="OVO010918"/>
    <m/>
    <m/>
    <m/>
    <n v="198605"/>
  </r>
  <r>
    <d v="2019-07-02T00:00:00"/>
    <x v="8"/>
    <x v="8"/>
    <s v="OPP"/>
    <s v="S011"/>
    <s v="OOC 2019 4 year plan"/>
    <x v="0"/>
    <n v="257.49"/>
    <n v="38.630000000000003"/>
    <m/>
    <s v="PS\MAYL"/>
    <m/>
    <s v="OVO010895"/>
    <m/>
    <m/>
    <m/>
    <n v="198664"/>
  </r>
  <r>
    <d v="2019-07-15T00:00:00"/>
    <x v="9"/>
    <x v="9"/>
    <s v="OPP"/>
    <s v="S011"/>
    <s v="Barcode labels"/>
    <x v="0"/>
    <n v="155"/>
    <n v="23.25"/>
    <m/>
    <s v="PS\MAYL"/>
    <m/>
    <s v="OVO010950"/>
    <m/>
    <m/>
    <m/>
    <n v="198671"/>
  </r>
  <r>
    <d v="2019-07-24T00:00:00"/>
    <x v="0"/>
    <x v="0"/>
    <s v="OPP"/>
    <s v="S011"/>
    <s v="Two ergonomic mice for Tanna"/>
    <x v="0"/>
    <n v="298"/>
    <n v="44.7"/>
    <m/>
    <s v="PS\MAYL"/>
    <m/>
    <s v="OVO010967"/>
    <m/>
    <m/>
    <m/>
    <n v="198694"/>
  </r>
  <r>
    <d v="2019-07-24T00:00:00"/>
    <x v="1"/>
    <x v="1"/>
    <s v="OPP"/>
    <s v="S011"/>
    <s v="SALARY 24 JUL 2019"/>
    <x v="0"/>
    <n v="58534.51"/>
    <n v="0"/>
    <s v="PS\MAIRA"/>
    <s v="PS\LITTLEJK"/>
    <s v="PS\LITTLEJK"/>
    <s v="OSAL000363"/>
    <m/>
    <m/>
    <m/>
    <n v="198709"/>
  </r>
  <r>
    <d v="2019-07-24T00:00:00"/>
    <x v="19"/>
    <x v="19"/>
    <s v="OPP"/>
    <s v="S011"/>
    <s v="SALARY 24 JUL 2019"/>
    <x v="0"/>
    <n v="117.14"/>
    <n v="0"/>
    <s v="PS\MAIRA"/>
    <s v="PS\LITTLEJK"/>
    <s v="PS\LITTLEJK"/>
    <s v="OSAL000363"/>
    <m/>
    <m/>
    <m/>
    <n v="198722"/>
  </r>
  <r>
    <d v="2019-07-24T00:00:00"/>
    <x v="2"/>
    <x v="2"/>
    <s v="OPP"/>
    <s v="S011"/>
    <s v="SALARY 24 JUL 2019"/>
    <x v="0"/>
    <n v="697.81"/>
    <n v="0"/>
    <s v="PS\MAIRA"/>
    <s v="PS\LITTLEJK"/>
    <s v="PS\LITTLEJK"/>
    <s v="OSAL000363"/>
    <m/>
    <m/>
    <m/>
    <n v="198729"/>
  </r>
  <r>
    <d v="2019-07-24T00:00:00"/>
    <x v="3"/>
    <x v="3"/>
    <s v="OPP"/>
    <s v="S011"/>
    <s v="SALARY 24 JUL 2019"/>
    <x v="0"/>
    <n v="1398.22"/>
    <n v="0"/>
    <s v="PS\MAIRA"/>
    <s v="PS\LITTLEJK"/>
    <s v="PS\LITTLEJK"/>
    <s v="OSAL000363"/>
    <m/>
    <m/>
    <m/>
    <n v="198739"/>
  </r>
  <r>
    <d v="2019-07-24T00:00:00"/>
    <x v="4"/>
    <x v="4"/>
    <s v="OPP"/>
    <s v="S011"/>
    <s v="SALARY 24 JUL 2019"/>
    <x v="0"/>
    <n v="33"/>
    <n v="0"/>
    <s v="PS\MAIRA"/>
    <s v="PS\LITTLEJK"/>
    <s v="PS\LITTLEJK"/>
    <s v="OSAL000363"/>
    <m/>
    <m/>
    <m/>
    <n v="198746"/>
  </r>
  <r>
    <d v="2019-07-15T00:00:00"/>
    <x v="28"/>
    <x v="28"/>
    <s v="OPP"/>
    <s v="S011"/>
    <s v="SVO041312-Ads OM role"/>
    <x v="0"/>
    <n v="605"/>
    <n v="0"/>
    <s v="PS\MAIRA"/>
    <s v="PS\LITTLEJK"/>
    <s v="PS\LITTLEJK"/>
    <s v="OGL003164"/>
    <s v="HAINES NZ LIMITED T/A HAINES ATTRACT"/>
    <m/>
    <m/>
    <n v="198768"/>
  </r>
  <r>
    <d v="2019-07-01T00:00:00"/>
    <x v="29"/>
    <x v="29"/>
    <s v="OPP"/>
    <s v="S011"/>
    <s v="Accounting Services SLA 2017/18 sch2"/>
    <x v="0"/>
    <n v="3250"/>
    <n v="0"/>
    <s v="PS\MAIRA"/>
    <s v="PS\LITTLEJK"/>
    <s v="PS\LITTLEJK"/>
    <s v="ACCOUNTING"/>
    <m/>
    <m/>
    <m/>
    <n v="198769"/>
  </r>
  <r>
    <d v="2019-07-01T00:00:00"/>
    <x v="29"/>
    <x v="29"/>
    <s v="OPP"/>
    <s v="S011"/>
    <s v="OOC Management Accountant Fee sch2"/>
    <x v="0"/>
    <n v="5000"/>
    <n v="0"/>
    <s v="PS\MAIRA"/>
    <s v="PS\LITTLEJK"/>
    <s v="PS\LITTLEJK"/>
    <s v="ACCOUNTING"/>
    <m/>
    <m/>
    <m/>
    <n v="198770"/>
  </r>
  <r>
    <d v="2019-07-01T00:00:00"/>
    <x v="30"/>
    <x v="30"/>
    <s v="OPP"/>
    <s v="S011"/>
    <s v="Allocation of corp. support from OPP to IPR 19/20"/>
    <x v="0"/>
    <n v="-10928.36"/>
    <n v="0"/>
    <s v="PS\MAIRA"/>
    <s v="PS\LITTLEJK"/>
    <s v="PS\LITTLEJK"/>
    <s v="ALLOCATIONS"/>
    <m/>
    <m/>
    <m/>
    <n v="198776"/>
  </r>
  <r>
    <d v="2019-07-01T00:00:00"/>
    <x v="31"/>
    <x v="31"/>
    <s v="OPP"/>
    <s v="S011"/>
    <s v="Audit fee accrual 19/20"/>
    <x v="0"/>
    <n v="3872.17"/>
    <n v="0"/>
    <s v="PS\MAIRA"/>
    <s v="PS\LITTLEJK"/>
    <s v="PS\LITTLEJK"/>
    <s v="AUDIT FEE"/>
    <m/>
    <m/>
    <m/>
    <n v="198777"/>
  </r>
  <r>
    <d v="2019-07-01T00:00:00"/>
    <x v="32"/>
    <x v="32"/>
    <s v="OPP"/>
    <s v="S011"/>
    <s v="Capital charge 19/20"/>
    <x v="0"/>
    <n v="47275"/>
    <n v="0"/>
    <s v="PS\MAIRA"/>
    <s v="PS\LITTLEJK"/>
    <s v="PS\LITTLEJK"/>
    <s v="CAPITAL CHARGE"/>
    <m/>
    <m/>
    <m/>
    <n v="198779"/>
  </r>
  <r>
    <d v="2019-07-01T00:00:00"/>
    <x v="33"/>
    <x v="33"/>
    <s v="OPP"/>
    <s v="S011"/>
    <s v="Crown Revenue 19/20"/>
    <x v="0"/>
    <n v="-1697000"/>
    <n v="0"/>
    <s v="PS\MAIRA"/>
    <s v="PS\LITTLEJK"/>
    <s v="PS\LITTLEJK"/>
    <s v="CROWN REVENUE"/>
    <m/>
    <m/>
    <m/>
    <n v="198781"/>
  </r>
  <r>
    <d v="2019-07-01T00:00:00"/>
    <x v="34"/>
    <x v="34"/>
    <s v="OPP"/>
    <s v="S011"/>
    <s v="ICT SLA OOC 2019/20"/>
    <x v="0"/>
    <n v="110000"/>
    <n v="0"/>
    <s v="PS\MAIRA"/>
    <s v="PS\LITTLEJK"/>
    <s v="PS\LITTLEJK"/>
    <s v="ICT SLA"/>
    <m/>
    <m/>
    <m/>
    <n v="198785"/>
  </r>
  <r>
    <d v="2019-07-31T00:00:00"/>
    <x v="1"/>
    <x v="1"/>
    <s v="OPP"/>
    <s v="S011"/>
    <s v="ACCRUALS JUL 2019"/>
    <x v="0"/>
    <n v="29267.29"/>
    <n v="0"/>
    <s v="PS\MAIRA"/>
    <s v="PS\LITTLEJK"/>
    <s v="PS\LITTLEJK"/>
    <s v="OSAC000231"/>
    <m/>
    <m/>
    <m/>
    <n v="198821"/>
  </r>
  <r>
    <d v="2019-07-31T00:00:00"/>
    <x v="2"/>
    <x v="2"/>
    <s v="OPP"/>
    <s v="S011"/>
    <s v="ACCRUALS JUL 2019"/>
    <x v="0"/>
    <n v="348.91"/>
    <n v="0"/>
    <s v="PS\MAIRA"/>
    <s v="PS\LITTLEJK"/>
    <s v="PS\LITTLEJK"/>
    <s v="OSAC000231"/>
    <m/>
    <m/>
    <m/>
    <n v="198828"/>
  </r>
  <r>
    <d v="2019-07-31T00:00:00"/>
    <x v="3"/>
    <x v="3"/>
    <s v="OPP"/>
    <s v="S011"/>
    <s v="ACCRUALS JUL 2019"/>
    <x v="0"/>
    <n v="699.13"/>
    <n v="0"/>
    <s v="PS\MAIRA"/>
    <s v="PS\LITTLEJK"/>
    <s v="PS\LITTLEJK"/>
    <s v="OSAC000231"/>
    <m/>
    <m/>
    <m/>
    <n v="198838"/>
  </r>
  <r>
    <d v="2019-07-31T00:00:00"/>
    <x v="4"/>
    <x v="4"/>
    <s v="OPP"/>
    <s v="S011"/>
    <s v="ACCRUALS JUL 2019"/>
    <x v="0"/>
    <n v="16.5"/>
    <n v="0"/>
    <s v="PS\MAIRA"/>
    <s v="PS\LITTLEJK"/>
    <s v="PS\LITTLEJK"/>
    <s v="OSAC000231"/>
    <m/>
    <m/>
    <m/>
    <n v="198845"/>
  </r>
  <r>
    <d v="2019-08-01T00:00:00"/>
    <x v="1"/>
    <x v="1"/>
    <s v="OPP"/>
    <s v="S011"/>
    <s v="ACCRUALS JUL 2019"/>
    <x v="0"/>
    <n v="-29267.29"/>
    <n v="0"/>
    <s v="PS\MAIRA"/>
    <s v="PS\LITTLEJK"/>
    <s v="PS\LITTLEJK"/>
    <s v="OSAC000232"/>
    <m/>
    <m/>
    <m/>
    <n v="198855"/>
  </r>
  <r>
    <d v="2019-08-01T00:00:00"/>
    <x v="2"/>
    <x v="2"/>
    <s v="OPP"/>
    <s v="S011"/>
    <s v="ACCRUALS JUL 2019"/>
    <x v="0"/>
    <n v="-348.91"/>
    <n v="0"/>
    <s v="PS\MAIRA"/>
    <s v="PS\LITTLEJK"/>
    <s v="PS\LITTLEJK"/>
    <s v="OSAC000232"/>
    <m/>
    <m/>
    <m/>
    <n v="198862"/>
  </r>
  <r>
    <d v="2019-08-01T00:00:00"/>
    <x v="3"/>
    <x v="3"/>
    <s v="OPP"/>
    <s v="S011"/>
    <s v="ACCRUALS JUL 2019"/>
    <x v="0"/>
    <n v="-699.13"/>
    <n v="0"/>
    <s v="PS\MAIRA"/>
    <s v="PS\LITTLEJK"/>
    <s v="PS\LITTLEJK"/>
    <s v="OSAC000232"/>
    <m/>
    <m/>
    <m/>
    <n v="198872"/>
  </r>
  <r>
    <d v="2019-08-01T00:00:00"/>
    <x v="4"/>
    <x v="4"/>
    <s v="OPP"/>
    <s v="S011"/>
    <s v="ACCRUALS JUL 2019"/>
    <x v="0"/>
    <n v="-16.5"/>
    <n v="0"/>
    <s v="PS\MAIRA"/>
    <s v="PS\LITTLEJK"/>
    <s v="PS\LITTLEJK"/>
    <s v="OSAC000232"/>
    <m/>
    <m/>
    <m/>
    <n v="198879"/>
  </r>
  <r>
    <d v="2019-07-31T00:00:00"/>
    <x v="6"/>
    <x v="6"/>
    <s v="OPP"/>
    <s v="S011"/>
    <s v="Purchase Card Account Fee"/>
    <x v="0"/>
    <n v="2"/>
    <n v="0"/>
    <s v="PS\VENOOS"/>
    <s v="PS\SMITHAN"/>
    <s v="PS\SMITHAN"/>
    <s v="OGL003165"/>
    <m/>
    <m/>
    <m/>
    <n v="198882"/>
  </r>
  <r>
    <d v="2019-07-31T00:00:00"/>
    <x v="5"/>
    <x v="5"/>
    <s v="OPP"/>
    <s v="S011"/>
    <s v="Purchase Card "/>
    <x v="0"/>
    <n v="1.43"/>
    <n v="0"/>
    <s v="PS\VENOOS"/>
    <s v="PS\MAYL"/>
    <s v="PS\MAYL"/>
    <s v="OGL003166"/>
    <m/>
    <m/>
    <m/>
    <n v="198886"/>
  </r>
  <r>
    <d v="2019-08-01T00:00:00"/>
    <x v="5"/>
    <x v="5"/>
    <s v="OPP"/>
    <s v="S011"/>
    <s v="Purchase Card "/>
    <x v="0"/>
    <n v="-1.43"/>
    <n v="0"/>
    <s v="PS\VENOOS"/>
    <s v="PS\MAYL"/>
    <s v="PS\MAYL"/>
    <s v="OGL003167"/>
    <m/>
    <m/>
    <m/>
    <n v="198890"/>
  </r>
  <r>
    <d v="2019-07-31T00:00:00"/>
    <x v="35"/>
    <x v="35"/>
    <s v="OPP"/>
    <s v="S011"/>
    <s v="Annual Leave Jul 2019"/>
    <x v="0"/>
    <n v="7633.59"/>
    <n v="0"/>
    <s v="PS\MAIRA"/>
    <s v="PS\LITTLEJK"/>
    <s v="PS\LITTLEJK"/>
    <s v="OSAL000364"/>
    <m/>
    <m/>
    <m/>
    <n v="198893"/>
  </r>
  <r>
    <d v="2019-07-31T00:00:00"/>
    <x v="36"/>
    <x v="36"/>
    <s v="OPP"/>
    <s v="S011"/>
    <s v="Summary FA Depreciation Entry"/>
    <x v="0"/>
    <n v="102548.73"/>
    <n v="0"/>
    <s v="PS\MAIRA"/>
    <s v="PS\LITTLEJK"/>
    <s v="PS\LITTLEJK"/>
    <s v="OFA000167"/>
    <m/>
    <m/>
    <m/>
    <n v="198904"/>
  </r>
  <r>
    <d v="2019-07-31T00:00:00"/>
    <x v="37"/>
    <x v="37"/>
    <s v="OPP"/>
    <s v="S011"/>
    <s v="Summary FA Depreciation Entry"/>
    <x v="0"/>
    <n v="83.91"/>
    <n v="0"/>
    <s v="PS\MAIRA"/>
    <s v="PS\LITTLEJK"/>
    <s v="PS\LITTLEJK"/>
    <s v="OFA000167"/>
    <m/>
    <m/>
    <m/>
    <n v="198906"/>
  </r>
  <r>
    <d v="2019-07-31T00:00:00"/>
    <x v="38"/>
    <x v="38"/>
    <s v="OPP"/>
    <s v="S011"/>
    <s v="Summary FA Depreciation Entry"/>
    <x v="0"/>
    <n v="8783.73"/>
    <n v="0"/>
    <s v="PS\MAIRA"/>
    <s v="PS\LITTLEJK"/>
    <s v="PS\LITTLEJK"/>
    <s v="OFA000167"/>
    <m/>
    <m/>
    <m/>
    <n v="198908"/>
  </r>
  <r>
    <d v="2019-07-31T00:00:00"/>
    <x v="36"/>
    <x v="36"/>
    <s v="OPP"/>
    <s v="S171"/>
    <s v="Summary FA Depreciation Entry"/>
    <x v="0"/>
    <n v="15733.96"/>
    <n v="0"/>
    <s v="PS\MAIRA"/>
    <s v="PS\LITTLEJK"/>
    <s v="PS\LITTLEJK"/>
    <s v="OFA000167"/>
    <m/>
    <m/>
    <m/>
    <n v="198909"/>
  </r>
  <r>
    <d v="2019-07-31T00:00:00"/>
    <x v="39"/>
    <x v="39"/>
    <s v="OPP"/>
    <s v="S011"/>
    <s v="Summary FA Depreciation Entry"/>
    <x v="0"/>
    <n v="142.86000000000001"/>
    <n v="0"/>
    <s v="PS\MAIRA"/>
    <s v="PS\LITTLEJK"/>
    <s v="PS\LITTLEJK"/>
    <s v="OFA000167"/>
    <m/>
    <m/>
    <m/>
    <n v="198912"/>
  </r>
  <r>
    <d v="2019-07-31T00:00:00"/>
    <x v="40"/>
    <x v="40"/>
    <s v="OPP"/>
    <s v="S011"/>
    <s v="Summary FA Depreciation Entry"/>
    <x v="0"/>
    <n v="72.099999999999994"/>
    <n v="0"/>
    <s v="PS\MAIRA"/>
    <s v="PS\LITTLEJK"/>
    <s v="PS\LITTLEJK"/>
    <s v="OFA000167"/>
    <m/>
    <m/>
    <m/>
    <n v="198914"/>
  </r>
  <r>
    <d v="2019-07-26T00:00:00"/>
    <x v="41"/>
    <x v="41"/>
    <s v="OPP"/>
    <s v="S011"/>
    <s v="Fuji Xerox Jul 19 - Fuji_MFD_571306 youngd"/>
    <x v="0"/>
    <n v="51.13"/>
    <n v="0"/>
    <m/>
    <s v="PS\MAYL"/>
    <m/>
    <s v="OVO011005"/>
    <m/>
    <m/>
    <m/>
    <n v="199035"/>
  </r>
  <r>
    <d v="2019-07-26T00:00:00"/>
    <x v="41"/>
    <x v="41"/>
    <s v="OPP"/>
    <s v="S011"/>
    <s v="Fuji Xerox Jul 19 - Fuji_MFD_571306 ocpickja"/>
    <x v="0"/>
    <n v="19.03"/>
    <n v="0"/>
    <m/>
    <s v="PS\MAYL"/>
    <m/>
    <s v="OVO011005"/>
    <m/>
    <m/>
    <m/>
    <n v="199036"/>
  </r>
  <r>
    <d v="2019-07-26T00:00:00"/>
    <x v="41"/>
    <x v="41"/>
    <s v="OPP"/>
    <s v="S011"/>
    <s v="Fuji Xerox Jul 19 - Fuji_MFD_571306 ockreisa"/>
    <x v="0"/>
    <n v="33.840000000000003"/>
    <n v="0"/>
    <m/>
    <s v="PS\MAYL"/>
    <m/>
    <s v="OVO011005"/>
    <m/>
    <m/>
    <m/>
    <n v="199037"/>
  </r>
  <r>
    <d v="2019-07-26T00:00:00"/>
    <x v="41"/>
    <x v="41"/>
    <s v="OPP"/>
    <s v="S011"/>
    <s v="Fuji Xerox Jul 19 - Fuji_MFD_571306 jonesm"/>
    <x v="0"/>
    <n v="97.92"/>
    <n v="0"/>
    <m/>
    <s v="PS\MAYL"/>
    <m/>
    <s v="OVO011005"/>
    <m/>
    <m/>
    <m/>
    <n v="199038"/>
  </r>
  <r>
    <d v="2019-07-26T00:00:00"/>
    <x v="41"/>
    <x v="41"/>
    <s v="OPP"/>
    <s v="S011"/>
    <s v="Fuji Xerox Jul 19 - Fuji_MFD_571306 farmerk"/>
    <x v="0"/>
    <n v="3.87"/>
    <n v="0"/>
    <m/>
    <s v="PS\MAYL"/>
    <m/>
    <s v="OVO011005"/>
    <m/>
    <m/>
    <m/>
    <n v="199039"/>
  </r>
  <r>
    <d v="2019-07-26T00:00:00"/>
    <x v="41"/>
    <x v="41"/>
    <s v="OPP"/>
    <s v="S011"/>
    <s v="Fuji Xerox Jul 19 - Fuji_MFD_570932 woodcocj"/>
    <x v="0"/>
    <n v="3"/>
    <n v="0"/>
    <m/>
    <s v="PS\MAYL"/>
    <m/>
    <s v="OVO011005"/>
    <m/>
    <m/>
    <m/>
    <n v="199040"/>
  </r>
  <r>
    <d v="2019-07-26T00:00:00"/>
    <x v="41"/>
    <x v="41"/>
    <s v="OPP"/>
    <s v="S011"/>
    <s v="Fuji Xerox Jul 19 - Fuji_MFD_570932 ocpickja"/>
    <x v="0"/>
    <n v="8.09"/>
    <n v="0"/>
    <m/>
    <s v="PS\MAYL"/>
    <m/>
    <s v="OVO011005"/>
    <m/>
    <m/>
    <m/>
    <n v="199041"/>
  </r>
  <r>
    <d v="2019-07-26T00:00:00"/>
    <x v="41"/>
    <x v="41"/>
    <s v="OPP"/>
    <s v="S011"/>
    <s v="Fuji Xerox Jul 19 - Fuji_MFD_570932 ockreisa"/>
    <x v="0"/>
    <n v="0.21"/>
    <n v="0"/>
    <m/>
    <s v="PS\MAYL"/>
    <m/>
    <s v="OVO011005"/>
    <m/>
    <m/>
    <m/>
    <n v="199042"/>
  </r>
  <r>
    <d v="2019-07-26T00:00:00"/>
    <x v="41"/>
    <x v="41"/>
    <s v="OPP"/>
    <s v="S011"/>
    <s v="Fuji Xerox Jul 19 - Fuji_MFD_570932 jonesm"/>
    <x v="0"/>
    <n v="2.31"/>
    <n v="0"/>
    <m/>
    <s v="PS\MAYL"/>
    <m/>
    <s v="OVO011005"/>
    <m/>
    <m/>
    <m/>
    <n v="199043"/>
  </r>
  <r>
    <d v="2019-07-26T00:00:00"/>
    <x v="41"/>
    <x v="41"/>
    <s v="OPP"/>
    <s v="S011"/>
    <s v="Fuji Xerox Jul 19 - Fuji_MFD_570932 farmerk"/>
    <x v="0"/>
    <n v="89.26"/>
    <n v="0"/>
    <m/>
    <s v="PS\MAYL"/>
    <m/>
    <s v="OVO011005"/>
    <m/>
    <m/>
    <m/>
    <n v="199044"/>
  </r>
  <r>
    <d v="2019-07-26T00:00:00"/>
    <x v="41"/>
    <x v="41"/>
    <s v="OPP"/>
    <s v="S011"/>
    <s v="Fuji Xerox Jul 19 - Fuji_MFD_370047 woodcocj"/>
    <x v="0"/>
    <n v="6.3"/>
    <n v="0"/>
    <m/>
    <s v="PS\MAYL"/>
    <m/>
    <s v="OVO011005"/>
    <m/>
    <m/>
    <m/>
    <n v="199045"/>
  </r>
  <r>
    <d v="2019-07-26T00:00:00"/>
    <x v="41"/>
    <x v="41"/>
    <s v="OPP"/>
    <s v="S011"/>
    <s v="Fuji Xerox Jul 19 - Fuji_MFD_353953 youngd"/>
    <x v="0"/>
    <n v="3.1"/>
    <n v="0"/>
    <m/>
    <s v="PS\MAYL"/>
    <m/>
    <s v="OVO011005"/>
    <m/>
    <m/>
    <m/>
    <n v="199046"/>
  </r>
  <r>
    <d v="2019-07-26T00:00:00"/>
    <x v="41"/>
    <x v="41"/>
    <s v="OPP"/>
    <s v="S011"/>
    <s v="Fuji Xerox Jul 19 - Fuji_MFD_353953 ockreisa"/>
    <x v="0"/>
    <n v="0.05"/>
    <n v="0"/>
    <m/>
    <s v="PS\MAYL"/>
    <m/>
    <s v="OVO011005"/>
    <m/>
    <m/>
    <m/>
    <n v="199047"/>
  </r>
  <r>
    <d v="2019-07-26T00:00:00"/>
    <x v="41"/>
    <x v="41"/>
    <s v="OPP"/>
    <s v="S011"/>
    <s v="Fuji Xerox Jul 19 - Fuji_MFD_353953 jonesm"/>
    <x v="0"/>
    <n v="0.22"/>
    <n v="0"/>
    <m/>
    <s v="PS\MAYL"/>
    <m/>
    <s v="OVO011005"/>
    <m/>
    <m/>
    <m/>
    <n v="199048"/>
  </r>
  <r>
    <d v="2019-07-26T00:00:00"/>
    <x v="41"/>
    <x v="41"/>
    <s v="OPP"/>
    <s v="S011"/>
    <s v="Fuji Xerox Jul 19 - Fuji_MFD_353953 farmerk"/>
    <x v="0"/>
    <n v="6.05"/>
    <n v="0"/>
    <m/>
    <s v="PS\MAYL"/>
    <m/>
    <s v="OVO011005"/>
    <m/>
    <m/>
    <m/>
    <n v="199049"/>
  </r>
  <r>
    <d v="2019-07-26T00:00:00"/>
    <x v="41"/>
    <x v="41"/>
    <s v="OPP"/>
    <s v="S011"/>
    <s v="Fuji Xerox Jul 19 - Fuji_MFD_352343 ocrichpe"/>
    <x v="0"/>
    <n v="6.54"/>
    <n v="0"/>
    <m/>
    <s v="PS\MAYL"/>
    <m/>
    <s v="OVO011005"/>
    <m/>
    <m/>
    <m/>
    <n v="199050"/>
  </r>
  <r>
    <d v="2019-07-26T00:00:00"/>
    <x v="41"/>
    <x v="41"/>
    <s v="OPP"/>
    <s v="S011"/>
    <s v="Fuji Xerox Jul 19 - Fuji_MFD_352343 ocpickja"/>
    <x v="0"/>
    <n v="0.39"/>
    <n v="0"/>
    <m/>
    <s v="PS\MAYL"/>
    <m/>
    <s v="OVO011005"/>
    <m/>
    <m/>
    <m/>
    <n v="199051"/>
  </r>
  <r>
    <d v="2019-07-26T00:00:00"/>
    <x v="41"/>
    <x v="41"/>
    <s v="OPP"/>
    <s v="S011"/>
    <s v="Fuji Xerox Jul 19 - Fuji_MFD_352343 oclindan"/>
    <x v="0"/>
    <n v="1.37"/>
    <n v="0"/>
    <m/>
    <s v="PS\MAYL"/>
    <m/>
    <s v="OVO011005"/>
    <m/>
    <m/>
    <m/>
    <n v="199052"/>
  </r>
  <r>
    <d v="2019-07-26T00:00:00"/>
    <x v="41"/>
    <x v="41"/>
    <s v="OPP"/>
    <s v="S011"/>
    <s v="Fuji Xerox Jul 19 - Fuji_MFD_352343 farmerk"/>
    <x v="0"/>
    <n v="0.63"/>
    <n v="0"/>
    <m/>
    <s v="PS\MAYL"/>
    <m/>
    <s v="OVO011005"/>
    <m/>
    <m/>
    <m/>
    <n v="199053"/>
  </r>
  <r>
    <d v="2019-07-26T00:00:00"/>
    <x v="41"/>
    <x v="41"/>
    <s v="OPP"/>
    <s v="S011"/>
    <s v="Fuji Xerox Jul 19 - Fuji_MFD_351866 youngd"/>
    <x v="0"/>
    <n v="1.71"/>
    <n v="0"/>
    <m/>
    <s v="PS\MAYL"/>
    <m/>
    <s v="OVO011005"/>
    <m/>
    <m/>
    <m/>
    <n v="199054"/>
  </r>
  <r>
    <d v="2019-07-26T00:00:00"/>
    <x v="41"/>
    <x v="41"/>
    <s v="OPP"/>
    <s v="S011"/>
    <s v="Fuji Xerox Jul 19 - Fuji_SFD_CP405_003626 ocrichpe"/>
    <x v="0"/>
    <n v="11.25"/>
    <n v="0"/>
    <m/>
    <s v="PS\MAYL"/>
    <m/>
    <s v="OVO011005"/>
    <m/>
    <m/>
    <m/>
    <n v="199055"/>
  </r>
  <r>
    <d v="2019-07-26T00:00:00"/>
    <x v="41"/>
    <x v="41"/>
    <s v="OPP"/>
    <s v="S011"/>
    <s v="Fuji Xerox Jul 19 - Fuji_SFD_CP405_003611 ocpickja"/>
    <x v="0"/>
    <n v="0.32"/>
    <n v="0"/>
    <m/>
    <s v="PS\MAYL"/>
    <m/>
    <s v="OVO011005"/>
    <m/>
    <m/>
    <m/>
    <n v="199056"/>
  </r>
  <r>
    <d v="2019-07-26T00:00:00"/>
    <x v="41"/>
    <x v="41"/>
    <s v="OPP"/>
    <s v="S011"/>
    <s v="Fuji Xerox Jul 19 - All of Government Admin Fee"/>
    <x v="0"/>
    <n v="24.99"/>
    <n v="0"/>
    <m/>
    <s v="PS\MAYL"/>
    <m/>
    <s v="OVO011005"/>
    <m/>
    <m/>
    <m/>
    <n v="199184"/>
  </r>
  <r>
    <d v="2019-08-01T00:00:00"/>
    <x v="9"/>
    <x v="9"/>
    <s v="OPP"/>
    <s v="S011"/>
    <s v="IM Holdings"/>
    <x v="0"/>
    <n v="167.16"/>
    <n v="25.07"/>
    <m/>
    <s v="PS\MAYL"/>
    <m/>
    <s v="OVO010980"/>
    <m/>
    <m/>
    <m/>
    <n v="199195"/>
  </r>
  <r>
    <d v="2019-07-31T00:00:00"/>
    <x v="22"/>
    <x v="22"/>
    <s v="OPP"/>
    <s v="S011"/>
    <s v="D Wilson taxi to Brisban airport POCC with -Wilson"/>
    <x v="2"/>
    <n v="38.93"/>
    <n v="0"/>
    <s v="PS\VENOOS"/>
    <s v="PS\MAYL"/>
    <s v="PS\MAYL"/>
    <s v="OGL003171"/>
    <s v="Uber *trip"/>
    <m/>
    <m/>
    <n v="199206"/>
  </r>
  <r>
    <d v="2019-07-31T00:00:00"/>
    <x v="18"/>
    <x v="18"/>
    <s v="OPP"/>
    <s v="S011"/>
    <s v="SLT coffees for meeting x 4-Lindsa"/>
    <x v="0"/>
    <n v="15.83"/>
    <n v="0"/>
    <s v="PS\VENOOS"/>
    <s v="PS\MAYL"/>
    <s v="PS\MAYL"/>
    <s v="OGL003171"/>
    <s v="Icon Venues"/>
    <m/>
    <m/>
    <n v="199210"/>
  </r>
  <r>
    <d v="2019-07-31T00:00:00"/>
    <x v="18"/>
    <x v="18"/>
    <s v="OPP"/>
    <s v="S011"/>
    <s v="SLT working lunch x 6-Lindsa"/>
    <x v="0"/>
    <n v="77.83"/>
    <n v="0"/>
    <s v="PS\VENOOS"/>
    <s v="PS\MAYL"/>
    <s v="PS\MAYL"/>
    <s v="OGL003171"/>
    <s v="Icon Venues"/>
    <m/>
    <m/>
    <n v="199211"/>
  </r>
  <r>
    <d v="2019-07-31T00:00:00"/>
    <x v="42"/>
    <x v="42"/>
    <s v="OPP"/>
    <s v="S011"/>
    <s v="Meeting with Ministry of Justice-Farmer"/>
    <x v="0"/>
    <n v="9.1300000000000008"/>
    <n v="0"/>
    <s v="PS\VENOOS"/>
    <s v="PS\MAYL"/>
    <s v="PS\MAYL"/>
    <s v="OGL003171"/>
    <s v="Icon Venues"/>
    <m/>
    <m/>
    <n v="199222"/>
  </r>
  <r>
    <d v="2019-07-31T00:00:00"/>
    <x v="5"/>
    <x v="5"/>
    <s v="OPP"/>
    <s v="S011"/>
    <s v="Purchase Card – Kelly Harris"/>
    <x v="0"/>
    <n v="267.86"/>
    <n v="0"/>
    <s v="PS\VENOOS"/>
    <s v="PS\MAYL"/>
    <s v="PS\MAYL"/>
    <s v="OGL003172"/>
    <s v="Selfserve Ticket"/>
    <m/>
    <m/>
    <n v="199294"/>
  </r>
  <r>
    <d v="2019-07-31T00:00:00"/>
    <x v="5"/>
    <x v="5"/>
    <s v="OPP"/>
    <s v="S011"/>
    <s v="Purchase Card – Moyra Jones"/>
    <x v="0"/>
    <n v="39.130000000000003"/>
    <n v="0"/>
    <s v="PS\VENOOS"/>
    <s v="PS\MAYL"/>
    <s v="PS\MAYL"/>
    <s v="OGL003172"/>
    <s v="Coffee 86"/>
    <m/>
    <m/>
    <n v="199319"/>
  </r>
  <r>
    <d v="2019-07-31T00:00:00"/>
    <x v="5"/>
    <x v="5"/>
    <s v="OPP"/>
    <s v="S011"/>
    <s v="Purchase Card – Moyra Jones"/>
    <x v="0"/>
    <n v="39.130000000000003"/>
    <n v="0"/>
    <s v="PS\VENOOS"/>
    <s v="PS\MAYL"/>
    <s v="PS\MAYL"/>
    <s v="OGL003172"/>
    <s v="Coffee 86"/>
    <m/>
    <m/>
    <n v="199320"/>
  </r>
  <r>
    <d v="2019-07-31T00:00:00"/>
    <x v="5"/>
    <x v="5"/>
    <s v="OPP"/>
    <s v="S011"/>
    <s v="Purchase Card – Moyra Jones"/>
    <x v="0"/>
    <n v="140.43"/>
    <n v="0"/>
    <s v="PS\VENOOS"/>
    <s v="PS\MAYL"/>
    <s v="PS\MAYL"/>
    <s v="OGL003172"/>
    <s v="Icon Venues"/>
    <m/>
    <m/>
    <n v="199321"/>
  </r>
  <r>
    <d v="2019-08-01T00:00:00"/>
    <x v="5"/>
    <x v="5"/>
    <s v="OPP"/>
    <s v="S011"/>
    <s v="Purchase Card – Kelly Harris"/>
    <x v="0"/>
    <n v="-267.86"/>
    <n v="0"/>
    <s v="PS\VENOOS"/>
    <s v="PS\MAYL"/>
    <s v="PS\MAYL"/>
    <s v="OGL003173"/>
    <s v="Selfserve Ticket"/>
    <m/>
    <m/>
    <n v="199354"/>
  </r>
  <r>
    <d v="2019-08-01T00:00:00"/>
    <x v="5"/>
    <x v="5"/>
    <s v="OPP"/>
    <s v="S011"/>
    <s v="Purchase Card – Moyra Jones"/>
    <x v="0"/>
    <n v="-39.130000000000003"/>
    <n v="0"/>
    <s v="PS\VENOOS"/>
    <s v="PS\MAYL"/>
    <s v="PS\MAYL"/>
    <s v="OGL003173"/>
    <s v="Coffee 86"/>
    <m/>
    <m/>
    <n v="199379"/>
  </r>
  <r>
    <d v="2019-08-01T00:00:00"/>
    <x v="5"/>
    <x v="5"/>
    <s v="OPP"/>
    <s v="S011"/>
    <s v="Purchase Card – Moyra Jones"/>
    <x v="0"/>
    <n v="-39.130000000000003"/>
    <n v="0"/>
    <s v="PS\VENOOS"/>
    <s v="PS\MAYL"/>
    <s v="PS\MAYL"/>
    <s v="OGL003173"/>
    <s v="Coffee 86"/>
    <m/>
    <m/>
    <n v="199380"/>
  </r>
  <r>
    <d v="2019-08-01T00:00:00"/>
    <x v="5"/>
    <x v="5"/>
    <s v="OPP"/>
    <s v="S011"/>
    <s v="Purchase Card – Moyra Jones"/>
    <x v="0"/>
    <n v="-140.43"/>
    <n v="0"/>
    <s v="PS\VENOOS"/>
    <s v="PS\MAYL"/>
    <s v="PS\MAYL"/>
    <s v="OGL003173"/>
    <s v="Icon Venues"/>
    <m/>
    <m/>
    <n v="199381"/>
  </r>
  <r>
    <d v="2019-07-31T00:00:00"/>
    <x v="8"/>
    <x v="8"/>
    <s v="OPP"/>
    <s v="S011"/>
    <s v="Fuji Xerox Copycentre Jul 19 - Jenny Reid A5 cards"/>
    <x v="0"/>
    <n v="49.77"/>
    <n v="0"/>
    <s v="PS\SMITHAN"/>
    <s v="PS\MAYL"/>
    <s v="PS\MAYL"/>
    <s v="OGL003174"/>
    <s v="Fuji Xerox New Zealand Ltd"/>
    <m/>
    <m/>
    <n v="199394"/>
  </r>
  <r>
    <d v="2019-07-31T00:00:00"/>
    <x v="41"/>
    <x v="41"/>
    <s v="OPP"/>
    <s v="S011"/>
    <s v="Fuji Xerox Jul 19 - Fuji_MFD_301946 oclindan"/>
    <x v="0"/>
    <n v="62.14"/>
    <n v="0"/>
    <s v="PS\SMITHAN"/>
    <s v="PS\MAYL"/>
    <s v="PS\MAYL"/>
    <s v="OGL003174"/>
    <s v="Fuji Xerox New Zealand Ltd"/>
    <m/>
    <m/>
    <n v="199405"/>
  </r>
  <r>
    <d v="2019-07-31T00:00:00"/>
    <x v="41"/>
    <x v="41"/>
    <s v="OPP"/>
    <s v="S011"/>
    <s v="Fuji Xerox Jul 19 - Fuji_MFD_301946 ocwilsda"/>
    <x v="0"/>
    <n v="14.58"/>
    <n v="0"/>
    <s v="PS\SMITHAN"/>
    <s v="PS\MAYL"/>
    <s v="PS\MAYL"/>
    <s v="OGL003174"/>
    <s v="Fuji Xerox New Zealand Ltd"/>
    <m/>
    <m/>
    <n v="199406"/>
  </r>
  <r>
    <d v="2019-07-31T00:00:00"/>
    <x v="41"/>
    <x v="41"/>
    <s v="OPP"/>
    <s v="S011"/>
    <s v="Fuji Xerox Jul 19 - Fuji_MFD_351860 oclindan"/>
    <x v="0"/>
    <n v="20.91"/>
    <n v="0"/>
    <s v="PS\SMITHAN"/>
    <s v="PS\MAYL"/>
    <s v="PS\MAYL"/>
    <s v="OGL003174"/>
    <s v="Fuji Xerox New Zealand Ltd"/>
    <m/>
    <m/>
    <n v="199407"/>
  </r>
  <r>
    <d v="2019-07-31T00:00:00"/>
    <x v="41"/>
    <x v="41"/>
    <s v="OPP"/>
    <s v="S011"/>
    <s v="Fuji Xerox Jul 19 - Fuji_MFD_351890 ramakrik"/>
    <x v="0"/>
    <n v="4.5199999999999996"/>
    <n v="0"/>
    <s v="PS\SMITHAN"/>
    <s v="PS\MAYL"/>
    <s v="PS\MAYL"/>
    <s v="OGL003174"/>
    <s v="Fuji Xerox New Zealand Ltd"/>
    <m/>
    <m/>
    <n v="199408"/>
  </r>
  <r>
    <d v="2019-07-26T00:00:00"/>
    <x v="7"/>
    <x v="7"/>
    <s v="OPP"/>
    <s v="S011"/>
    <s v="Vodafone Jul 19 - Satellite Access Fee Jun 19"/>
    <x v="0"/>
    <n v="385"/>
    <n v="0"/>
    <s v="PS\SMITHAN"/>
    <s v="PS\MAYL"/>
    <s v="PS\MAYL"/>
    <s v="OGL003175"/>
    <s v="Vodafone NZ Ltd"/>
    <m/>
    <m/>
    <n v="199416"/>
  </r>
  <r>
    <d v="2019-07-31T00:00:00"/>
    <x v="7"/>
    <x v="7"/>
    <s v="OPP"/>
    <s v="S011"/>
    <s v="ACCL Vodafone Satellite Access Fee Jul 19"/>
    <x v="0"/>
    <n v="385"/>
    <n v="0"/>
    <s v="PS\SMITHAN"/>
    <s v="PS\MAYL"/>
    <s v="PS\MAYL"/>
    <s v="OGL003176"/>
    <s v="Vodafone NZ Ltd"/>
    <m/>
    <m/>
    <n v="199418"/>
  </r>
  <r>
    <d v="2019-08-01T00:00:00"/>
    <x v="7"/>
    <x v="7"/>
    <s v="OPP"/>
    <s v="S011"/>
    <s v="ACCL Vodafone Satellite Access Fee Jul 19"/>
    <x v="0"/>
    <n v="-385"/>
    <n v="0"/>
    <s v="PS\SMITHAN"/>
    <s v="PS\MAYL"/>
    <s v="PS\MAYL"/>
    <s v="OGL003177"/>
    <s v="Vodafone NZ Ltd"/>
    <m/>
    <m/>
    <n v="199420"/>
  </r>
  <r>
    <d v="2019-07-31T00:00:00"/>
    <x v="7"/>
    <x v="7"/>
    <s v="OPP"/>
    <s v="S011"/>
    <s v="Spark Jul 19 -  278225694"/>
    <x v="0"/>
    <n v="53.34"/>
    <n v="0"/>
    <s v="PS\CHENK"/>
    <s v="PS\SMITHAN"/>
    <s v="PS\SMITHAN"/>
    <s v="OGL003178"/>
    <s v="Spark NZ Ltd"/>
    <m/>
    <m/>
    <n v="199422"/>
  </r>
  <r>
    <d v="2019-07-31T00:00:00"/>
    <x v="43"/>
    <x v="43"/>
    <s v="OPP"/>
    <s v="S011"/>
    <s v="Spark Jul 19 -  48178017"/>
    <x v="0"/>
    <n v="0.88"/>
    <n v="0"/>
    <s v="PS\CHENK"/>
    <s v="PS\SMITHAN"/>
    <s v="PS\SMITHAN"/>
    <s v="OGL003178"/>
    <s v="Spark NZ Ltd"/>
    <m/>
    <m/>
    <n v="199483"/>
  </r>
  <r>
    <d v="2019-07-31T00:00:00"/>
    <x v="43"/>
    <x v="43"/>
    <s v="OPP"/>
    <s v="S011"/>
    <s v="Spark Jul 19 -  48178047"/>
    <x v="0"/>
    <n v="2"/>
    <n v="0"/>
    <s v="PS\CHENK"/>
    <s v="PS\SMITHAN"/>
    <s v="PS\SMITHAN"/>
    <s v="OGL003178"/>
    <s v="Spark NZ Ltd"/>
    <m/>
    <m/>
    <n v="199485"/>
  </r>
  <r>
    <d v="2019-07-31T00:00:00"/>
    <x v="43"/>
    <x v="43"/>
    <s v="OPP"/>
    <s v="S011"/>
    <s v="Spark Jul 19 -  48178291"/>
    <x v="0"/>
    <n v="0.7"/>
    <n v="0"/>
    <s v="PS\CHENK"/>
    <s v="PS\SMITHAN"/>
    <s v="PS\SMITHAN"/>
    <s v="OGL003178"/>
    <s v="Spark NZ Ltd"/>
    <m/>
    <m/>
    <n v="199498"/>
  </r>
  <r>
    <d v="2019-07-31T00:00:00"/>
    <x v="43"/>
    <x v="43"/>
    <s v="OPP"/>
    <s v="S011"/>
    <s v="Spark Jul 19 -  48178292"/>
    <x v="0"/>
    <n v="0.7"/>
    <n v="0"/>
    <s v="PS\CHENK"/>
    <s v="PS\SMITHAN"/>
    <s v="PS\SMITHAN"/>
    <s v="OGL003178"/>
    <s v="Spark NZ Ltd"/>
    <m/>
    <m/>
    <n v="199499"/>
  </r>
  <r>
    <d v="2019-07-31T00:00:00"/>
    <x v="43"/>
    <x v="43"/>
    <s v="OPP"/>
    <s v="S011"/>
    <s v="Spark Jul 19 -  48178317"/>
    <x v="0"/>
    <n v="0.7"/>
    <n v="0"/>
    <s v="PS\CHENK"/>
    <s v="PS\SMITHAN"/>
    <s v="PS\SMITHAN"/>
    <s v="OGL003178"/>
    <s v="Spark NZ Ltd"/>
    <m/>
    <m/>
    <n v="199509"/>
  </r>
  <r>
    <d v="2019-07-31T00:00:00"/>
    <x v="43"/>
    <x v="43"/>
    <s v="OPP"/>
    <s v="S011"/>
    <s v="Spark Jul 19 -  48179231"/>
    <x v="0"/>
    <n v="4.7"/>
    <n v="0"/>
    <s v="PS\CHENK"/>
    <s v="PS\SMITHAN"/>
    <s v="PS\SMITHAN"/>
    <s v="OGL003178"/>
    <s v="Spark NZ Ltd"/>
    <m/>
    <m/>
    <n v="199526"/>
  </r>
  <r>
    <d v="2019-07-31T00:00:00"/>
    <x v="43"/>
    <x v="43"/>
    <s v="OPP"/>
    <s v="S011"/>
    <s v="Spark Jul 19 -  48179245"/>
    <x v="0"/>
    <n v="2.2000000000000002"/>
    <n v="0"/>
    <s v="PS\CHENK"/>
    <s v="PS\SMITHAN"/>
    <s v="PS\SMITHAN"/>
    <s v="OGL003178"/>
    <s v="Spark NZ Ltd"/>
    <m/>
    <m/>
    <n v="199527"/>
  </r>
  <r>
    <d v="2019-07-31T00:00:00"/>
    <x v="43"/>
    <x v="43"/>
    <s v="OPP"/>
    <s v="S011"/>
    <s v="Spark Jul 19 -  48179445"/>
    <x v="0"/>
    <n v="12.79"/>
    <n v="0"/>
    <s v="PS\CHENK"/>
    <s v="PS\SMITHAN"/>
    <s v="PS\SMITHAN"/>
    <s v="OGL003178"/>
    <s v="Spark NZ Ltd"/>
    <m/>
    <m/>
    <n v="199537"/>
  </r>
  <r>
    <d v="2019-07-31T00:00:00"/>
    <x v="43"/>
    <x v="43"/>
    <s v="OPP"/>
    <s v="S011"/>
    <s v="Spark Jul 19 -  48179446"/>
    <x v="0"/>
    <n v="0.98"/>
    <n v="0"/>
    <s v="PS\CHENK"/>
    <s v="PS\SMITHAN"/>
    <s v="PS\SMITHAN"/>
    <s v="OGL003178"/>
    <s v="Spark NZ Ltd"/>
    <m/>
    <m/>
    <n v="199538"/>
  </r>
  <r>
    <d v="2019-07-31T00:00:00"/>
    <x v="43"/>
    <x v="43"/>
    <s v="OPP"/>
    <s v="S011"/>
    <s v="Spark Jul 19 -  48179525"/>
    <x v="0"/>
    <n v="8.3000000000000007"/>
    <n v="0"/>
    <s v="PS\CHENK"/>
    <s v="PS\SMITHAN"/>
    <s v="PS\SMITHAN"/>
    <s v="OGL003178"/>
    <s v="Spark NZ Ltd"/>
    <m/>
    <m/>
    <n v="199557"/>
  </r>
  <r>
    <d v="2019-08-02T00:00:00"/>
    <x v="11"/>
    <x v="11"/>
    <s v="OPP"/>
    <s v="S011"/>
    <s v="Postage"/>
    <x v="0"/>
    <n v="18.91"/>
    <n v="2.84"/>
    <m/>
    <s v="PS\MAYL"/>
    <m/>
    <s v="OVO010990"/>
    <m/>
    <m/>
    <m/>
    <n v="199699"/>
  </r>
  <r>
    <d v="2019-08-02T00:00:00"/>
    <x v="11"/>
    <x v="11"/>
    <s v="OPP"/>
    <s v="S011"/>
    <s v="Postage"/>
    <x v="0"/>
    <n v="60.78"/>
    <n v="9.1199999999999992"/>
    <m/>
    <s v="PS\MAYL"/>
    <m/>
    <s v="OVO010991"/>
    <m/>
    <m/>
    <m/>
    <n v="199702"/>
  </r>
  <r>
    <d v="2019-08-02T00:00:00"/>
    <x v="17"/>
    <x v="17"/>
    <s v="OPP"/>
    <s v="S011"/>
    <s v="Stationery July 2019"/>
    <x v="0"/>
    <n v="739.83"/>
    <n v="110.98"/>
    <m/>
    <s v="PS\MAYL"/>
    <m/>
    <s v="OVO010992"/>
    <m/>
    <m/>
    <m/>
    <n v="199705"/>
  </r>
  <r>
    <d v="2019-08-01T00:00:00"/>
    <x v="18"/>
    <x v="18"/>
    <s v="OPP"/>
    <s v="S011"/>
    <s v="Morning tea for Sarah Gwynn's farewell-Brouwer"/>
    <x v="0"/>
    <n v="63.09"/>
    <n v="9.4600000000000009"/>
    <m/>
    <s v="PS\MAYL"/>
    <m/>
    <s v="OVO011006"/>
    <m/>
    <m/>
    <m/>
    <n v="199727"/>
  </r>
  <r>
    <d v="2019-07-31T00:00:00"/>
    <x v="13"/>
    <x v="13"/>
    <s v="OPP"/>
    <s v="S011"/>
    <s v="TRFR M Jones Jun 2019 ACCL"/>
    <x v="0"/>
    <n v="7078.46"/>
    <n v="0"/>
    <s v="PS\WOODCOCJ"/>
    <s v="PS\WHYTEJ"/>
    <s v="PS\WHYTEJ"/>
    <s v="OGL003202"/>
    <s v="Parliamentary Service"/>
    <m/>
    <m/>
    <n v="199794"/>
  </r>
  <r>
    <d v="2019-07-31T00:00:00"/>
    <x v="1"/>
    <x v="1"/>
    <s v="OPP"/>
    <s v="S011"/>
    <s v="TRFR M Jones Jun 2019 ACCL"/>
    <x v="0"/>
    <n v="-7078.46"/>
    <n v="0"/>
    <s v="PS\WOODCOCJ"/>
    <s v="PS\WHYTEJ"/>
    <s v="PS\WHYTEJ"/>
    <s v="OGL003202"/>
    <s v="Parliamentary Service"/>
    <m/>
    <m/>
    <n v="199795"/>
  </r>
  <r>
    <d v="2019-07-31T00:00:00"/>
    <x v="10"/>
    <x v="10"/>
    <s v="OPP"/>
    <s v="S011"/>
    <s v="REV OVO010892"/>
    <x v="0"/>
    <n v="-14000"/>
    <n v="0"/>
    <s v="PS\WOODCOCJ"/>
    <s v="PS\WHYTEJ"/>
    <s v="PS\WHYTEJ"/>
    <s v="OGL003202"/>
    <s v="Ask your team"/>
    <m/>
    <m/>
    <n v="199796"/>
  </r>
  <r>
    <d v="2019-07-31T00:00:00"/>
    <x v="44"/>
    <x v="44"/>
    <s v="OPP"/>
    <s v="S011"/>
    <s v="PPMT Year 2 license Ask your Team"/>
    <x v="0"/>
    <n v="1166.67"/>
    <n v="0"/>
    <s v="PS\WOODCOCJ"/>
    <s v="PS\WHYTEJ"/>
    <s v="PS\WHYTEJ"/>
    <s v="OGL003202"/>
    <s v="Ask your team"/>
    <m/>
    <m/>
    <n v="199797"/>
  </r>
  <r>
    <d v="2019-08-07T00:00:00"/>
    <x v="1"/>
    <x v="1"/>
    <s v="OPP"/>
    <s v="S011"/>
    <s v="SALARY 07 AUG 2019"/>
    <x v="0"/>
    <n v="63505.07"/>
    <n v="0"/>
    <s v="PS\MAIRA"/>
    <s v="PS\LITTLEJK"/>
    <s v="PS\LITTLEJK"/>
    <s v="OSAL000365"/>
    <m/>
    <m/>
    <m/>
    <n v="199810"/>
  </r>
  <r>
    <d v="2019-08-07T00:00:00"/>
    <x v="19"/>
    <x v="19"/>
    <s v="OPP"/>
    <s v="S011"/>
    <s v="SALARY 07 AUG 2019"/>
    <x v="0"/>
    <n v="127.08"/>
    <n v="0"/>
    <s v="PS\MAIRA"/>
    <s v="PS\LITTLEJK"/>
    <s v="PS\LITTLEJK"/>
    <s v="OSAL000365"/>
    <m/>
    <m/>
    <m/>
    <n v="199826"/>
  </r>
  <r>
    <d v="2019-08-07T00:00:00"/>
    <x v="2"/>
    <x v="2"/>
    <s v="OPP"/>
    <s v="S011"/>
    <s v="SALARY 07 AUG 2019"/>
    <x v="0"/>
    <n v="697.81"/>
    <n v="0"/>
    <s v="PS\MAIRA"/>
    <s v="PS\LITTLEJK"/>
    <s v="PS\LITTLEJK"/>
    <s v="OSAL000365"/>
    <m/>
    <m/>
    <m/>
    <n v="199833"/>
  </r>
  <r>
    <d v="2019-08-07T00:00:00"/>
    <x v="3"/>
    <x v="3"/>
    <s v="OPP"/>
    <s v="S011"/>
    <s v="SALARY 07 AUG 2019"/>
    <x v="0"/>
    <n v="1522.6"/>
    <n v="0"/>
    <s v="PS\MAIRA"/>
    <s v="PS\LITTLEJK"/>
    <s v="PS\LITTLEJK"/>
    <s v="OSAL000365"/>
    <m/>
    <m/>
    <m/>
    <n v="199843"/>
  </r>
  <r>
    <d v="2019-08-07T00:00:00"/>
    <x v="4"/>
    <x v="4"/>
    <s v="OPP"/>
    <s v="S011"/>
    <s v="SALARY 07 AUG 2019"/>
    <x v="0"/>
    <n v="33"/>
    <n v="0"/>
    <s v="PS\MAIRA"/>
    <s v="PS\LITTLEJK"/>
    <s v="PS\LITTLEJK"/>
    <s v="OSAL000365"/>
    <m/>
    <m/>
    <m/>
    <n v="199854"/>
  </r>
  <r>
    <d v="2019-08-09T00:00:00"/>
    <x v="18"/>
    <x v="18"/>
    <s v="OPP"/>
    <s v="S011"/>
    <s v="Morning tea for Sarah Gwynn's farewell"/>
    <x v="0"/>
    <n v="-63.09"/>
    <n v="-9.4600000000000009"/>
    <m/>
    <s v="PS\SMITHAN"/>
    <m/>
    <s v="OVC000130"/>
    <m/>
    <m/>
    <m/>
    <n v="199887"/>
  </r>
  <r>
    <d v="2019-08-08T00:00:00"/>
    <x v="15"/>
    <x v="15"/>
    <s v="OPP"/>
    <s v="S011"/>
    <s v="GBP52 Membership Sub 1/10/2019-30/9/2020 D Young"/>
    <x v="0"/>
    <n v="97.1"/>
    <n v="0"/>
    <m/>
    <s v="PS\SMITHAN"/>
    <m/>
    <s v="OVO011021"/>
    <m/>
    <m/>
    <m/>
    <n v="199890"/>
  </r>
  <r>
    <d v="2019-08-08T00:00:00"/>
    <x v="45"/>
    <x v="45"/>
    <s v="OPP"/>
    <s v="S011"/>
    <s v="AUD985 FULL CONFERENCE  MON-FRI D YOUNG"/>
    <x v="0"/>
    <n v="1022.26"/>
    <n v="0"/>
    <m/>
    <s v="PS\SMITHAN"/>
    <m/>
    <s v="OVO011023"/>
    <m/>
    <m/>
    <m/>
    <n v="199896"/>
  </r>
  <r>
    <d v="2019-08-02T00:00:00"/>
    <x v="46"/>
    <x v="46"/>
    <s v="OPP"/>
    <s v="S011"/>
    <s v="Response to audit letter"/>
    <x v="0"/>
    <n v="315"/>
    <n v="47.25"/>
    <m/>
    <s v="PS\SMITHAN"/>
    <m/>
    <s v="OVO011004"/>
    <m/>
    <m/>
    <m/>
    <n v="199906"/>
  </r>
  <r>
    <d v="2019-08-06T00:00:00"/>
    <x v="12"/>
    <x v="12"/>
    <s v="OPP"/>
    <s v="S011"/>
    <s v="EAP, July 2019"/>
    <x v="0"/>
    <n v="397.5"/>
    <n v="59.63"/>
    <m/>
    <s v="PS\SMITHAN"/>
    <m/>
    <s v="OVO011012"/>
    <m/>
    <m/>
    <m/>
    <n v="199909"/>
  </r>
  <r>
    <d v="2019-08-06T00:00:00"/>
    <x v="0"/>
    <x v="0"/>
    <s v="OPP"/>
    <s v="S011"/>
    <s v="3 x workstation assessments"/>
    <x v="0"/>
    <n v="137.38999999999999"/>
    <n v="20.61"/>
    <m/>
    <s v="PS\SMITHAN"/>
    <m/>
    <s v="OVO011013"/>
    <m/>
    <m/>
    <m/>
    <n v="199912"/>
  </r>
  <r>
    <d v="2019-08-13T00:00:00"/>
    <x v="47"/>
    <x v="47"/>
    <s v="OPP"/>
    <s v="S011"/>
    <s v="Repairs J Picker-Picker"/>
    <x v="0"/>
    <n v="13.91"/>
    <n v="0"/>
    <s v="PS\VENOOS"/>
    <s v="PS\SMITHAN"/>
    <s v="PS\SMITHAN"/>
    <s v="OGL003204"/>
    <s v="City Drycleaners"/>
    <m/>
    <m/>
    <n v="199925"/>
  </r>
  <r>
    <d v="2019-08-13T00:00:00"/>
    <x v="21"/>
    <x v="21"/>
    <s v="OPP"/>
    <s v="S011"/>
    <s v="PLP Ground coffee-Brouwe"/>
    <x v="0"/>
    <n v="21.74"/>
    <n v="0"/>
    <s v="PS\VENOOS"/>
    <s v="PS\SMITHAN"/>
    <s v="PS\SMITHAN"/>
    <s v="OGL003205"/>
    <s v="Coffee Supreme Ltd Online"/>
    <m/>
    <m/>
    <n v="199943"/>
  </r>
  <r>
    <d v="2019-08-13T00:00:00"/>
    <x v="18"/>
    <x v="18"/>
    <s v="OPP"/>
    <s v="S011"/>
    <s v="Clerk mtg with whips morning tea-Lindsa"/>
    <x v="0"/>
    <n v="30.7"/>
    <n v="0"/>
    <s v="PS\VENOOS"/>
    <s v="PS\SMITHAN"/>
    <s v="PS\SMITHAN"/>
    <s v="OGL003205"/>
    <s v="Icon Venues"/>
    <m/>
    <m/>
    <n v="199945"/>
  </r>
  <r>
    <d v="2019-08-13T00:00:00"/>
    <x v="21"/>
    <x v="21"/>
    <s v="OPP"/>
    <s v="S011"/>
    <s v="kitchen supplies for the Clerks office-Lindsa"/>
    <x v="0"/>
    <n v="149.99"/>
    <n v="0"/>
    <s v="PS\VENOOS"/>
    <s v="PS\SMITHAN"/>
    <s v="PS\SMITHAN"/>
    <s v="OGL003205"/>
    <s v="New World Thorndon"/>
    <m/>
    <m/>
    <n v="199946"/>
  </r>
  <r>
    <d v="2019-08-13T00:00:00"/>
    <x v="21"/>
    <x v="21"/>
    <s v="OPP"/>
    <s v="S011"/>
    <s v="office supplies for Clerk-Lindsa"/>
    <x v="0"/>
    <n v="128.57"/>
    <n v="0"/>
    <s v="PS\VENOOS"/>
    <s v="PS\SMITHAN"/>
    <s v="PS\SMITHAN"/>
    <s v="OGL003205"/>
    <s v="Officemax"/>
    <m/>
    <m/>
    <n v="199947"/>
  </r>
  <r>
    <d v="2019-08-13T00:00:00"/>
    <x v="22"/>
    <x v="22"/>
    <s v="OPP"/>
    <s v="S011"/>
    <s v="Taxi home - J Picker-Picker"/>
    <x v="0"/>
    <n v="32.26"/>
    <n v="0"/>
    <s v="PS\VENOOS"/>
    <s v="PS\SMITHAN"/>
    <s v="PS\SMITHAN"/>
    <s v="OGL003205"/>
    <s v="Capital Taxi 186"/>
    <m/>
    <m/>
    <n v="199951"/>
  </r>
  <r>
    <d v="2019-08-12T00:00:00"/>
    <x v="8"/>
    <x v="8"/>
    <s v="OPP"/>
    <s v="S011"/>
    <s v="Business cards - Mary Drakeford"/>
    <x v="0"/>
    <n v="58"/>
    <n v="8.6999999999999993"/>
    <m/>
    <s v="PS\SMITHAN"/>
    <m/>
    <s v="OVO011027"/>
    <m/>
    <m/>
    <m/>
    <n v="199967"/>
  </r>
  <r>
    <d v="2019-08-01T00:00:00"/>
    <x v="27"/>
    <x v="27"/>
    <s v="OPP"/>
    <s v="S011"/>
    <s v="PPMT - Marsh Material Damage Insurance Oct18-Sep19"/>
    <x v="0"/>
    <n v="1111.9000000000001"/>
    <n v="0"/>
    <s v="PS\MAIRA"/>
    <s v="PS\LITTLEJK"/>
    <s v="PS\LITTLEJK"/>
    <s v="OVO010101"/>
    <m/>
    <m/>
    <m/>
    <n v="199976"/>
  </r>
  <r>
    <d v="2019-08-01T00:00:00"/>
    <x v="44"/>
    <x v="44"/>
    <s v="OPP"/>
    <s v="S011"/>
    <s v="PPMT - Ask Your Team Jul19-Jun20"/>
    <x v="0"/>
    <n v="1166.67"/>
    <n v="0"/>
    <s v="PS\MAIRA"/>
    <s v="PS\LITTLEJK"/>
    <s v="PS\LITTLEJK"/>
    <s v="OVO010892"/>
    <m/>
    <m/>
    <m/>
    <n v="199986"/>
  </r>
  <r>
    <d v="2019-08-01T00:00:00"/>
    <x v="29"/>
    <x v="29"/>
    <s v="OPP"/>
    <s v="S011"/>
    <s v="Accounting Services SLA 2017/18 sch2"/>
    <x v="0"/>
    <n v="3250"/>
    <n v="0"/>
    <s v="PS\MAIRA"/>
    <s v="PS\LITTLEJK"/>
    <s v="PS\LITTLEJK"/>
    <s v="ACCOUNTING"/>
    <m/>
    <m/>
    <m/>
    <n v="199992"/>
  </r>
  <r>
    <d v="2019-08-01T00:00:00"/>
    <x v="29"/>
    <x v="29"/>
    <s v="OPP"/>
    <s v="S011"/>
    <s v="OOC Management Accountant Fee sch2"/>
    <x v="0"/>
    <n v="5000"/>
    <n v="0"/>
    <s v="PS\MAIRA"/>
    <s v="PS\LITTLEJK"/>
    <s v="PS\LITTLEJK"/>
    <s v="ACCOUNTING"/>
    <m/>
    <m/>
    <m/>
    <n v="199993"/>
  </r>
  <r>
    <d v="2019-08-01T00:00:00"/>
    <x v="30"/>
    <x v="30"/>
    <s v="OPP"/>
    <s v="S011"/>
    <s v="Allocation of corp. support from OPP to IPR 19/20"/>
    <x v="0"/>
    <n v="-10928.36"/>
    <n v="0"/>
    <s v="PS\MAIRA"/>
    <s v="PS\LITTLEJK"/>
    <s v="PS\LITTLEJK"/>
    <s v="ALLOCATIONS"/>
    <m/>
    <m/>
    <m/>
    <n v="199999"/>
  </r>
  <r>
    <d v="2019-08-01T00:00:00"/>
    <x v="31"/>
    <x v="31"/>
    <s v="OPP"/>
    <s v="S011"/>
    <s v="Audit fee accrual 19/20"/>
    <x v="0"/>
    <n v="3872.17"/>
    <n v="0"/>
    <s v="PS\MAIRA"/>
    <s v="PS\LITTLEJK"/>
    <s v="PS\LITTLEJK"/>
    <s v="AUDIT FEE"/>
    <m/>
    <m/>
    <m/>
    <n v="200000"/>
  </r>
  <r>
    <d v="2019-08-01T00:00:00"/>
    <x v="32"/>
    <x v="32"/>
    <s v="OPP"/>
    <s v="S011"/>
    <s v="Capital charge 19/20"/>
    <x v="0"/>
    <n v="47275"/>
    <n v="0"/>
    <s v="PS\MAIRA"/>
    <s v="PS\LITTLEJK"/>
    <s v="PS\LITTLEJK"/>
    <s v="CAPITAL CHARGE"/>
    <m/>
    <m/>
    <m/>
    <n v="200002"/>
  </r>
  <r>
    <d v="2019-08-01T00:00:00"/>
    <x v="33"/>
    <x v="33"/>
    <s v="OPP"/>
    <s v="S011"/>
    <s v="Crown Revenue 19/20"/>
    <x v="0"/>
    <n v="-1697000"/>
    <n v="0"/>
    <s v="PS\MAIRA"/>
    <s v="PS\LITTLEJK"/>
    <s v="PS\LITTLEJK"/>
    <s v="CROWN REVENUE"/>
    <m/>
    <m/>
    <m/>
    <n v="200004"/>
  </r>
  <r>
    <d v="2019-08-01T00:00:00"/>
    <x v="34"/>
    <x v="34"/>
    <s v="OPP"/>
    <s v="S011"/>
    <s v="ICT SLA OOC 2019/20"/>
    <x v="0"/>
    <n v="110000"/>
    <n v="0"/>
    <s v="PS\MAIRA"/>
    <s v="PS\LITTLEJK"/>
    <s v="PS\LITTLEJK"/>
    <s v="ICT SLA"/>
    <m/>
    <m/>
    <m/>
    <n v="200008"/>
  </r>
  <r>
    <d v="2019-08-14T00:00:00"/>
    <x v="0"/>
    <x v="0"/>
    <s v="OPP"/>
    <s v="S011"/>
    <s v="Onsite Support Travel km Parking"/>
    <x v="0"/>
    <n v="672.8"/>
    <n v="100.92"/>
    <m/>
    <s v="PS\SMITHAN"/>
    <m/>
    <s v="OVO011033"/>
    <m/>
    <m/>
    <m/>
    <n v="200028"/>
  </r>
  <r>
    <d v="2019-08-02T00:00:00"/>
    <x v="7"/>
    <x v="7"/>
    <s v="OPP"/>
    <s v="S011"/>
    <s v="OPP Roaming Charges July 2019"/>
    <x v="0"/>
    <n v="89"/>
    <n v="0"/>
    <m/>
    <s v="PS\MAYL"/>
    <m/>
    <s v="OVO011003"/>
    <m/>
    <m/>
    <m/>
    <n v="200043"/>
  </r>
  <r>
    <d v="2019-08-02T00:00:00"/>
    <x v="7"/>
    <x v="7"/>
    <s v="OPP"/>
    <s v="S011"/>
    <s v="OPP Cell Phone Charges July 2019"/>
    <x v="0"/>
    <n v="90.51"/>
    <n v="13.58"/>
    <m/>
    <s v="PS\MAYL"/>
    <m/>
    <s v="OVO011003"/>
    <m/>
    <m/>
    <m/>
    <n v="200058"/>
  </r>
  <r>
    <d v="2019-08-14T00:00:00"/>
    <x v="48"/>
    <x v="48"/>
    <s v="OPP"/>
    <s v="S011"/>
    <s v="AUD966.00 Accommodation D Young Adelaide 5nts"/>
    <x v="0"/>
    <n v="1019.08"/>
    <n v="0"/>
    <m/>
    <s v="PS\MAYL"/>
    <m/>
    <s v="OVO011044"/>
    <m/>
    <m/>
    <m/>
    <n v="200062"/>
  </r>
  <r>
    <d v="2019-08-06T00:00:00"/>
    <x v="28"/>
    <x v="28"/>
    <s v="OPP"/>
    <s v="S011"/>
    <s v="6 x candidate assessments, chamber staff"/>
    <x v="0"/>
    <n v="1020"/>
    <n v="153"/>
    <m/>
    <s v="PS\MAYL"/>
    <m/>
    <s v="OVO011011"/>
    <m/>
    <m/>
    <m/>
    <n v="200084"/>
  </r>
  <r>
    <d v="2019-08-12T00:00:00"/>
    <x v="8"/>
    <x v="8"/>
    <s v="OPP"/>
    <s v="S011"/>
    <s v="OOC Code of Conduct"/>
    <x v="0"/>
    <n v="487.5"/>
    <n v="73.12"/>
    <m/>
    <s v="PS\MAYL"/>
    <m/>
    <s v="OVO011025"/>
    <m/>
    <m/>
    <m/>
    <n v="200143"/>
  </r>
  <r>
    <d v="2019-08-21T00:00:00"/>
    <x v="1"/>
    <x v="1"/>
    <s v="OPP"/>
    <s v="S011"/>
    <s v="SALARY 21 AUG 2019"/>
    <x v="0"/>
    <n v="59074.77"/>
    <n v="0"/>
    <s v="PS\MAIRA"/>
    <s v="PS\LITTLEJK"/>
    <s v="PS\LITTLEJK"/>
    <s v="OSAL000366"/>
    <m/>
    <m/>
    <m/>
    <n v="200157"/>
  </r>
  <r>
    <d v="2019-08-21T00:00:00"/>
    <x v="19"/>
    <x v="19"/>
    <s v="OPP"/>
    <s v="S011"/>
    <s v="SALARY 21 AUG 2019"/>
    <x v="0"/>
    <n v="118.23"/>
    <n v="0"/>
    <s v="PS\MAIRA"/>
    <s v="PS\LITTLEJK"/>
    <s v="PS\LITTLEJK"/>
    <s v="OSAL000366"/>
    <m/>
    <m/>
    <m/>
    <n v="200173"/>
  </r>
  <r>
    <d v="2019-08-21T00:00:00"/>
    <x v="2"/>
    <x v="2"/>
    <s v="OPP"/>
    <s v="S011"/>
    <s v="SALARY 21 AUG 2019"/>
    <x v="0"/>
    <n v="697.81"/>
    <n v="0"/>
    <s v="PS\MAIRA"/>
    <s v="PS\LITTLEJK"/>
    <s v="PS\LITTLEJK"/>
    <s v="OSAL000366"/>
    <m/>
    <m/>
    <m/>
    <n v="200180"/>
  </r>
  <r>
    <d v="2019-08-21T00:00:00"/>
    <x v="3"/>
    <x v="3"/>
    <s v="OPP"/>
    <s v="S011"/>
    <s v="SALARY 21 AUG 2019"/>
    <x v="0"/>
    <n v="1387.36"/>
    <n v="0"/>
    <s v="PS\MAIRA"/>
    <s v="PS\LITTLEJK"/>
    <s v="PS\LITTLEJK"/>
    <s v="OSAL000366"/>
    <m/>
    <m/>
    <m/>
    <n v="200190"/>
  </r>
  <r>
    <d v="2019-08-21T00:00:00"/>
    <x v="4"/>
    <x v="4"/>
    <s v="OPP"/>
    <s v="S011"/>
    <s v="SALARY 21 AUG 2019"/>
    <x v="0"/>
    <n v="33"/>
    <n v="0"/>
    <s v="PS\MAIRA"/>
    <s v="PS\LITTLEJK"/>
    <s v="PS\LITTLEJK"/>
    <s v="OSAL000366"/>
    <m/>
    <m/>
    <m/>
    <n v="200203"/>
  </r>
  <r>
    <d v="2019-08-21T00:00:00"/>
    <x v="19"/>
    <x v="19"/>
    <s v="OPP"/>
    <s v="S011"/>
    <s v="SALARY ACC Wash up 2018/19"/>
    <x v="0"/>
    <n v="-5035.45"/>
    <n v="0"/>
    <s v="PS\MAIRA"/>
    <s v="PS\LITTLEJK"/>
    <s v="PS\LITTLEJK"/>
    <s v="OGL003207"/>
    <m/>
    <m/>
    <m/>
    <n v="200213"/>
  </r>
  <r>
    <d v="2019-08-20T00:00:00"/>
    <x v="27"/>
    <x v="27"/>
    <s v="OPP"/>
    <s v="S011"/>
    <s v="Travel Insurance x 2 days - D. Young"/>
    <x v="0"/>
    <n v="-12"/>
    <n v="0"/>
    <s v="PS\MAIRA"/>
    <s v="PS\LITTLEJK"/>
    <s v="PS\LITTLEJK"/>
    <s v="OGL003210"/>
    <m/>
    <m/>
    <m/>
    <n v="200251"/>
  </r>
  <r>
    <d v="2019-08-19T00:00:00"/>
    <x v="46"/>
    <x v="46"/>
    <s v="OPP"/>
    <s v="S011"/>
    <s v="Legal services - Indemnification of Speakers"/>
    <x v="0"/>
    <n v="1000.4"/>
    <n v="150.06"/>
    <m/>
    <s v="PS\MAYL"/>
    <m/>
    <s v="OVO011049"/>
    <m/>
    <m/>
    <m/>
    <n v="200276"/>
  </r>
  <r>
    <d v="2019-08-27T00:00:00"/>
    <x v="6"/>
    <x v="6"/>
    <s v="OPP"/>
    <s v="S011"/>
    <s v="Annual Fee Account Fee-Mitche"/>
    <x v="0"/>
    <n v="3.8"/>
    <n v="0"/>
    <s v="PS\VENOOS"/>
    <s v="PS\SMITHAN"/>
    <s v="PS\SMITHAN"/>
    <s v="OGL003212"/>
    <m/>
    <m/>
    <m/>
    <n v="200291"/>
  </r>
  <r>
    <d v="2019-08-27T00:00:00"/>
    <x v="6"/>
    <x v="6"/>
    <s v="OPP"/>
    <s v="S011"/>
    <s v="Annual Fee Account Fee-Louwre"/>
    <x v="0"/>
    <n v="3.8"/>
    <n v="0"/>
    <s v="PS\VENOOS"/>
    <s v="PS\SMITHAN"/>
    <s v="PS\SMITHAN"/>
    <s v="OGL003212"/>
    <m/>
    <m/>
    <m/>
    <n v="200293"/>
  </r>
  <r>
    <d v="2019-08-27T00:00:00"/>
    <x v="6"/>
    <x v="6"/>
    <s v="OPP"/>
    <s v="S011"/>
    <s v="Annual Fee Account Fee-Sieber"/>
    <x v="0"/>
    <n v="3.8"/>
    <n v="0"/>
    <s v="PS\VENOOS"/>
    <s v="PS\SMITHAN"/>
    <s v="PS\SMITHAN"/>
    <s v="OGL003212"/>
    <m/>
    <m/>
    <m/>
    <n v="200295"/>
  </r>
  <r>
    <d v="2019-08-27T00:00:00"/>
    <x v="6"/>
    <x v="6"/>
    <s v="OPP"/>
    <s v="S011"/>
    <s v="Annual Fee Account Fee-Groves"/>
    <x v="0"/>
    <n v="3.8"/>
    <n v="0"/>
    <s v="PS\VENOOS"/>
    <s v="PS\SMITHAN"/>
    <s v="PS\SMITHAN"/>
    <s v="OGL003212"/>
    <m/>
    <m/>
    <m/>
    <n v="200297"/>
  </r>
  <r>
    <d v="2019-08-27T00:00:00"/>
    <x v="21"/>
    <x v="21"/>
    <s v="OPP"/>
    <s v="S011"/>
    <s v="Ground coffee for PLP-Brouwe"/>
    <x v="0"/>
    <n v="21.74"/>
    <n v="0"/>
    <s v="PS\VENOOS"/>
    <s v="PS\SMITHAN"/>
    <s v="PS\SMITHAN"/>
    <s v="OGL003212"/>
    <s v="Coffee Supreme Ltd Online"/>
    <m/>
    <m/>
    <n v="200299"/>
  </r>
  <r>
    <d v="2019-08-27T00:00:00"/>
    <x v="6"/>
    <x v="6"/>
    <s v="OPP"/>
    <s v="S011"/>
    <s v="Annual Fee Account Fee-Brouwe"/>
    <x v="0"/>
    <n v="3.8"/>
    <n v="0"/>
    <s v="PS\VENOOS"/>
    <s v="PS\SMITHAN"/>
    <s v="PS\SMITHAN"/>
    <s v="OGL003212"/>
    <m/>
    <m/>
    <m/>
    <n v="200301"/>
  </r>
  <r>
    <d v="2019-08-27T00:00:00"/>
    <x v="6"/>
    <x v="6"/>
    <s v="OPP"/>
    <s v="S011"/>
    <s v="Annual Fee Account Fee-Sharma"/>
    <x v="0"/>
    <n v="3.8"/>
    <n v="0"/>
    <s v="PS\VENOOS"/>
    <s v="PS\SMITHAN"/>
    <s v="PS\SMITHAN"/>
    <s v="OGL003212"/>
    <m/>
    <m/>
    <m/>
    <n v="200303"/>
  </r>
  <r>
    <d v="2019-08-27T00:00:00"/>
    <x v="6"/>
    <x v="6"/>
    <s v="OPP"/>
    <s v="S011"/>
    <s v="Annual Fee Account Fee-Wilson"/>
    <x v="0"/>
    <n v="3.8"/>
    <n v="0"/>
    <s v="PS\VENOOS"/>
    <s v="PS\SMITHAN"/>
    <s v="PS\SMITHAN"/>
    <s v="OGL003212"/>
    <m/>
    <m/>
    <m/>
    <n v="200305"/>
  </r>
  <r>
    <d v="2019-08-27T00:00:00"/>
    <x v="18"/>
    <x v="18"/>
    <s v="OPP"/>
    <s v="S011"/>
    <s v="tea &amp; coffee for Parliamentcode of conduct -Lindsa"/>
    <x v="0"/>
    <n v="57.39"/>
    <n v="0"/>
    <s v="PS\VENOOS"/>
    <s v="PS\SMITHAN"/>
    <s v="PS\SMITHAN"/>
    <s v="OGL003212"/>
    <s v="Icon Venues"/>
    <m/>
    <m/>
    <n v="200307"/>
  </r>
  <r>
    <d v="2019-08-27T00:00:00"/>
    <x v="49"/>
    <x v="49"/>
    <s v="OPP"/>
    <s v="S011"/>
    <s v="mini vac for Clerks office-Lindsa"/>
    <x v="0"/>
    <n v="331.3"/>
    <n v="0"/>
    <s v="PS\VENOOS"/>
    <s v="PS\SMITHAN"/>
    <s v="PS\SMITHAN"/>
    <s v="OGL003212"/>
    <s v="Noel Leeming 1w"/>
    <m/>
    <m/>
    <n v="200308"/>
  </r>
  <r>
    <d v="2019-08-27T00:00:00"/>
    <x v="18"/>
    <x v="18"/>
    <s v="OPP"/>
    <s v="S011"/>
    <s v="SLT coffees for meeting-Lindsa"/>
    <x v="0"/>
    <n v="23.65"/>
    <n v="0"/>
    <s v="PS\VENOOS"/>
    <s v="PS\SMITHAN"/>
    <s v="PS\SMITHAN"/>
    <s v="OGL003212"/>
    <s v="Icon Venues"/>
    <m/>
    <m/>
    <n v="200310"/>
  </r>
  <r>
    <d v="2019-08-27T00:00:00"/>
    <x v="50"/>
    <x v="50"/>
    <s v="OPP"/>
    <s v="S011"/>
    <s v="Erskine May x 1 copy (paid sep)-Lindsa"/>
    <x v="0"/>
    <n v="797.24"/>
    <n v="0"/>
    <s v="PS\VENOOS"/>
    <s v="PS\SMITHAN"/>
    <s v="PS\SMITHAN"/>
    <s v="OGL003212"/>
    <s v="Amzn Mktp Us*ma3xq4tx2"/>
    <m/>
    <m/>
    <n v="200311"/>
  </r>
  <r>
    <d v="2019-08-27T00:00:00"/>
    <x v="50"/>
    <x v="50"/>
    <s v="OPP"/>
    <s v="S011"/>
    <s v="Erskine May x 1 copy (paid sep)-Lindsa"/>
    <x v="0"/>
    <n v="797.23"/>
    <n v="0"/>
    <s v="PS\VENOOS"/>
    <s v="PS\SMITHAN"/>
    <s v="PS\SMITHAN"/>
    <s v="OGL003212"/>
    <s v="Amzn Mktp Us*ma3ax5af2"/>
    <m/>
    <m/>
    <n v="200312"/>
  </r>
  <r>
    <d v="2019-08-27T00:00:00"/>
    <x v="18"/>
    <x v="18"/>
    <s v="OPP"/>
    <s v="S011"/>
    <s v="thank you flowers Gabby re mini expofrom PS-Lindsa"/>
    <x v="0"/>
    <n v="105.22"/>
    <n v="0"/>
    <s v="PS\VENOOS"/>
    <s v="PS\SMITHAN"/>
    <s v="PS\SMITHAN"/>
    <s v="OGL003212"/>
    <s v="Scent Wellington"/>
    <m/>
    <m/>
    <n v="200314"/>
  </r>
  <r>
    <d v="2019-08-27T00:00:00"/>
    <x v="49"/>
    <x v="49"/>
    <s v="OPP"/>
    <s v="S011"/>
    <s v="desk stool for A Lindsay-Lindsa"/>
    <x v="0"/>
    <n v="208.15"/>
    <n v="0"/>
    <s v="PS\VENOOS"/>
    <s v="PS\SMITHAN"/>
    <s v="PS\SMITHAN"/>
    <s v="OGL003212"/>
    <s v="Officemax"/>
    <m/>
    <m/>
    <n v="200315"/>
  </r>
  <r>
    <d v="2019-08-27T00:00:00"/>
    <x v="18"/>
    <x v="18"/>
    <s v="OPP"/>
    <s v="S011"/>
    <s v="tea coffee for parl code of conduct mtg-Lindsa"/>
    <x v="0"/>
    <n v="66.959999999999994"/>
    <n v="0"/>
    <s v="PS\VENOOS"/>
    <s v="PS\SMITHAN"/>
    <s v="PS\SMITHAN"/>
    <s v="OGL003212"/>
    <s v="Icon Venues"/>
    <m/>
    <m/>
    <n v="200317"/>
  </r>
  <r>
    <d v="2019-08-27T00:00:00"/>
    <x v="21"/>
    <x v="21"/>
    <s v="OPP"/>
    <s v="S011"/>
    <s v="kitchen supplies for Clerks office-Lindsa"/>
    <x v="0"/>
    <n v="119.8"/>
    <n v="0"/>
    <s v="PS\VENOOS"/>
    <s v="PS\SMITHAN"/>
    <s v="PS\SMITHAN"/>
    <s v="OGL003212"/>
    <s v="Officemax"/>
    <m/>
    <m/>
    <n v="200318"/>
  </r>
  <r>
    <d v="2019-08-27T00:00:00"/>
    <x v="6"/>
    <x v="6"/>
    <s v="OPP"/>
    <s v="S011"/>
    <s v="Annual Fee Account Fee-Lindsa"/>
    <x v="0"/>
    <n v="3.8"/>
    <n v="0"/>
    <s v="PS\VENOOS"/>
    <s v="PS\SMITHAN"/>
    <s v="PS\SMITHAN"/>
    <s v="OGL003212"/>
    <m/>
    <m/>
    <m/>
    <n v="200320"/>
  </r>
  <r>
    <d v="2019-08-27T00:00:00"/>
    <x v="6"/>
    <x v="6"/>
    <s v="OPP"/>
    <s v="S011"/>
    <s v="Annual Fee Account Fee-Picker"/>
    <x v="0"/>
    <n v="3.8"/>
    <n v="0"/>
    <s v="PS\VENOOS"/>
    <s v="PS\SMITHAN"/>
    <s v="PS\SMITHAN"/>
    <s v="OGL003212"/>
    <m/>
    <m/>
    <m/>
    <n v="200322"/>
  </r>
  <r>
    <d v="2019-08-27T00:00:00"/>
    <x v="6"/>
    <x v="6"/>
    <s v="OPP"/>
    <s v="S011"/>
    <s v="Annual Fee Account Fee-Jones"/>
    <x v="0"/>
    <n v="3.8"/>
    <n v="0"/>
    <s v="PS\VENOOS"/>
    <s v="PS\SMITHAN"/>
    <s v="PS\SMITHAN"/>
    <s v="OGL003212"/>
    <m/>
    <m/>
    <m/>
    <n v="200324"/>
  </r>
  <r>
    <d v="2019-08-27T00:00:00"/>
    <x v="6"/>
    <x v="6"/>
    <s v="OPP"/>
    <s v="S011"/>
    <s v="Annual Fee Account Fee-Brier"/>
    <x v="0"/>
    <n v="3.8"/>
    <n v="0"/>
    <s v="PS\VENOOS"/>
    <s v="PS\SMITHAN"/>
    <s v="PS\SMITHAN"/>
    <s v="OGL003212"/>
    <m/>
    <m/>
    <m/>
    <n v="200331"/>
  </r>
  <r>
    <d v="2019-08-27T00:00:00"/>
    <x v="6"/>
    <x v="6"/>
    <s v="OPP"/>
    <s v="S011"/>
    <s v="Annual Fee Account Fee-Yeabsl"/>
    <x v="0"/>
    <n v="3.8"/>
    <n v="0"/>
    <s v="PS\VENOOS"/>
    <s v="PS\SMITHAN"/>
    <s v="PS\SMITHAN"/>
    <s v="OGL003212"/>
    <m/>
    <m/>
    <m/>
    <n v="200333"/>
  </r>
  <r>
    <d v="2019-08-27T00:00:00"/>
    <x v="6"/>
    <x v="6"/>
    <s v="OPP"/>
    <s v="S011"/>
    <s v="Annual Fee Account Fee-Cotmor"/>
    <x v="0"/>
    <n v="3.8"/>
    <n v="0"/>
    <s v="PS\VENOOS"/>
    <s v="PS\SMITHAN"/>
    <s v="PS\SMITHAN"/>
    <s v="OGL003212"/>
    <m/>
    <m/>
    <m/>
    <n v="200335"/>
  </r>
  <r>
    <d v="2019-08-27T00:00:00"/>
    <x v="6"/>
    <x v="6"/>
    <s v="OPP"/>
    <s v="S011"/>
    <s v="Annual Fee Account Fee-Lepou"/>
    <x v="0"/>
    <n v="3.8"/>
    <n v="0"/>
    <s v="PS\VENOOS"/>
    <s v="PS\SMITHAN"/>
    <s v="PS\SMITHAN"/>
    <s v="OGL003212"/>
    <m/>
    <m/>
    <m/>
    <n v="200337"/>
  </r>
  <r>
    <d v="2019-08-27T00:00:00"/>
    <x v="6"/>
    <x v="6"/>
    <s v="OPP"/>
    <s v="S011"/>
    <s v="Annual Fee Account Fee-Hart"/>
    <x v="0"/>
    <n v="3.8"/>
    <n v="0"/>
    <s v="PS\VENOOS"/>
    <s v="PS\SMITHAN"/>
    <s v="PS\SMITHAN"/>
    <s v="OGL003212"/>
    <m/>
    <m/>
    <m/>
    <n v="200343"/>
  </r>
  <r>
    <d v="2019-08-27T00:00:00"/>
    <x v="6"/>
    <x v="6"/>
    <s v="OPP"/>
    <s v="S011"/>
    <s v="Annual Fee Account Fee-Hellye"/>
    <x v="0"/>
    <n v="3.8"/>
    <n v="0"/>
    <s v="PS\VENOOS"/>
    <s v="PS\SMITHAN"/>
    <s v="PS\SMITHAN"/>
    <s v="OGL003212"/>
    <m/>
    <m/>
    <m/>
    <n v="200345"/>
  </r>
  <r>
    <d v="2019-08-27T00:00:00"/>
    <x v="6"/>
    <x v="6"/>
    <s v="OPP"/>
    <s v="S011"/>
    <s v="Annual Fee Account Fee-Locke"/>
    <x v="0"/>
    <n v="3.8"/>
    <n v="0"/>
    <s v="PS\VENOOS"/>
    <s v="PS\SMITHAN"/>
    <s v="PS\SMITHAN"/>
    <s v="OGL003212"/>
    <m/>
    <m/>
    <m/>
    <n v="200347"/>
  </r>
  <r>
    <d v="2019-08-27T00:00:00"/>
    <x v="6"/>
    <x v="6"/>
    <s v="OPP"/>
    <s v="S011"/>
    <s v="Annual Fee Account Fee-Trayno"/>
    <x v="0"/>
    <n v="3.8"/>
    <n v="0"/>
    <s v="PS\VENOOS"/>
    <s v="PS\SMITHAN"/>
    <s v="PS\SMITHAN"/>
    <s v="OGL003212"/>
    <m/>
    <m/>
    <m/>
    <n v="200349"/>
  </r>
  <r>
    <d v="2019-08-27T00:00:00"/>
    <x v="6"/>
    <x v="6"/>
    <s v="OPP"/>
    <s v="S011"/>
    <s v="Annual Fee Account Fee-Drakef"/>
    <x v="0"/>
    <n v="3.8"/>
    <n v="0"/>
    <s v="PS\VENOOS"/>
    <s v="PS\SMITHAN"/>
    <s v="PS\SMITHAN"/>
    <s v="OGL003212"/>
    <m/>
    <m/>
    <m/>
    <n v="200351"/>
  </r>
  <r>
    <d v="2019-08-27T00:00:00"/>
    <x v="6"/>
    <x v="6"/>
    <s v="OPP"/>
    <s v="S011"/>
    <s v="Annual Fee Account Fee-Streef"/>
    <x v="0"/>
    <n v="3.8"/>
    <n v="0"/>
    <s v="PS\VENOOS"/>
    <s v="PS\SMITHAN"/>
    <s v="PS\SMITHAN"/>
    <s v="OGL003212"/>
    <m/>
    <m/>
    <m/>
    <n v="200354"/>
  </r>
  <r>
    <d v="2019-08-27T00:00:00"/>
    <x v="6"/>
    <x v="6"/>
    <s v="OPP"/>
    <s v="S011"/>
    <s v="Annual Fee Account Fee-Holmes"/>
    <x v="0"/>
    <n v="3.8"/>
    <n v="0"/>
    <s v="PS\VENOOS"/>
    <s v="PS\SMITHAN"/>
    <s v="PS\SMITHAN"/>
    <s v="OGL003212"/>
    <m/>
    <m/>
    <m/>
    <n v="200357"/>
  </r>
  <r>
    <d v="2019-08-27T00:00:00"/>
    <x v="6"/>
    <x v="6"/>
    <s v="OPP"/>
    <s v="S011"/>
    <s v="Annual Fee Account Fee-Hanna"/>
    <x v="0"/>
    <n v="3.8"/>
    <n v="0"/>
    <s v="PS\VENOOS"/>
    <s v="PS\SMITHAN"/>
    <s v="PS\SMITHAN"/>
    <s v="OGL003212"/>
    <m/>
    <m/>
    <m/>
    <n v="200359"/>
  </r>
  <r>
    <d v="2019-08-27T00:00:00"/>
    <x v="6"/>
    <x v="6"/>
    <s v="OPP"/>
    <s v="S011"/>
    <s v="Annual Fee Account Fee-Grace"/>
    <x v="0"/>
    <n v="3.8"/>
    <n v="0"/>
    <s v="PS\VENOOS"/>
    <s v="PS\SMITHAN"/>
    <s v="PS\SMITHAN"/>
    <s v="OGL003212"/>
    <m/>
    <m/>
    <m/>
    <n v="200361"/>
  </r>
  <r>
    <d v="2019-08-27T00:00:00"/>
    <x v="6"/>
    <x v="6"/>
    <s v="OPP"/>
    <s v="S011"/>
    <s v="Annual Fee Account Fee-Moore"/>
    <x v="0"/>
    <n v="3.8"/>
    <n v="0"/>
    <s v="PS\VENOOS"/>
    <s v="PS\SMITHAN"/>
    <s v="PS\SMITHAN"/>
    <s v="OGL003212"/>
    <m/>
    <m/>
    <m/>
    <n v="200363"/>
  </r>
  <r>
    <d v="2019-08-27T00:00:00"/>
    <x v="6"/>
    <x v="6"/>
    <s v="OPP"/>
    <s v="S011"/>
    <s v="Annual Fee Account Fee-Willia"/>
    <x v="0"/>
    <n v="3.8"/>
    <n v="0"/>
    <s v="PS\VENOOS"/>
    <s v="PS\SMITHAN"/>
    <s v="PS\SMITHAN"/>
    <s v="OGL003212"/>
    <m/>
    <m/>
    <m/>
    <n v="200366"/>
  </r>
  <r>
    <d v="2019-08-27T00:00:00"/>
    <x v="6"/>
    <x v="6"/>
    <s v="OPP"/>
    <s v="S011"/>
    <s v="Annual Fee Account Fee-Harris"/>
    <x v="0"/>
    <n v="3.8"/>
    <n v="0"/>
    <s v="PS\VENOOS"/>
    <s v="PS\SMITHAN"/>
    <s v="PS\SMITHAN"/>
    <s v="OGL003212"/>
    <m/>
    <m/>
    <m/>
    <n v="200368"/>
  </r>
  <r>
    <d v="2019-08-27T00:00:00"/>
    <x v="6"/>
    <x v="6"/>
    <s v="OPP"/>
    <s v="S011"/>
    <s v="Annual Fee Account Fee-Sutton"/>
    <x v="0"/>
    <n v="3.8"/>
    <n v="0"/>
    <s v="PS\VENOOS"/>
    <s v="PS\SMITHAN"/>
    <s v="PS\SMITHAN"/>
    <s v="OGL003212"/>
    <m/>
    <m/>
    <m/>
    <n v="200370"/>
  </r>
  <r>
    <d v="2019-08-27T00:00:00"/>
    <x v="6"/>
    <x v="6"/>
    <s v="OPP"/>
    <s v="S011"/>
    <s v="Annual Fee Account Fee-Young"/>
    <x v="0"/>
    <n v="3.8"/>
    <n v="0"/>
    <s v="PS\VENOOS"/>
    <s v="PS\SMITHAN"/>
    <s v="PS\SMITHAN"/>
    <s v="OGL003212"/>
    <m/>
    <m/>
    <m/>
    <n v="200372"/>
  </r>
  <r>
    <d v="2019-08-27T00:00:00"/>
    <x v="6"/>
    <x v="6"/>
    <s v="OPP"/>
    <s v="S011"/>
    <s v="Annual Fee Account Fee-Reid"/>
    <x v="0"/>
    <n v="3.8"/>
    <n v="0"/>
    <s v="PS\VENOOS"/>
    <s v="PS\SMITHAN"/>
    <s v="PS\SMITHAN"/>
    <s v="OGL003212"/>
    <m/>
    <m/>
    <m/>
    <n v="200374"/>
  </r>
  <r>
    <d v="2019-08-27T00:00:00"/>
    <x v="6"/>
    <x v="6"/>
    <s v="OPP"/>
    <s v="S011"/>
    <s v="Annual Fee Account Fee-Farmer"/>
    <x v="0"/>
    <n v="3.8"/>
    <n v="0"/>
    <s v="PS\VENOOS"/>
    <s v="PS\SMITHAN"/>
    <s v="PS\SMITHAN"/>
    <s v="OGL003212"/>
    <m/>
    <m/>
    <m/>
    <n v="200376"/>
  </r>
  <r>
    <d v="2019-08-27T00:00:00"/>
    <x v="6"/>
    <x v="6"/>
    <s v="OPP"/>
    <s v="S011"/>
    <s v="Annual Fee Account Fee-Landon"/>
    <x v="0"/>
    <n v="3.8"/>
    <n v="0"/>
    <s v="PS\VENOOS"/>
    <s v="PS\SMITHAN"/>
    <s v="PS\SMITHAN"/>
    <s v="OGL003212"/>
    <m/>
    <m/>
    <m/>
    <n v="200378"/>
  </r>
  <r>
    <d v="2019-08-27T00:00:00"/>
    <x v="6"/>
    <x v="6"/>
    <s v="OPP"/>
    <s v="S011"/>
    <s v="Annual Fee Account Fee-Maran"/>
    <x v="0"/>
    <n v="3.8"/>
    <n v="0"/>
    <s v="PS\VENOOS"/>
    <s v="PS\SMITHAN"/>
    <s v="PS\SMITHAN"/>
    <s v="OGL003212"/>
    <m/>
    <m/>
    <m/>
    <n v="200383"/>
  </r>
  <r>
    <d v="2019-08-27T00:00:00"/>
    <x v="6"/>
    <x v="6"/>
    <s v="OPP"/>
    <s v="S011"/>
    <s v="Annual Fee Account Fee-Davies"/>
    <x v="0"/>
    <n v="3.8"/>
    <n v="0"/>
    <s v="PS\VENOOS"/>
    <s v="PS\SMITHAN"/>
    <s v="PS\SMITHAN"/>
    <s v="OGL003212"/>
    <m/>
    <m/>
    <m/>
    <n v="200385"/>
  </r>
  <r>
    <d v="2019-08-27T00:00:00"/>
    <x v="6"/>
    <x v="6"/>
    <s v="OPP"/>
    <s v="S011"/>
    <s v="Annual Fee Account Fee-Coffey"/>
    <x v="0"/>
    <n v="3.8"/>
    <n v="0"/>
    <s v="PS\VENOOS"/>
    <s v="PS\SMITHAN"/>
    <s v="PS\SMITHAN"/>
    <s v="OGL003212"/>
    <m/>
    <m/>
    <m/>
    <n v="200392"/>
  </r>
  <r>
    <d v="2019-08-27T00:00:00"/>
    <x v="6"/>
    <x v="6"/>
    <s v="OPP"/>
    <s v="S011"/>
    <s v="Annual Fee Account Fee-Law"/>
    <x v="0"/>
    <n v="3.8"/>
    <n v="0"/>
    <s v="PS\VENOOS"/>
    <s v="PS\SMITHAN"/>
    <s v="PS\SMITHAN"/>
    <s v="OGL003212"/>
    <m/>
    <m/>
    <m/>
    <n v="200395"/>
  </r>
  <r>
    <d v="2019-08-27T00:00:00"/>
    <x v="6"/>
    <x v="6"/>
    <s v="OPP"/>
    <s v="S011"/>
    <s v="Annual Fee Account Fee-Chalme"/>
    <x v="0"/>
    <n v="3.8"/>
    <n v="0"/>
    <s v="PS\VENOOS"/>
    <s v="PS\SMITHAN"/>
    <s v="PS\SMITHAN"/>
    <s v="OGL003212"/>
    <m/>
    <m/>
    <m/>
    <n v="200403"/>
  </r>
  <r>
    <d v="2019-08-27T00:00:00"/>
    <x v="6"/>
    <x v="6"/>
    <s v="OPP"/>
    <s v="S011"/>
    <s v="Annual Fee Account Fee-Delane"/>
    <x v="0"/>
    <n v="3.8"/>
    <n v="0"/>
    <s v="PS\VENOOS"/>
    <s v="PS\SMITHAN"/>
    <s v="PS\SMITHAN"/>
    <s v="OGL003212"/>
    <m/>
    <m/>
    <m/>
    <n v="200405"/>
  </r>
  <r>
    <d v="2019-08-27T00:00:00"/>
    <x v="6"/>
    <x v="6"/>
    <s v="OPP"/>
    <s v="S011"/>
    <s v="Annual Fee Account Fee-Grace"/>
    <x v="0"/>
    <n v="3.8"/>
    <n v="0"/>
    <s v="PS\VENOOS"/>
    <s v="PS\SMITHAN"/>
    <s v="PS\SMITHAN"/>
    <s v="OGL003212"/>
    <m/>
    <m/>
    <m/>
    <n v="200407"/>
  </r>
  <r>
    <d v="2019-08-27T00:00:00"/>
    <x v="6"/>
    <x v="6"/>
    <s v="OPP"/>
    <s v="S011"/>
    <s v="Annual Fee Account Fee-Gradwe"/>
    <x v="0"/>
    <n v="3.8"/>
    <n v="0"/>
    <s v="PS\VENOOS"/>
    <s v="PS\SMITHAN"/>
    <s v="PS\SMITHAN"/>
    <s v="OGL003212"/>
    <m/>
    <m/>
    <m/>
    <n v="200409"/>
  </r>
  <r>
    <d v="2019-08-27T00:00:00"/>
    <x v="18"/>
    <x v="18"/>
    <s v="OPP"/>
    <s v="S011"/>
    <s v="Lolly waka-Jones"/>
    <x v="0"/>
    <n v="14.97"/>
    <n v="0"/>
    <s v="PS\VENOOS"/>
    <s v="PS\SMITHAN"/>
    <s v="PS\SMITHAN"/>
    <s v="OGL003212"/>
    <s v="New World Railway Metro"/>
    <m/>
    <m/>
    <n v="200411"/>
  </r>
  <r>
    <d v="2019-08-27T00:00:00"/>
    <x v="18"/>
    <x v="18"/>
    <s v="OPP"/>
    <s v="S011"/>
    <s v="SCORP Cakefest 2 August-Jones"/>
    <x v="0"/>
    <n v="120.87"/>
    <n v="0"/>
    <s v="PS\VENOOS"/>
    <s v="PS\SMITHAN"/>
    <s v="PS\SMITHAN"/>
    <s v="OGL003212"/>
    <s v="Icon Venues"/>
    <m/>
    <m/>
    <n v="200412"/>
  </r>
  <r>
    <d v="2019-08-27T00:00:00"/>
    <x v="0"/>
    <x v="0"/>
    <s v="OPP"/>
    <s v="S011"/>
    <s v="Hot water bottles &amp; blankets-Jones"/>
    <x v="0"/>
    <n v="108.7"/>
    <n v="0"/>
    <s v="PS\VENOOS"/>
    <s v="PS\SMITHAN"/>
    <s v="PS\SMITHAN"/>
    <s v="OGL003212"/>
    <s v="The Warehouse Online"/>
    <m/>
    <m/>
    <n v="200413"/>
  </r>
  <r>
    <d v="2019-08-27T00:00:00"/>
    <x v="6"/>
    <x v="6"/>
    <s v="OPP"/>
    <s v="S011"/>
    <s v="Annual Fee Account Fee-Jones"/>
    <x v="0"/>
    <n v="3.8"/>
    <n v="0"/>
    <s v="PS\VENOOS"/>
    <s v="PS\SMITHAN"/>
    <s v="PS\SMITHAN"/>
    <s v="OGL003212"/>
    <m/>
    <m/>
    <m/>
    <n v="200414"/>
  </r>
  <r>
    <d v="2019-08-27T00:00:00"/>
    <x v="6"/>
    <x v="6"/>
    <s v="OPP"/>
    <s v="S011"/>
    <s v="Annual Fee Account Fee-Maffey"/>
    <x v="0"/>
    <n v="3.8"/>
    <n v="0"/>
    <s v="PS\VENOOS"/>
    <s v="PS\SMITHAN"/>
    <s v="PS\SMITHAN"/>
    <s v="OGL003212"/>
    <m/>
    <m/>
    <m/>
    <n v="200416"/>
  </r>
  <r>
    <d v="2019-08-27T00:00:00"/>
    <x v="6"/>
    <x v="6"/>
    <s v="OPP"/>
    <s v="S011"/>
    <s v="Annual Fee Account Fee-Te Amo"/>
    <x v="0"/>
    <n v="3.8"/>
    <n v="0"/>
    <s v="PS\VENOOS"/>
    <s v="PS\SMITHAN"/>
    <s v="PS\SMITHAN"/>
    <s v="OGL003212"/>
    <m/>
    <m/>
    <m/>
    <n v="200418"/>
  </r>
  <r>
    <d v="2019-08-27T00:00:00"/>
    <x v="6"/>
    <x v="6"/>
    <s v="OPP"/>
    <s v="S011"/>
    <s v="Annual Fee Account Fee-Son"/>
    <x v="0"/>
    <n v="3.8"/>
    <n v="0"/>
    <s v="PS\VENOOS"/>
    <s v="PS\SMITHAN"/>
    <s v="PS\SMITHAN"/>
    <s v="OGL003212"/>
    <m/>
    <m/>
    <m/>
    <n v="200421"/>
  </r>
  <r>
    <d v="2019-08-27T00:00:00"/>
    <x v="6"/>
    <x v="6"/>
    <s v="OPP"/>
    <s v="S011"/>
    <s v="Annual Fee Account Fee-Taylor"/>
    <x v="0"/>
    <n v="3.8"/>
    <n v="0"/>
    <s v="PS\VENOOS"/>
    <s v="PS\SMITHAN"/>
    <s v="PS\SMITHAN"/>
    <s v="OGL003212"/>
    <m/>
    <m/>
    <m/>
    <n v="200423"/>
  </r>
  <r>
    <d v="2019-08-27T00:00:00"/>
    <x v="6"/>
    <x v="6"/>
    <s v="OPP"/>
    <s v="S011"/>
    <s v="Annual Fee Account Fee-Willia"/>
    <x v="0"/>
    <n v="3.8"/>
    <n v="0"/>
    <s v="PS\VENOOS"/>
    <s v="PS\SMITHAN"/>
    <s v="PS\SMITHAN"/>
    <s v="OGL003212"/>
    <m/>
    <m/>
    <m/>
    <n v="200425"/>
  </r>
  <r>
    <d v="2019-08-16T00:00:00"/>
    <x v="15"/>
    <x v="15"/>
    <s v="OPP"/>
    <s v="S011"/>
    <s v="Coaching 5 April 2019 - Suze Jones"/>
    <x v="0"/>
    <n v="850"/>
    <n v="127.5"/>
    <m/>
    <s v="PS\MAYL"/>
    <m/>
    <s v="OVO011042"/>
    <m/>
    <m/>
    <m/>
    <n v="200439"/>
  </r>
  <r>
    <d v="2019-08-29T00:00:00"/>
    <x v="18"/>
    <x v="18"/>
    <s v="OPP"/>
    <s v="S011"/>
    <s v="Afternoon tea, PSA negotiations-Picker"/>
    <x v="0"/>
    <n v="21.74"/>
    <n v="0"/>
    <s v="PS\VENOOS"/>
    <s v="PS\SMITHAN"/>
    <s v="PS\SMITHAN"/>
    <s v="OGL003213"/>
    <s v="Museum Of New Zealand"/>
    <m/>
    <m/>
    <n v="200451"/>
  </r>
  <r>
    <d v="2019-08-29T00:00:00"/>
    <x v="18"/>
    <x v="18"/>
    <s v="OPP"/>
    <s v="S011"/>
    <s v="SCORP morning tea-Jones"/>
    <x v="0"/>
    <n v="140.43"/>
    <n v="0"/>
    <s v="PS\VENOOS"/>
    <s v="PS\SMITHAN"/>
    <s v="PS\SMITHAN"/>
    <s v="OGL003214"/>
    <s v="Icon Venues"/>
    <m/>
    <m/>
    <n v="200482"/>
  </r>
  <r>
    <d v="2019-08-31T00:00:00"/>
    <x v="51"/>
    <x v="51"/>
    <s v="OPP"/>
    <s v="S011"/>
    <s v="STORE-ST2951-OPP-Lenovo Yoga 370 Convertible (sim "/>
    <x v="0"/>
    <n v="2215"/>
    <n v="0"/>
    <s v="PS\MAIRA"/>
    <s v="PS\LITTLEJK"/>
    <s v="PS\LITTLEJK"/>
    <s v="OGL003215"/>
    <m/>
    <m/>
    <m/>
    <n v="200492"/>
  </r>
  <r>
    <d v="2019-08-31T00:00:00"/>
    <x v="1"/>
    <x v="1"/>
    <s v="OPP"/>
    <s v="S011"/>
    <s v="ACCRUALS AUG 2019"/>
    <x v="0"/>
    <n v="41352.36"/>
    <n v="0"/>
    <s v="PS\MAIRA"/>
    <s v="PS\LITTLEJK"/>
    <s v="PS\LITTLEJK"/>
    <s v="OSAC000233"/>
    <m/>
    <m/>
    <m/>
    <n v="200503"/>
  </r>
  <r>
    <d v="2019-08-31T00:00:00"/>
    <x v="2"/>
    <x v="2"/>
    <s v="OPP"/>
    <s v="S011"/>
    <s v="ACCRUALS AUG 2019"/>
    <x v="0"/>
    <n v="488.47"/>
    <n v="0"/>
    <s v="PS\MAIRA"/>
    <s v="PS\LITTLEJK"/>
    <s v="PS\LITTLEJK"/>
    <s v="OSAC000233"/>
    <m/>
    <m/>
    <m/>
    <n v="200510"/>
  </r>
  <r>
    <d v="2019-08-31T00:00:00"/>
    <x v="3"/>
    <x v="3"/>
    <s v="OPP"/>
    <s v="S011"/>
    <s v="ACCRUALS AUG 2019"/>
    <x v="0"/>
    <n v="971.16"/>
    <n v="0"/>
    <s v="PS\MAIRA"/>
    <s v="PS\LITTLEJK"/>
    <s v="PS\LITTLEJK"/>
    <s v="OSAC000233"/>
    <m/>
    <m/>
    <m/>
    <n v="200520"/>
  </r>
  <r>
    <d v="2019-08-31T00:00:00"/>
    <x v="4"/>
    <x v="4"/>
    <s v="OPP"/>
    <s v="S011"/>
    <s v="ACCRUALS AUG 2019"/>
    <x v="0"/>
    <n v="23.1"/>
    <n v="0"/>
    <s v="PS\MAIRA"/>
    <s v="PS\LITTLEJK"/>
    <s v="PS\LITTLEJK"/>
    <s v="OSAC000233"/>
    <m/>
    <m/>
    <m/>
    <n v="200527"/>
  </r>
  <r>
    <d v="2019-09-01T00:00:00"/>
    <x v="1"/>
    <x v="1"/>
    <s v="OPP"/>
    <s v="S011"/>
    <s v="ACCRUALS AUG 2019"/>
    <x v="0"/>
    <n v="-41352.36"/>
    <n v="0"/>
    <s v="PS\MAIRA"/>
    <s v="PS\LITTLEJK"/>
    <s v="PS\LITTLEJK"/>
    <s v="OSAC000234"/>
    <m/>
    <m/>
    <m/>
    <n v="200537"/>
  </r>
  <r>
    <d v="2019-09-01T00:00:00"/>
    <x v="2"/>
    <x v="2"/>
    <s v="OPP"/>
    <s v="S011"/>
    <s v="ACCRUALS AUG 2019"/>
    <x v="0"/>
    <n v="-488.47"/>
    <n v="0"/>
    <s v="PS\MAIRA"/>
    <s v="PS\LITTLEJK"/>
    <s v="PS\LITTLEJK"/>
    <s v="OSAC000234"/>
    <m/>
    <m/>
    <m/>
    <n v="200544"/>
  </r>
  <r>
    <d v="2019-09-01T00:00:00"/>
    <x v="3"/>
    <x v="3"/>
    <s v="OPP"/>
    <s v="S011"/>
    <s v="ACCRUALS AUG 2019"/>
    <x v="0"/>
    <n v="-971.16"/>
    <n v="0"/>
    <s v="PS\MAIRA"/>
    <s v="PS\LITTLEJK"/>
    <s v="PS\LITTLEJK"/>
    <s v="OSAC000234"/>
    <m/>
    <m/>
    <m/>
    <n v="200554"/>
  </r>
  <r>
    <d v="2019-09-01T00:00:00"/>
    <x v="4"/>
    <x v="4"/>
    <s v="OPP"/>
    <s v="S011"/>
    <s v="ACCRUALS AUG 2019"/>
    <x v="0"/>
    <n v="-23.1"/>
    <n v="0"/>
    <s v="PS\MAIRA"/>
    <s v="PS\LITTLEJK"/>
    <s v="PS\LITTLEJK"/>
    <s v="OSAC000234"/>
    <m/>
    <m/>
    <m/>
    <n v="200561"/>
  </r>
  <r>
    <d v="2019-09-01T00:00:00"/>
    <x v="0"/>
    <x v="0"/>
    <s v="OPP"/>
    <s v="S011"/>
    <s v="Ergonomic Equipment "/>
    <x v="0"/>
    <n v="637"/>
    <n v="95.55"/>
    <m/>
    <s v="PS\SMITHAN"/>
    <m/>
    <s v="OVO011061"/>
    <m/>
    <m/>
    <m/>
    <n v="200573"/>
  </r>
  <r>
    <d v="2019-09-01T00:00:00"/>
    <x v="0"/>
    <x v="0"/>
    <s v="OPP"/>
    <s v="S011"/>
    <s v="Return of ergonomic desk combo and wireless mouse"/>
    <x v="0"/>
    <n v="-427"/>
    <n v="-64.05"/>
    <m/>
    <s v="PS\SMITHAN"/>
    <m/>
    <s v="OVC000131"/>
    <m/>
    <m/>
    <m/>
    <n v="200600"/>
  </r>
  <r>
    <d v="2019-09-01T00:00:00"/>
    <x v="9"/>
    <x v="9"/>
    <s v="OPP"/>
    <s v="S011"/>
    <s v="Document Destruction Service "/>
    <x v="0"/>
    <n v="45"/>
    <n v="6.75"/>
    <m/>
    <s v="PS\SMITHAN"/>
    <m/>
    <s v="OVO011065"/>
    <m/>
    <m/>
    <m/>
    <n v="200605"/>
  </r>
  <r>
    <d v="2019-09-01T00:00:00"/>
    <x v="7"/>
    <x v="7"/>
    <s v="OPP"/>
    <s v="S011"/>
    <s v="Will De Vos Credit for Phone Plan and Usage "/>
    <x v="0"/>
    <n v="-17.03"/>
    <n v="-2.5499999999999998"/>
    <m/>
    <s v="PS\SMITHAN"/>
    <m/>
    <s v="OVO011073"/>
    <m/>
    <m/>
    <m/>
    <n v="200611"/>
  </r>
  <r>
    <d v="2019-09-01T00:00:00"/>
    <x v="7"/>
    <x v="7"/>
    <s v="OPP"/>
    <s v="S011"/>
    <s v="Will De Vos Roaming Charges "/>
    <x v="0"/>
    <n v="28"/>
    <n v="0"/>
    <m/>
    <s v="PS\SMITHAN"/>
    <m/>
    <s v="OVO011073"/>
    <m/>
    <m/>
    <m/>
    <n v="200613"/>
  </r>
  <r>
    <d v="2019-09-01T00:00:00"/>
    <x v="7"/>
    <x v="7"/>
    <s v="OPP"/>
    <s v="S011"/>
    <s v="Winton Holmes Phone Plan and Usage "/>
    <x v="0"/>
    <n v="24.51"/>
    <n v="3.68"/>
    <m/>
    <s v="PS\SMITHAN"/>
    <m/>
    <s v="OVO011073"/>
    <m/>
    <m/>
    <m/>
    <n v="200614"/>
  </r>
  <r>
    <d v="2019-09-01T00:00:00"/>
    <x v="7"/>
    <x v="7"/>
    <s v="OPP"/>
    <s v="S011"/>
    <s v="Wendy Hart Phone Plan and Usage "/>
    <x v="0"/>
    <n v="22.68"/>
    <n v="3.4"/>
    <m/>
    <s v="PS\SMITHAN"/>
    <m/>
    <s v="OVO011073"/>
    <m/>
    <m/>
    <m/>
    <n v="200616"/>
  </r>
  <r>
    <d v="2019-09-01T00:00:00"/>
    <x v="7"/>
    <x v="7"/>
    <s v="OPP"/>
    <s v="S011"/>
    <s v="Tanna Lepou Phone Plan and Usage "/>
    <x v="0"/>
    <n v="22"/>
    <n v="3.3"/>
    <m/>
    <s v="PS\SMITHAN"/>
    <m/>
    <s v="OVO011073"/>
    <m/>
    <m/>
    <m/>
    <n v="200618"/>
  </r>
  <r>
    <d v="2019-09-01T00:00:00"/>
    <x v="7"/>
    <x v="7"/>
    <s v="OPP"/>
    <s v="S011"/>
    <s v="Pavan Sharma  Phone Plan and Usage "/>
    <x v="0"/>
    <n v="22.17"/>
    <n v="3.33"/>
    <m/>
    <s v="PS\SMITHAN"/>
    <m/>
    <s v="OVO011073"/>
    <m/>
    <m/>
    <m/>
    <n v="200620"/>
  </r>
  <r>
    <d v="2019-09-01T00:00:00"/>
    <x v="7"/>
    <x v="7"/>
    <s v="OPP"/>
    <s v="S011"/>
    <s v="Moyra Jones  Phone Plan and Usage "/>
    <x v="0"/>
    <n v="22"/>
    <n v="3.3"/>
    <m/>
    <s v="PS\SMITHAN"/>
    <m/>
    <s v="OVO011073"/>
    <m/>
    <m/>
    <m/>
    <n v="200622"/>
  </r>
  <r>
    <d v="2019-09-01T00:00:00"/>
    <x v="7"/>
    <x v="7"/>
    <s v="OPP"/>
    <s v="S011"/>
    <s v="Kelly Harris  Phone Plan and Usage "/>
    <x v="0"/>
    <n v="22.88"/>
    <n v="3.43"/>
    <m/>
    <s v="PS\SMITHAN"/>
    <m/>
    <s v="OVO011073"/>
    <m/>
    <m/>
    <m/>
    <n v="200624"/>
  </r>
  <r>
    <d v="2019-09-01T00:00:00"/>
    <x v="7"/>
    <x v="7"/>
    <s v="OPP"/>
    <s v="S011"/>
    <s v="Karen Chalmers  Phone Plan and Usage "/>
    <x v="0"/>
    <n v="22.11"/>
    <n v="3.31"/>
    <m/>
    <s v="PS\SMITHAN"/>
    <m/>
    <s v="OVO011073"/>
    <m/>
    <m/>
    <m/>
    <n v="200626"/>
  </r>
  <r>
    <d v="2019-09-01T00:00:00"/>
    <x v="7"/>
    <x v="7"/>
    <s v="OPP"/>
    <s v="S011"/>
    <s v="John Son  Phone Plan and Usage "/>
    <x v="0"/>
    <n v="22.21"/>
    <n v="3.33"/>
    <m/>
    <s v="PS\SMITHAN"/>
    <m/>
    <s v="OVO011073"/>
    <m/>
    <m/>
    <m/>
    <n v="200628"/>
  </r>
  <r>
    <d v="2019-09-01T00:00:00"/>
    <x v="7"/>
    <x v="7"/>
    <s v="OPP"/>
    <s v="S011"/>
    <s v="Jerome Taylor-Cameron  Phone Plan and Usage "/>
    <x v="0"/>
    <n v="30.51"/>
    <n v="4.58"/>
    <m/>
    <s v="PS\SMITHAN"/>
    <m/>
    <s v="OVO011073"/>
    <m/>
    <m/>
    <m/>
    <n v="200630"/>
  </r>
  <r>
    <d v="2019-09-01T00:00:00"/>
    <x v="7"/>
    <x v="7"/>
    <s v="OPP"/>
    <s v="S011"/>
    <s v="Jenny Reid  Phone Plan and Usage "/>
    <x v="0"/>
    <n v="22.51"/>
    <n v="3.38"/>
    <m/>
    <s v="PS\SMITHAN"/>
    <m/>
    <s v="OVO011073"/>
    <m/>
    <m/>
    <m/>
    <n v="200632"/>
  </r>
  <r>
    <d v="2019-09-01T00:00:00"/>
    <x v="7"/>
    <x v="7"/>
    <s v="OPP"/>
    <s v="S011"/>
    <s v="James Picker  Phone Plan and Usage "/>
    <x v="0"/>
    <n v="22.18"/>
    <n v="3.32"/>
    <m/>
    <s v="PS\SMITHAN"/>
    <m/>
    <s v="OVO011073"/>
    <m/>
    <m/>
    <m/>
    <n v="200634"/>
  </r>
  <r>
    <d v="2019-09-01T00:00:00"/>
    <x v="7"/>
    <x v="7"/>
    <s v="OPP"/>
    <s v="S011"/>
    <s v="Ian Law  Phone Plan and Usage "/>
    <x v="0"/>
    <n v="22"/>
    <n v="3.3"/>
    <m/>
    <s v="PS\SMITHAN"/>
    <m/>
    <s v="OVO011073"/>
    <m/>
    <m/>
    <m/>
    <n v="200636"/>
  </r>
  <r>
    <d v="2019-09-01T00:00:00"/>
    <x v="7"/>
    <x v="7"/>
    <s v="OPP"/>
    <s v="S011"/>
    <s v="Hans Landon-Lane  Phone Plan and Usage "/>
    <x v="0"/>
    <n v="22"/>
    <n v="3.3"/>
    <m/>
    <s v="PS\SMITHAN"/>
    <m/>
    <s v="OVO011073"/>
    <m/>
    <m/>
    <m/>
    <n v="200638"/>
  </r>
  <r>
    <d v="2019-09-01T00:00:00"/>
    <x v="7"/>
    <x v="7"/>
    <s v="OPP"/>
    <s v="S011"/>
    <s v="Greg Cotmore Phone Plan and Usage "/>
    <x v="0"/>
    <n v="23.05"/>
    <n v="3.46"/>
    <m/>
    <s v="PS\SMITHAN"/>
    <m/>
    <s v="OVO011073"/>
    <m/>
    <m/>
    <m/>
    <n v="200640"/>
  </r>
  <r>
    <d v="2019-09-01T00:00:00"/>
    <x v="7"/>
    <x v="7"/>
    <s v="OPP"/>
    <s v="S011"/>
    <s v="David Wilson Phone Plan and Usage "/>
    <x v="1"/>
    <n v="22.68"/>
    <n v="3.4"/>
    <m/>
    <s v="PS\SMITHAN"/>
    <m/>
    <s v="OVO011073"/>
    <m/>
    <m/>
    <m/>
    <n v="200642"/>
  </r>
  <r>
    <d v="2019-09-01T00:00:00"/>
    <x v="7"/>
    <x v="7"/>
    <s v="OPP"/>
    <s v="S011"/>
    <s v="David Bagnall Phone Plan and Usage "/>
    <x v="0"/>
    <n v="23.35"/>
    <n v="3.51"/>
    <m/>
    <s v="PS\SMITHAN"/>
    <m/>
    <s v="OVO011073"/>
    <m/>
    <m/>
    <m/>
    <n v="200644"/>
  </r>
  <r>
    <d v="2019-09-01T00:00:00"/>
    <x v="7"/>
    <x v="7"/>
    <s v="OPP"/>
    <s v="S011"/>
    <s v="Charlotte Yeabsley Phone Plan and Usage "/>
    <x v="0"/>
    <n v="22.18"/>
    <n v="3.32"/>
    <m/>
    <s v="PS\SMITHAN"/>
    <m/>
    <s v="OVO011073"/>
    <m/>
    <m/>
    <m/>
    <n v="200646"/>
  </r>
  <r>
    <d v="2019-09-01T00:00:00"/>
    <x v="7"/>
    <x v="7"/>
    <s v="OPP"/>
    <s v="S011"/>
    <s v="Bridget Grace Phone Plan and Usage "/>
    <x v="0"/>
    <n v="22.17"/>
    <n v="3.33"/>
    <m/>
    <s v="PS\SMITHAN"/>
    <m/>
    <s v="OVO011073"/>
    <m/>
    <m/>
    <m/>
    <n v="200648"/>
  </r>
  <r>
    <d v="2019-09-01T00:00:00"/>
    <x v="52"/>
    <x v="52"/>
    <s v="OPP"/>
    <s v="S011"/>
    <s v="Anna Gorham New Phone"/>
    <x v="0"/>
    <n v="1094.68"/>
    <n v="164.2"/>
    <m/>
    <s v="PS\SMITHAN"/>
    <m/>
    <s v="OVO011073"/>
    <m/>
    <m/>
    <m/>
    <n v="200650"/>
  </r>
  <r>
    <d v="2019-09-01T00:00:00"/>
    <x v="7"/>
    <x v="7"/>
    <s v="OPP"/>
    <s v="S011"/>
    <s v="Anna Gorham Phone Plan and Usage "/>
    <x v="0"/>
    <n v="40.61"/>
    <n v="6.1"/>
    <m/>
    <s v="PS\SMITHAN"/>
    <m/>
    <s v="OVO011073"/>
    <m/>
    <m/>
    <m/>
    <n v="200652"/>
  </r>
  <r>
    <d v="2019-09-01T00:00:00"/>
    <x v="7"/>
    <x v="7"/>
    <s v="OPP"/>
    <s v="S011"/>
    <s v="Andie Lindsay Phone Plan and Usage "/>
    <x v="0"/>
    <n v="22.18"/>
    <n v="3.32"/>
    <m/>
    <s v="PS\SMITHAN"/>
    <m/>
    <s v="OVO011073"/>
    <m/>
    <m/>
    <m/>
    <n v="200654"/>
  </r>
  <r>
    <d v="2019-09-01T00:00:00"/>
    <x v="7"/>
    <x v="7"/>
    <s v="OPP"/>
    <s v="S011"/>
    <s v="Amy Brier Phone Plan and Usage "/>
    <x v="0"/>
    <n v="22.44"/>
    <n v="3.37"/>
    <m/>
    <s v="PS\SMITHAN"/>
    <m/>
    <s v="OVO011073"/>
    <m/>
    <m/>
    <m/>
    <n v="200656"/>
  </r>
  <r>
    <d v="2019-08-29T00:00:00"/>
    <x v="6"/>
    <x v="6"/>
    <s v="OPP"/>
    <s v="S011"/>
    <s v="BNZ PCard Rebate 2018/19"/>
    <x v="0"/>
    <n v="-1755.57"/>
    <n v="0"/>
    <s v="PS\MAIRA"/>
    <s v="PS\LITTLEJK"/>
    <s v="PS\LITTLEJK"/>
    <s v="OGL003216"/>
    <m/>
    <m/>
    <m/>
    <n v="200687"/>
  </r>
  <r>
    <d v="2019-08-31T00:00:00"/>
    <x v="5"/>
    <x v="5"/>
    <s v="OPP"/>
    <s v="S011"/>
    <s v="Purchase Card – Andie Lindsay"/>
    <x v="0"/>
    <n v="70.3"/>
    <n v="0"/>
    <s v="PS\VENOOS"/>
    <s v="PS\MAYL"/>
    <s v="PS\MAYL"/>
    <s v="OGL003217"/>
    <s v="Museum Of NZ Te Papa"/>
    <m/>
    <m/>
    <n v="200688"/>
  </r>
  <r>
    <d v="2019-08-31T00:00:00"/>
    <x v="5"/>
    <x v="5"/>
    <s v="OPP"/>
    <s v="S011"/>
    <s v="Purchase Card – Andie Lindsay"/>
    <x v="0"/>
    <n v="101.48"/>
    <n v="0"/>
    <s v="PS\VENOOS"/>
    <s v="PS\MAYL"/>
    <s v="PS\MAYL"/>
    <s v="OGL003217"/>
    <s v="Paypal *mobilefunli"/>
    <m/>
    <m/>
    <n v="200689"/>
  </r>
  <r>
    <d v="2019-08-31T00:00:00"/>
    <x v="5"/>
    <x v="5"/>
    <s v="OPP"/>
    <s v="S011"/>
    <s v="Purchase Card – Andie Lindsay"/>
    <x v="0"/>
    <n v="385.04"/>
    <n v="0"/>
    <s v="PS\VENOOS"/>
    <s v="PS\MAYL"/>
    <s v="PS\MAYL"/>
    <s v="OGL003217"/>
    <s v="Icon Venues"/>
    <m/>
    <m/>
    <n v="200690"/>
  </r>
  <r>
    <d v="2019-08-31T00:00:00"/>
    <x v="5"/>
    <x v="5"/>
    <s v="OPP"/>
    <s v="S011"/>
    <s v="Purchase Card – Andie Lindsay"/>
    <x v="0"/>
    <n v="85.22"/>
    <n v="0"/>
    <s v="PS\VENOOS"/>
    <s v="PS\MAYL"/>
    <s v="PS\MAYL"/>
    <s v="OGL003217"/>
    <s v="Icon Venues"/>
    <m/>
    <m/>
    <n v="200691"/>
  </r>
  <r>
    <d v="2019-08-31T00:00:00"/>
    <x v="5"/>
    <x v="5"/>
    <s v="OPP"/>
    <s v="S011"/>
    <s v="Purchase Card – Andie Lindsay"/>
    <x v="0"/>
    <n v="16.350000000000001"/>
    <n v="0"/>
    <s v="PS\VENOOS"/>
    <s v="PS\MAYL"/>
    <s v="PS\MAYL"/>
    <s v="OGL003217"/>
    <s v="Icon Venues"/>
    <m/>
    <m/>
    <n v="200692"/>
  </r>
  <r>
    <d v="2019-08-31T00:00:00"/>
    <x v="5"/>
    <x v="5"/>
    <s v="OPP"/>
    <s v="S011"/>
    <s v="Purchase Card – Andie Lindsay"/>
    <x v="0"/>
    <n v="668.7"/>
    <n v="0"/>
    <s v="PS\VENOOS"/>
    <s v="PS\MAYL"/>
    <s v="PS\MAYL"/>
    <s v="OGL003217"/>
    <s v="Icon Venues"/>
    <m/>
    <m/>
    <n v="200693"/>
  </r>
  <r>
    <d v="2019-08-31T00:00:00"/>
    <x v="5"/>
    <x v="5"/>
    <s v="OPP"/>
    <s v="S011"/>
    <s v="Purchase Card – Andie Lindsay"/>
    <x v="0"/>
    <n v="105.65"/>
    <n v="0"/>
    <s v="PS\VENOOS"/>
    <s v="PS\MAYL"/>
    <s v="PS\MAYL"/>
    <s v="OGL003217"/>
    <s v="Museum Of NZ Te Papa"/>
    <m/>
    <m/>
    <n v="200694"/>
  </r>
  <r>
    <d v="2019-08-31T00:00:00"/>
    <x v="5"/>
    <x v="5"/>
    <s v="OPP"/>
    <s v="S011"/>
    <s v="Purchase Card – Jenny Reid"/>
    <x v="0"/>
    <n v="127.83"/>
    <n v="0"/>
    <s v="PS\VENOOS"/>
    <s v="PS\MAYL"/>
    <s v="PS\MAYL"/>
    <s v="OGL003217"/>
    <s v="Icon Venues"/>
    <m/>
    <m/>
    <n v="200746"/>
  </r>
  <r>
    <d v="2019-08-26T00:00:00"/>
    <x v="41"/>
    <x v="41"/>
    <s v="OPP"/>
    <s v="S011"/>
    <s v="Fuji Xerox Aug 19 - Fuji_MFD_571306 youngd"/>
    <x v="0"/>
    <n v="54.19"/>
    <n v="0"/>
    <m/>
    <s v="PS\MAYL"/>
    <m/>
    <s v="OVO011093"/>
    <m/>
    <m/>
    <m/>
    <n v="200909"/>
  </r>
  <r>
    <d v="2019-08-26T00:00:00"/>
    <x v="41"/>
    <x v="41"/>
    <s v="OPP"/>
    <s v="S011"/>
    <s v="Fuji Xerox Aug 19 - Fuji_MFD_571306 ocpickja"/>
    <x v="0"/>
    <n v="11.29"/>
    <n v="0"/>
    <m/>
    <s v="PS\MAYL"/>
    <m/>
    <s v="OVO011093"/>
    <m/>
    <m/>
    <m/>
    <n v="200910"/>
  </r>
  <r>
    <d v="2019-08-26T00:00:00"/>
    <x v="41"/>
    <x v="41"/>
    <s v="OPP"/>
    <s v="S011"/>
    <s v="Fuji Xerox Aug 19 - Fuji_MFD_571306 ockreisa"/>
    <x v="0"/>
    <n v="43.72"/>
    <n v="0"/>
    <m/>
    <s v="PS\MAYL"/>
    <m/>
    <s v="OVO011093"/>
    <m/>
    <m/>
    <m/>
    <n v="200911"/>
  </r>
  <r>
    <d v="2019-08-26T00:00:00"/>
    <x v="41"/>
    <x v="41"/>
    <s v="OPP"/>
    <s v="S011"/>
    <s v="Fuji Xerox Aug 19 - Fuji_MFD_571306 jonesm"/>
    <x v="0"/>
    <n v="150.56"/>
    <n v="0"/>
    <m/>
    <s v="PS\MAYL"/>
    <m/>
    <s v="OVO011093"/>
    <m/>
    <m/>
    <m/>
    <n v="200912"/>
  </r>
  <r>
    <d v="2019-08-26T00:00:00"/>
    <x v="41"/>
    <x v="41"/>
    <s v="OPP"/>
    <s v="S011"/>
    <s v="Fuji Xerox Aug 19 - Fuji_MFD_571306 farmerk"/>
    <x v="0"/>
    <n v="63.1"/>
    <n v="0"/>
    <m/>
    <s v="PS\MAYL"/>
    <m/>
    <s v="OVO011093"/>
    <m/>
    <m/>
    <m/>
    <n v="200913"/>
  </r>
  <r>
    <d v="2019-08-26T00:00:00"/>
    <x v="41"/>
    <x v="41"/>
    <s v="OPP"/>
    <s v="S011"/>
    <s v="Fuji Xerox Aug 19 - Fuji_MFD_570932 youngd"/>
    <x v="0"/>
    <n v="2.74"/>
    <n v="0"/>
    <m/>
    <s v="PS\MAYL"/>
    <m/>
    <s v="OVO011093"/>
    <m/>
    <m/>
    <m/>
    <n v="200914"/>
  </r>
  <r>
    <d v="2019-08-26T00:00:00"/>
    <x v="41"/>
    <x v="41"/>
    <s v="OPP"/>
    <s v="S011"/>
    <s v="Fuji Xerox Aug 19 - Fuji_MFD_570932 woodcocj"/>
    <x v="0"/>
    <n v="6.5"/>
    <n v="0"/>
    <m/>
    <s v="PS\MAYL"/>
    <m/>
    <s v="OVO011093"/>
    <m/>
    <m/>
    <m/>
    <n v="200915"/>
  </r>
  <r>
    <d v="2019-08-26T00:00:00"/>
    <x v="41"/>
    <x v="41"/>
    <s v="OPP"/>
    <s v="S011"/>
    <s v="Fuji Xerox Aug 19 - Fuji_MFD_570932 ocpickja"/>
    <x v="0"/>
    <n v="5.17"/>
    <n v="0"/>
    <m/>
    <s v="PS\MAYL"/>
    <m/>
    <s v="OVO011093"/>
    <m/>
    <m/>
    <m/>
    <n v="200916"/>
  </r>
  <r>
    <d v="2019-08-26T00:00:00"/>
    <x v="41"/>
    <x v="41"/>
    <s v="OPP"/>
    <s v="S011"/>
    <s v="Fuji Xerox Aug 19 - Fuji_MFD_570932 jonesm"/>
    <x v="0"/>
    <n v="0.21"/>
    <n v="0"/>
    <m/>
    <s v="PS\MAYL"/>
    <m/>
    <s v="OVO011093"/>
    <m/>
    <m/>
    <m/>
    <n v="200917"/>
  </r>
  <r>
    <d v="2019-08-26T00:00:00"/>
    <x v="41"/>
    <x v="41"/>
    <s v="OPP"/>
    <s v="S011"/>
    <s v="Fuji Xerox Aug 19 - Fuji_MFD_570932 farmerk"/>
    <x v="0"/>
    <n v="53.36"/>
    <n v="0"/>
    <m/>
    <s v="PS\MAYL"/>
    <m/>
    <s v="OVO011093"/>
    <m/>
    <m/>
    <m/>
    <n v="200918"/>
  </r>
  <r>
    <d v="2019-08-26T00:00:00"/>
    <x v="41"/>
    <x v="41"/>
    <s v="OPP"/>
    <s v="S011"/>
    <s v="Fuji Xerox Aug 19 - Fuji_MFD_370047 farmerk"/>
    <x v="0"/>
    <n v="3.31"/>
    <n v="0"/>
    <m/>
    <s v="PS\MAYL"/>
    <m/>
    <s v="OVO011093"/>
    <m/>
    <m/>
    <m/>
    <n v="200919"/>
  </r>
  <r>
    <d v="2019-08-26T00:00:00"/>
    <x v="41"/>
    <x v="41"/>
    <s v="OPP"/>
    <s v="S011"/>
    <s v="Fuji Xerox Aug 19 - Fuji_MFD_353953 youngd"/>
    <x v="0"/>
    <n v="3.64"/>
    <n v="0"/>
    <m/>
    <s v="PS\MAYL"/>
    <m/>
    <s v="OVO011093"/>
    <m/>
    <m/>
    <m/>
    <n v="200920"/>
  </r>
  <r>
    <d v="2019-08-26T00:00:00"/>
    <x v="41"/>
    <x v="41"/>
    <s v="OPP"/>
    <s v="S011"/>
    <s v="Fuji Xerox Aug 19 - Fuji_MFD_353953 woodcocj"/>
    <x v="0"/>
    <n v="0.61"/>
    <n v="0"/>
    <m/>
    <s v="PS\MAYL"/>
    <m/>
    <s v="OVO011093"/>
    <m/>
    <m/>
    <m/>
    <n v="200921"/>
  </r>
  <r>
    <d v="2019-08-26T00:00:00"/>
    <x v="41"/>
    <x v="41"/>
    <s v="OPP"/>
    <s v="S011"/>
    <s v="Fuji Xerox Aug 19 - Fuji_MFD_353953 ocpickja"/>
    <x v="0"/>
    <n v="3.68"/>
    <n v="0"/>
    <m/>
    <s v="PS\MAYL"/>
    <m/>
    <s v="OVO011093"/>
    <m/>
    <m/>
    <m/>
    <n v="200922"/>
  </r>
  <r>
    <d v="2019-08-26T00:00:00"/>
    <x v="41"/>
    <x v="41"/>
    <s v="OPP"/>
    <s v="S011"/>
    <s v="Fuji Xerox Aug 19 - Fuji_MFD_353953 ockreisa"/>
    <x v="0"/>
    <n v="4.26"/>
    <n v="0"/>
    <m/>
    <s v="PS\MAYL"/>
    <m/>
    <s v="OVO011093"/>
    <m/>
    <m/>
    <m/>
    <n v="200923"/>
  </r>
  <r>
    <d v="2019-08-26T00:00:00"/>
    <x v="41"/>
    <x v="41"/>
    <s v="OPP"/>
    <s v="S011"/>
    <s v="Fuji Xerox Aug 19 - Fuji_MFD_353953 jonesm"/>
    <x v="0"/>
    <n v="0.42"/>
    <n v="0"/>
    <m/>
    <s v="PS\MAYL"/>
    <m/>
    <s v="OVO011093"/>
    <m/>
    <m/>
    <m/>
    <n v="200924"/>
  </r>
  <r>
    <d v="2019-08-26T00:00:00"/>
    <x v="41"/>
    <x v="41"/>
    <s v="OPP"/>
    <s v="S011"/>
    <s v="Fuji Xerox Aug 19 - Fuji_MFD_353953 farmerk"/>
    <x v="0"/>
    <n v="1.26"/>
    <n v="0"/>
    <m/>
    <s v="PS\MAYL"/>
    <m/>
    <s v="OVO011093"/>
    <m/>
    <m/>
    <m/>
    <n v="200925"/>
  </r>
  <r>
    <d v="2019-08-26T00:00:00"/>
    <x v="41"/>
    <x v="41"/>
    <s v="OPP"/>
    <s v="S011"/>
    <s v="Fuji Xerox Aug 19 - Fuji_MFD_352343 ocrichpe"/>
    <x v="0"/>
    <n v="7.78"/>
    <n v="0"/>
    <m/>
    <s v="PS\MAYL"/>
    <m/>
    <s v="OVO011093"/>
    <m/>
    <m/>
    <m/>
    <n v="200926"/>
  </r>
  <r>
    <d v="2019-08-26T00:00:00"/>
    <x v="41"/>
    <x v="41"/>
    <s v="OPP"/>
    <s v="S011"/>
    <s v="Fuji Xerox Aug 19 - Fuji_MFD_352343 ocpickja"/>
    <x v="0"/>
    <n v="0.95"/>
    <n v="0"/>
    <m/>
    <s v="PS\MAYL"/>
    <m/>
    <s v="OVO011093"/>
    <m/>
    <m/>
    <m/>
    <n v="200927"/>
  </r>
  <r>
    <d v="2019-08-26T00:00:00"/>
    <x v="41"/>
    <x v="41"/>
    <s v="OPP"/>
    <s v="S011"/>
    <s v="Fuji Xerox Aug 19 - Fuji_MFD_352343 oclindan"/>
    <x v="0"/>
    <n v="0.81"/>
    <n v="0"/>
    <m/>
    <s v="PS\MAYL"/>
    <m/>
    <s v="OVO011093"/>
    <m/>
    <m/>
    <m/>
    <n v="200928"/>
  </r>
  <r>
    <d v="2019-08-26T00:00:00"/>
    <x v="41"/>
    <x v="41"/>
    <s v="OPP"/>
    <s v="S011"/>
    <s v="Fuji Xerox Aug 19 - Fuji_SFD_CP405_003626 ocrichpe"/>
    <x v="0"/>
    <n v="10.37"/>
    <n v="0"/>
    <m/>
    <s v="PS\MAYL"/>
    <m/>
    <s v="OVO011093"/>
    <m/>
    <m/>
    <m/>
    <n v="200929"/>
  </r>
  <r>
    <d v="2019-08-26T00:00:00"/>
    <x v="41"/>
    <x v="41"/>
    <s v="OPP"/>
    <s v="S011"/>
    <s v="Fuji Xerox Aug 19 - All of Government Admin Fee"/>
    <x v="0"/>
    <n v="89.48"/>
    <n v="0"/>
    <m/>
    <s v="PS\MAYL"/>
    <m/>
    <s v="OVO011093"/>
    <m/>
    <m/>
    <m/>
    <n v="201031"/>
  </r>
  <r>
    <d v="2019-08-31T00:00:00"/>
    <x v="6"/>
    <x v="6"/>
    <s v="OPP"/>
    <s v="S011"/>
    <s v="Purchase Card "/>
    <x v="0"/>
    <n v="1.43"/>
    <n v="0"/>
    <s v="PS\VENOOS"/>
    <s v="PS\MAYL"/>
    <s v="PS\MAYL"/>
    <s v="OGL003220"/>
    <m/>
    <m/>
    <m/>
    <n v="201038"/>
  </r>
  <r>
    <d v="2019-09-02T00:00:00"/>
    <x v="11"/>
    <x v="11"/>
    <s v="OPP"/>
    <s v="S011"/>
    <s v="Postage and Courier Charges "/>
    <x v="0"/>
    <n v="233.75"/>
    <n v="35.06"/>
    <m/>
    <s v="PS\MAYL"/>
    <m/>
    <s v="OVO011082"/>
    <m/>
    <m/>
    <m/>
    <n v="201040"/>
  </r>
  <r>
    <d v="2019-08-31T00:00:00"/>
    <x v="7"/>
    <x v="7"/>
    <s v="OPP"/>
    <s v="S011"/>
    <s v="Spark Aug 19 -  278225694"/>
    <x v="0"/>
    <n v="53"/>
    <n v="0"/>
    <s v="PS\CHENK"/>
    <s v="PS\SMITHAN"/>
    <s v="PS\SMITHAN"/>
    <s v="OGL003221"/>
    <s v="Spark NZ Ltd"/>
    <m/>
    <m/>
    <n v="201044"/>
  </r>
  <r>
    <d v="2019-08-31T00:00:00"/>
    <x v="43"/>
    <x v="43"/>
    <s v="OPP"/>
    <s v="S011"/>
    <s v="Spark Aug 19 -  48178017"/>
    <x v="0"/>
    <n v="1.58"/>
    <n v="0"/>
    <s v="PS\CHENK"/>
    <s v="PS\SMITHAN"/>
    <s v="PS\SMITHAN"/>
    <s v="OGL003221"/>
    <s v="Spark NZ Ltd"/>
    <m/>
    <m/>
    <n v="201105"/>
  </r>
  <r>
    <d v="2019-08-31T00:00:00"/>
    <x v="43"/>
    <x v="43"/>
    <s v="OPP"/>
    <s v="S011"/>
    <s v="Spark Aug 19 -  48178047"/>
    <x v="0"/>
    <n v="1.5"/>
    <n v="0"/>
    <s v="PS\CHENK"/>
    <s v="PS\SMITHAN"/>
    <s v="PS\SMITHAN"/>
    <s v="OGL003221"/>
    <s v="Spark NZ Ltd"/>
    <m/>
    <m/>
    <n v="201107"/>
  </r>
  <r>
    <d v="2019-08-31T00:00:00"/>
    <x v="43"/>
    <x v="43"/>
    <s v="OPP"/>
    <s v="S011"/>
    <s v="Spark Aug 19 -  48178128"/>
    <x v="0"/>
    <n v="2.29"/>
    <n v="0"/>
    <s v="PS\CHENK"/>
    <s v="PS\SMITHAN"/>
    <s v="PS\SMITHAN"/>
    <s v="OGL003221"/>
    <s v="Spark NZ Ltd"/>
    <m/>
    <m/>
    <n v="201117"/>
  </r>
  <r>
    <d v="2019-08-31T00:00:00"/>
    <x v="43"/>
    <x v="43"/>
    <s v="OPP"/>
    <s v="S011"/>
    <s v="Spark Aug 19 -  48178291"/>
    <x v="0"/>
    <n v="0.7"/>
    <n v="0"/>
    <s v="PS\CHENK"/>
    <s v="PS\SMITHAN"/>
    <s v="PS\SMITHAN"/>
    <s v="OGL003221"/>
    <s v="Spark NZ Ltd"/>
    <m/>
    <m/>
    <n v="201119"/>
  </r>
  <r>
    <d v="2019-08-31T00:00:00"/>
    <x v="43"/>
    <x v="43"/>
    <s v="OPP"/>
    <s v="S011"/>
    <s v="Spark Aug 19 -  48178292"/>
    <x v="0"/>
    <n v="0.7"/>
    <n v="0"/>
    <s v="PS\CHENK"/>
    <s v="PS\SMITHAN"/>
    <s v="PS\SMITHAN"/>
    <s v="OGL003221"/>
    <s v="Spark NZ Ltd"/>
    <m/>
    <m/>
    <n v="201120"/>
  </r>
  <r>
    <d v="2019-08-31T00:00:00"/>
    <x v="43"/>
    <x v="43"/>
    <s v="OPP"/>
    <s v="S011"/>
    <s v="Spark Aug 19 -  48178317"/>
    <x v="0"/>
    <n v="0.7"/>
    <n v="0"/>
    <s v="PS\CHENK"/>
    <s v="PS\SMITHAN"/>
    <s v="PS\SMITHAN"/>
    <s v="OGL003221"/>
    <s v="Spark NZ Ltd"/>
    <m/>
    <m/>
    <n v="201130"/>
  </r>
  <r>
    <d v="2019-08-31T00:00:00"/>
    <x v="43"/>
    <x v="43"/>
    <s v="OPP"/>
    <s v="S011"/>
    <s v="Spark Aug 19 -  48179190"/>
    <x v="0"/>
    <n v="1.89"/>
    <n v="0"/>
    <s v="PS\CHENK"/>
    <s v="PS\SMITHAN"/>
    <s v="PS\SMITHAN"/>
    <s v="OGL003221"/>
    <s v="Spark NZ Ltd"/>
    <m/>
    <m/>
    <n v="201142"/>
  </r>
  <r>
    <d v="2019-08-31T00:00:00"/>
    <x v="43"/>
    <x v="43"/>
    <s v="OPP"/>
    <s v="S011"/>
    <s v="Spark Aug 19 -  48179231"/>
    <x v="0"/>
    <n v="10.36"/>
    <n v="0"/>
    <s v="PS\CHENK"/>
    <s v="PS\SMITHAN"/>
    <s v="PS\SMITHAN"/>
    <s v="OGL003221"/>
    <s v="Spark NZ Ltd"/>
    <m/>
    <m/>
    <n v="201149"/>
  </r>
  <r>
    <d v="2019-08-31T00:00:00"/>
    <x v="43"/>
    <x v="43"/>
    <s v="OPP"/>
    <s v="S011"/>
    <s v="Spark Aug 19 -  48179245"/>
    <x v="0"/>
    <n v="2.65"/>
    <n v="0"/>
    <s v="PS\CHENK"/>
    <s v="PS\SMITHAN"/>
    <s v="PS\SMITHAN"/>
    <s v="OGL003221"/>
    <s v="Spark NZ Ltd"/>
    <m/>
    <m/>
    <n v="201150"/>
  </r>
  <r>
    <d v="2019-08-31T00:00:00"/>
    <x v="43"/>
    <x v="43"/>
    <s v="OPP"/>
    <s v="S011"/>
    <s v="Spark Aug 19 -  48179445"/>
    <x v="0"/>
    <n v="13.17"/>
    <n v="0"/>
    <s v="PS\CHENK"/>
    <s v="PS\SMITHAN"/>
    <s v="PS\SMITHAN"/>
    <s v="OGL003221"/>
    <s v="Spark NZ Ltd"/>
    <m/>
    <m/>
    <n v="201162"/>
  </r>
  <r>
    <d v="2019-08-31T00:00:00"/>
    <x v="43"/>
    <x v="43"/>
    <s v="OPP"/>
    <s v="S011"/>
    <s v="Spark Aug 19 -  48179446"/>
    <x v="0"/>
    <n v="0.7"/>
    <n v="0"/>
    <s v="PS\CHENK"/>
    <s v="PS\SMITHAN"/>
    <s v="PS\SMITHAN"/>
    <s v="OGL003221"/>
    <s v="Spark NZ Ltd"/>
    <m/>
    <m/>
    <n v="201163"/>
  </r>
  <r>
    <d v="2019-08-31T00:00:00"/>
    <x v="43"/>
    <x v="43"/>
    <s v="OPP"/>
    <s v="S011"/>
    <s v="Spark Aug 19 -  48179525"/>
    <x v="0"/>
    <n v="15.6"/>
    <n v="0"/>
    <s v="PS\CHENK"/>
    <s v="PS\SMITHAN"/>
    <s v="PS\SMITHAN"/>
    <s v="OGL003221"/>
    <s v="Spark NZ Ltd"/>
    <m/>
    <m/>
    <n v="201182"/>
  </r>
  <r>
    <d v="2019-09-01T00:00:00"/>
    <x v="9"/>
    <x v="9"/>
    <s v="OPP"/>
    <s v="S011"/>
    <s v="IM Holdings"/>
    <x v="0"/>
    <n v="167.16"/>
    <n v="25.07"/>
    <m/>
    <s v="PS\MAYL"/>
    <m/>
    <s v="OVO011079"/>
    <m/>
    <m/>
    <m/>
    <n v="201201"/>
  </r>
  <r>
    <d v="2019-09-02T00:00:00"/>
    <x v="17"/>
    <x v="17"/>
    <s v="OPP"/>
    <s v="S011"/>
    <s v="Tea, Coffee and Stationary "/>
    <x v="0"/>
    <n v="1009.42"/>
    <n v="151.41"/>
    <m/>
    <s v="PS\MAYL"/>
    <m/>
    <s v="OVO011088"/>
    <m/>
    <m/>
    <m/>
    <n v="201213"/>
  </r>
  <r>
    <d v="2019-08-31T00:00:00"/>
    <x v="36"/>
    <x v="36"/>
    <s v="OPP"/>
    <s v="S011"/>
    <s v="Summary FA Depreciation Entry"/>
    <x v="0"/>
    <n v="102548.72"/>
    <n v="0"/>
    <s v="PS\MAIRA"/>
    <s v="PS\LITTLEJK"/>
    <s v="PS\LITTLEJK"/>
    <s v="OFA000168"/>
    <m/>
    <m/>
    <m/>
    <n v="201249"/>
  </r>
  <r>
    <d v="2019-08-31T00:00:00"/>
    <x v="37"/>
    <x v="37"/>
    <s v="OPP"/>
    <s v="S011"/>
    <s v="Summary FA Depreciation Entry"/>
    <x v="0"/>
    <n v="83.92"/>
    <n v="0"/>
    <s v="PS\MAIRA"/>
    <s v="PS\LITTLEJK"/>
    <s v="PS\LITTLEJK"/>
    <s v="OFA000168"/>
    <m/>
    <m/>
    <m/>
    <n v="201251"/>
  </r>
  <r>
    <d v="2019-08-31T00:00:00"/>
    <x v="38"/>
    <x v="38"/>
    <s v="OPP"/>
    <s v="S011"/>
    <s v="Summary FA Depreciation Entry"/>
    <x v="0"/>
    <n v="8783.7000000000007"/>
    <n v="0"/>
    <s v="PS\MAIRA"/>
    <s v="PS\LITTLEJK"/>
    <s v="PS\LITTLEJK"/>
    <s v="OFA000168"/>
    <m/>
    <m/>
    <m/>
    <n v="201253"/>
  </r>
  <r>
    <d v="2019-08-31T00:00:00"/>
    <x v="36"/>
    <x v="36"/>
    <s v="OPP"/>
    <s v="S171"/>
    <s v="Summary FA Depreciation Entry"/>
    <x v="0"/>
    <n v="15733.96"/>
    <n v="0"/>
    <s v="PS\MAIRA"/>
    <s v="PS\LITTLEJK"/>
    <s v="PS\LITTLEJK"/>
    <s v="OFA000168"/>
    <m/>
    <m/>
    <m/>
    <n v="201254"/>
  </r>
  <r>
    <d v="2019-08-31T00:00:00"/>
    <x v="39"/>
    <x v="39"/>
    <s v="OPP"/>
    <s v="S011"/>
    <s v="Summary FA Depreciation Entry"/>
    <x v="0"/>
    <n v="142.86000000000001"/>
    <n v="0"/>
    <s v="PS\MAIRA"/>
    <s v="PS\LITTLEJK"/>
    <s v="PS\LITTLEJK"/>
    <s v="OFA000168"/>
    <m/>
    <m/>
    <m/>
    <n v="201257"/>
  </r>
  <r>
    <d v="2019-08-31T00:00:00"/>
    <x v="40"/>
    <x v="40"/>
    <s v="OPP"/>
    <s v="S011"/>
    <s v="Summary FA Depreciation Entry"/>
    <x v="0"/>
    <n v="72.099999999999994"/>
    <n v="0"/>
    <s v="PS\MAIRA"/>
    <s v="PS\LITTLEJK"/>
    <s v="PS\LITTLEJK"/>
    <s v="OFA000168"/>
    <m/>
    <m/>
    <m/>
    <n v="201259"/>
  </r>
  <r>
    <d v="2019-08-31T00:00:00"/>
    <x v="41"/>
    <x v="41"/>
    <s v="OPP"/>
    <s v="S011"/>
    <s v="Fuji Xerox Aug 19 - ramakrik Fuji_SFD_6700DN_07861"/>
    <x v="0"/>
    <n v="0.17"/>
    <n v="0"/>
    <s v="PS\SMITHAN"/>
    <s v="PS\MAYL"/>
    <s v="PS\MAYL"/>
    <s v="OGL003224"/>
    <s v="Fuji Xerox New Zealand Ltd"/>
    <m/>
    <m/>
    <n v="201266"/>
  </r>
  <r>
    <d v="2019-08-31T00:00:00"/>
    <x v="41"/>
    <x v="41"/>
    <s v="OPP"/>
    <s v="S011"/>
    <s v="Fuji Xerox Aug 19 - oclindan Fuji_MFD_301946"/>
    <x v="0"/>
    <n v="75.47"/>
    <n v="0"/>
    <s v="PS\SMITHAN"/>
    <s v="PS\MAYL"/>
    <s v="PS\MAYL"/>
    <s v="OGL003224"/>
    <s v="Fuji Xerox New Zealand Ltd"/>
    <m/>
    <m/>
    <n v="201267"/>
  </r>
  <r>
    <d v="2019-08-31T00:00:00"/>
    <x v="41"/>
    <x v="41"/>
    <s v="OPP"/>
    <s v="S011"/>
    <s v="Fuji Xerox Aug 19 - ocwilsda Fuji_MFD_301946"/>
    <x v="0"/>
    <n v="28.4"/>
    <n v="0"/>
    <s v="PS\SMITHAN"/>
    <s v="PS\MAYL"/>
    <s v="PS\MAYL"/>
    <s v="OGL003224"/>
    <s v="Fuji Xerox New Zealand Ltd"/>
    <m/>
    <m/>
    <n v="201268"/>
  </r>
  <r>
    <d v="2019-08-31T00:00:00"/>
    <x v="41"/>
    <x v="41"/>
    <s v="OPP"/>
    <s v="S011"/>
    <s v="Fuji Xerox Aug 19 - ramakrik Fuji_MFD_351890"/>
    <x v="0"/>
    <n v="0.39"/>
    <n v="0"/>
    <s v="PS\SMITHAN"/>
    <s v="PS\MAYL"/>
    <s v="PS\MAYL"/>
    <s v="OGL003224"/>
    <s v="Fuji Xerox New Zealand Ltd"/>
    <m/>
    <m/>
    <n v="201269"/>
  </r>
  <r>
    <d v="2019-08-31T00:00:00"/>
    <x v="41"/>
    <x v="41"/>
    <s v="OPP"/>
    <s v="S011"/>
    <s v="Fuji Xerox Aug 19 - ramakrik Fuji_MFD_351996"/>
    <x v="0"/>
    <n v="0.32"/>
    <n v="0"/>
    <s v="PS\SMITHAN"/>
    <s v="PS\MAYL"/>
    <s v="PS\MAYL"/>
    <s v="OGL003224"/>
    <s v="Fuji Xerox New Zealand Ltd"/>
    <m/>
    <m/>
    <n v="201270"/>
  </r>
  <r>
    <d v="2019-08-31T00:00:00"/>
    <x v="41"/>
    <x v="41"/>
    <s v="OPP"/>
    <s v="S011"/>
    <s v="Fuji Xerox Aug 19 - ramakrik Fuji_MFD_352367"/>
    <x v="0"/>
    <n v="2.84"/>
    <n v="0"/>
    <s v="PS\SMITHAN"/>
    <s v="PS\MAYL"/>
    <s v="PS\MAYL"/>
    <s v="OGL003224"/>
    <s v="Fuji Xerox New Zealand Ltd"/>
    <m/>
    <m/>
    <n v="201271"/>
  </r>
  <r>
    <d v="2019-08-26T00:00:00"/>
    <x v="7"/>
    <x v="7"/>
    <s v="OPP"/>
    <s v="S011"/>
    <s v="Vodafone Aug 19 -  Satellite Phones x7 "/>
    <x v="0"/>
    <n v="389.64"/>
    <n v="0"/>
    <s v="PS\SMITHAN"/>
    <s v="PS\MAYL"/>
    <s v="PS\MAYL"/>
    <s v="OGL003225"/>
    <s v="Vodafone NZ Ltd"/>
    <m/>
    <m/>
    <n v="201288"/>
  </r>
  <r>
    <d v="2019-08-31T00:00:00"/>
    <x v="53"/>
    <x v="53"/>
    <s v="OPP"/>
    <s v="S011"/>
    <s v="Rebates  "/>
    <x v="0"/>
    <n v="-477.2"/>
    <n v="0"/>
    <s v="PS\WOODCOCJ"/>
    <s v="PS\CLEARYW"/>
    <s v="PS\CLEARYW"/>
    <s v="OGL003230"/>
    <s v="AIR NEW ZEALAND"/>
    <m/>
    <m/>
    <n v="201367"/>
  </r>
  <r>
    <d v="2019-08-31T00:00:00"/>
    <x v="53"/>
    <x v="53"/>
    <s v="OPP"/>
    <s v="S011"/>
    <s v="HELLYER/GABOR  24/08/19 WLG CHC WLG "/>
    <x v="0"/>
    <n v="577.67999999999995"/>
    <n v="0"/>
    <s v="PS\WOODCOCJ"/>
    <s v="PS\CLEARYW"/>
    <s v="PS\CLEARYW"/>
    <s v="OGL003230"/>
    <s v="AIR NEW ZEALAND"/>
    <m/>
    <m/>
    <n v="201378"/>
  </r>
  <r>
    <d v="2019-08-31T00:00:00"/>
    <x v="53"/>
    <x v="53"/>
    <s v="OPP"/>
    <s v="S011"/>
    <s v="HELLYER/GABOR  2 FLEXIPLUS"/>
    <x v="0"/>
    <n v="100.17"/>
    <n v="0"/>
    <s v="PS\WOODCOCJ"/>
    <s v="PS\CLEARYW"/>
    <s v="PS\CLEARYW"/>
    <s v="OGL003230"/>
    <s v="AIR NEW ZEALAND"/>
    <m/>
    <m/>
    <n v="201379"/>
  </r>
  <r>
    <d v="2019-08-31T00:00:00"/>
    <x v="53"/>
    <x v="53"/>
    <s v="OPP"/>
    <s v="S011"/>
    <s v="WALKER/BETH  24/08/19 WLG CHC WLG "/>
    <x v="0"/>
    <n v="577.67999999999995"/>
    <n v="0"/>
    <s v="PS\WOODCOCJ"/>
    <s v="PS\CLEARYW"/>
    <s v="PS\CLEARYW"/>
    <s v="OGL003230"/>
    <s v="AIR NEW ZEALAND"/>
    <m/>
    <m/>
    <n v="201380"/>
  </r>
  <r>
    <d v="2019-08-31T00:00:00"/>
    <x v="53"/>
    <x v="53"/>
    <s v="OPP"/>
    <s v="S011"/>
    <s v="WALKER/BETH  2 FLEXIPLUS"/>
    <x v="0"/>
    <n v="100.17"/>
    <n v="0"/>
    <s v="PS\WOODCOCJ"/>
    <s v="PS\CLEARYW"/>
    <s v="PS\CLEARYW"/>
    <s v="OGL003230"/>
    <s v="AIR NEW ZEALAND"/>
    <m/>
    <m/>
    <n v="201381"/>
  </r>
  <r>
    <d v="2019-08-31T00:00:00"/>
    <x v="54"/>
    <x v="54"/>
    <s v="OPP"/>
    <s v="S011"/>
    <s v="YOUNG/DEBORAH MS 21/10/19 WLG SYD ADL AKL WLG"/>
    <x v="0"/>
    <n v="840.53"/>
    <n v="0"/>
    <s v="PS\WOODCOCJ"/>
    <s v="PS\CLEARYW"/>
    <s v="PS\CLEARYW"/>
    <s v="OGL003230"/>
    <s v="AIR NEW ZEALAND"/>
    <m/>
    <m/>
    <n v="201503"/>
  </r>
  <r>
    <d v="2019-08-31T00:00:00"/>
    <x v="54"/>
    <x v="54"/>
    <s v="OPP"/>
    <s v="S011"/>
    <s v="YOUNG/DEBORAH MS 2 WORKS"/>
    <x v="0"/>
    <n v="100"/>
    <n v="0"/>
    <s v="PS\WOODCOCJ"/>
    <s v="PS\CLEARYW"/>
    <s v="PS\CLEARYW"/>
    <s v="OGL003230"/>
    <s v="AIR NEW ZEALAND"/>
    <m/>
    <m/>
    <n v="201504"/>
  </r>
  <r>
    <d v="2019-08-31T00:00:00"/>
    <x v="54"/>
    <x v="54"/>
    <s v="OPP"/>
    <s v="S011"/>
    <s v="YOUNG/DEBORAH MS PRFD SEAT"/>
    <x v="0"/>
    <n v="10"/>
    <n v="0"/>
    <s v="PS\WOODCOCJ"/>
    <s v="PS\CLEARYW"/>
    <s v="PS\CLEARYW"/>
    <s v="OGL003230"/>
    <s v="AIR NEW ZEALAND"/>
    <m/>
    <m/>
    <n v="201505"/>
  </r>
  <r>
    <d v="2019-08-31T00:00:00"/>
    <x v="54"/>
    <x v="54"/>
    <s v="OPP"/>
    <s v="S011"/>
    <s v="YOUNG/DEBORAH MS PRFD SEAT"/>
    <x v="0"/>
    <n v="10"/>
    <n v="0"/>
    <s v="PS\WOODCOCJ"/>
    <s v="PS\CLEARYW"/>
    <s v="PS\CLEARYW"/>
    <s v="OGL003230"/>
    <s v="AIR NEW ZEALAND"/>
    <m/>
    <m/>
    <n v="201506"/>
  </r>
  <r>
    <d v="2019-08-31T00:00:00"/>
    <x v="54"/>
    <x v="54"/>
    <s v="OPP"/>
    <s v="S011"/>
    <s v="WILSON/DAVID MR  03/09/19 WLG SYD CBR SYD WLG"/>
    <x v="4"/>
    <n v="1907.13"/>
    <n v="0"/>
    <s v="PS\WOODCOCJ"/>
    <s v="PS\CLEARYW"/>
    <s v="PS\CLEARYW"/>
    <s v="OGL003230"/>
    <s v="AIR NEW ZEALAND"/>
    <m/>
    <m/>
    <n v="201508"/>
  </r>
  <r>
    <d v="2019-08-31T00:00:00"/>
    <x v="54"/>
    <x v="54"/>
    <s v="OPP"/>
    <s v="S011"/>
    <s v="WILSON DAVID MR  TICKET ISSUE SERVICE FEE"/>
    <x v="4"/>
    <n v="34"/>
    <n v="0"/>
    <s v="PS\WOODCOCJ"/>
    <s v="PS\CLEARYW"/>
    <s v="PS\CLEARYW"/>
    <s v="OGL003230"/>
    <s v="AIR NEW ZEALAND"/>
    <m/>
    <m/>
    <n v="201509"/>
  </r>
  <r>
    <d v="2019-09-04T00:00:00"/>
    <x v="1"/>
    <x v="1"/>
    <s v="OPP"/>
    <s v="S011"/>
    <s v="SALARY 04 SEP 2019"/>
    <x v="0"/>
    <n v="54282.11"/>
    <n v="0"/>
    <s v="PS\MAIRA"/>
    <s v="PS\LITTLEJK"/>
    <s v="PS\LITTLEJK"/>
    <s v="OSAL000367"/>
    <m/>
    <m/>
    <m/>
    <n v="201521"/>
  </r>
  <r>
    <d v="2019-09-04T00:00:00"/>
    <x v="19"/>
    <x v="19"/>
    <s v="OPP"/>
    <s v="S011"/>
    <s v="SALARY 04 SEP 2019"/>
    <x v="0"/>
    <n v="108.63"/>
    <n v="0"/>
    <s v="PS\MAIRA"/>
    <s v="PS\LITTLEJK"/>
    <s v="PS\LITTLEJK"/>
    <s v="OSAL000367"/>
    <m/>
    <m/>
    <m/>
    <n v="201537"/>
  </r>
  <r>
    <d v="2019-09-04T00:00:00"/>
    <x v="2"/>
    <x v="2"/>
    <s v="OPP"/>
    <s v="S011"/>
    <s v="SALARY 04 SEP 2019"/>
    <x v="0"/>
    <n v="697.81"/>
    <n v="0"/>
    <s v="PS\MAIRA"/>
    <s v="PS\LITTLEJK"/>
    <s v="PS\LITTLEJK"/>
    <s v="OSAL000367"/>
    <m/>
    <m/>
    <m/>
    <n v="201544"/>
  </r>
  <r>
    <d v="2019-09-04T00:00:00"/>
    <x v="3"/>
    <x v="3"/>
    <s v="OPP"/>
    <s v="S011"/>
    <s v="SALARY 04 SEP 2019"/>
    <x v="0"/>
    <n v="1172.6199999999999"/>
    <n v="0"/>
    <s v="PS\MAIRA"/>
    <s v="PS\LITTLEJK"/>
    <s v="PS\LITTLEJK"/>
    <s v="OSAL000367"/>
    <m/>
    <m/>
    <m/>
    <n v="201554"/>
  </r>
  <r>
    <d v="2019-09-04T00:00:00"/>
    <x v="20"/>
    <x v="20"/>
    <s v="OPP"/>
    <s v="S011"/>
    <s v="SALARY 04 SEP 2019"/>
    <x v="0"/>
    <n v="507.5"/>
    <n v="0"/>
    <s v="PS\MAIRA"/>
    <s v="PS\LITTLEJK"/>
    <s v="PS\LITTLEJK"/>
    <s v="OSAL000367"/>
    <m/>
    <m/>
    <m/>
    <n v="201561"/>
  </r>
  <r>
    <d v="2019-09-04T00:00:00"/>
    <x v="4"/>
    <x v="4"/>
    <s v="OPP"/>
    <s v="S011"/>
    <s v="SALARY 04 SEP 2019"/>
    <x v="0"/>
    <n v="33"/>
    <n v="0"/>
    <s v="PS\MAIRA"/>
    <s v="PS\LITTLEJK"/>
    <s v="PS\LITTLEJK"/>
    <s v="OSAL000367"/>
    <m/>
    <m/>
    <m/>
    <n v="201568"/>
  </r>
  <r>
    <d v="2019-08-31T00:00:00"/>
    <x v="35"/>
    <x v="35"/>
    <s v="OPP"/>
    <s v="S011"/>
    <s v="Annual Leave Aug 2019"/>
    <x v="0"/>
    <n v="4039.91"/>
    <n v="0"/>
    <s v="PS\MAIRA"/>
    <s v="PS\LITTLEJK"/>
    <s v="PS\LITTLEJK"/>
    <s v="OSAL000368"/>
    <m/>
    <m/>
    <m/>
    <n v="201597"/>
  </r>
  <r>
    <d v="2019-08-31T00:00:00"/>
    <x v="7"/>
    <x v="7"/>
    <s v="OPP"/>
    <s v="S011"/>
    <s v="ACCL Vodafone Satellite Access Fee Jul 19"/>
    <x v="0"/>
    <n v="385"/>
    <n v="0"/>
    <s v="PS\SMITHAN"/>
    <s v="PS\MAYL"/>
    <s v="PS\MAYL"/>
    <s v="OACR000277"/>
    <s v="Vodafone NZ Ltd"/>
    <m/>
    <m/>
    <n v="201624"/>
  </r>
  <r>
    <d v="2019-09-01T00:00:00"/>
    <x v="7"/>
    <x v="7"/>
    <s v="OPP"/>
    <s v="S011"/>
    <s v="ACCL Vodafone Satellite Access Fee Jul 19"/>
    <x v="0"/>
    <n v="-385"/>
    <n v="0"/>
    <s v="PS\SMITHAN"/>
    <s v="PS\MAYL"/>
    <s v="PS\MAYL"/>
    <s v="OACR000278"/>
    <s v="Vodafone NZ Ltd"/>
    <m/>
    <m/>
    <n v="201626"/>
  </r>
  <r>
    <d v="2019-08-31T00:00:00"/>
    <x v="54"/>
    <x v="54"/>
    <s v="OPP"/>
    <s v="S011"/>
    <s v="YOUNG/DEBORAH MS 21/10/19 WLG SYD ADL AKL WLG"/>
    <x v="0"/>
    <n v="-840.53"/>
    <n v="0"/>
    <s v="PS\WOODCOCJ"/>
    <s v="PS\MAIRA"/>
    <s v="PS\MAIRA"/>
    <s v="OGL003243"/>
    <s v="AIR NEW ZEALAND"/>
    <m/>
    <m/>
    <n v="201755"/>
  </r>
  <r>
    <d v="2019-08-31T00:00:00"/>
    <x v="54"/>
    <x v="54"/>
    <s v="OPP"/>
    <s v="S011"/>
    <s v="YOUNG/DEBORAH MS 2 WORKS"/>
    <x v="0"/>
    <n v="-100"/>
    <n v="0"/>
    <s v="PS\WOODCOCJ"/>
    <s v="PS\MAIRA"/>
    <s v="PS\MAIRA"/>
    <s v="OGL003243"/>
    <s v="AIR NEW ZEALAND"/>
    <m/>
    <m/>
    <n v="201756"/>
  </r>
  <r>
    <d v="2019-08-31T00:00:00"/>
    <x v="54"/>
    <x v="54"/>
    <s v="OPP"/>
    <s v="S011"/>
    <s v="YOUNG/DEBORAH MS PRFD SEAT"/>
    <x v="0"/>
    <n v="-10"/>
    <n v="0"/>
    <s v="PS\WOODCOCJ"/>
    <s v="PS\MAIRA"/>
    <s v="PS\MAIRA"/>
    <s v="OGL003243"/>
    <s v="AIR NEW ZEALAND"/>
    <m/>
    <m/>
    <n v="201757"/>
  </r>
  <r>
    <d v="2019-08-31T00:00:00"/>
    <x v="54"/>
    <x v="54"/>
    <s v="OPP"/>
    <s v="S011"/>
    <s v="YOUNG/DEBORAH MS PRFD SEAT"/>
    <x v="0"/>
    <n v="-10"/>
    <n v="0"/>
    <s v="PS\WOODCOCJ"/>
    <s v="PS\MAIRA"/>
    <s v="PS\MAIRA"/>
    <s v="OGL003243"/>
    <s v="AIR NEW ZEALAND"/>
    <m/>
    <m/>
    <n v="201758"/>
  </r>
  <r>
    <d v="2019-08-31T00:00:00"/>
    <x v="54"/>
    <x v="54"/>
    <s v="OPP"/>
    <s v="S011"/>
    <s v="WILSON/DAVID MR  03/09/19 WLG SYD CBR SYD WLG"/>
    <x v="4"/>
    <n v="-1907.13"/>
    <n v="0"/>
    <s v="PS\WOODCOCJ"/>
    <s v="PS\MAIRA"/>
    <s v="PS\MAIRA"/>
    <s v="OGL003243"/>
    <s v="AIR NEW ZEALAND"/>
    <m/>
    <m/>
    <n v="201760"/>
  </r>
  <r>
    <d v="2019-08-31T00:00:00"/>
    <x v="54"/>
    <x v="54"/>
    <s v="OPP"/>
    <s v="S011"/>
    <s v="WILSON DAVID MR  TICKET ISSUE SERVICE FEE"/>
    <x v="4"/>
    <n v="-34"/>
    <n v="0"/>
    <s v="PS\WOODCOCJ"/>
    <s v="PS\MAIRA"/>
    <s v="PS\MAIRA"/>
    <s v="OGL003243"/>
    <s v="AIR NEW ZEALAND"/>
    <m/>
    <m/>
    <n v="201761"/>
  </r>
  <r>
    <d v="2019-09-01T00:00:00"/>
    <x v="9"/>
    <x v="9"/>
    <s v="OPP"/>
    <s v="S011"/>
    <s v="Capturing PTV July 2019"/>
    <x v="0"/>
    <n v="834.72"/>
    <n v="125.21"/>
    <m/>
    <s v="PS\SMITHAN"/>
    <m/>
    <s v="OVO011020"/>
    <m/>
    <m/>
    <m/>
    <n v="201775"/>
  </r>
  <r>
    <d v="2019-09-03T00:00:00"/>
    <x v="28"/>
    <x v="28"/>
    <s v="OPP"/>
    <s v="S011"/>
    <s v="Background Checks"/>
    <x v="0"/>
    <n v="54"/>
    <n v="8.1"/>
    <m/>
    <s v="PS\SMITHAN"/>
    <m/>
    <s v="OVO011098"/>
    <m/>
    <m/>
    <m/>
    <n v="201778"/>
  </r>
  <r>
    <d v="2019-09-01T00:00:00"/>
    <x v="33"/>
    <x v="33"/>
    <s v="OPP"/>
    <s v="S011"/>
    <s v="Adjustment Jul/Aug 2019 - Crown Revenue 19/20"/>
    <x v="0"/>
    <n v="-45833.33"/>
    <n v="0"/>
    <s v="PS\MAIRA"/>
    <s v="PS\LITTLEJK"/>
    <s v="PS\LITTLEJK"/>
    <s v="OGL003244"/>
    <m/>
    <m/>
    <m/>
    <n v="201788"/>
  </r>
  <r>
    <d v="2019-09-01T00:00:00"/>
    <x v="30"/>
    <x v="30"/>
    <s v="OPP"/>
    <s v="S011"/>
    <s v="Adjust Allocation of corp. support from OPP to IPR"/>
    <x v="0"/>
    <n v="14422.46"/>
    <n v="0"/>
    <s v="PS\MAIRA"/>
    <s v="PS\LITTLEJK"/>
    <s v="PS\LITTLEJK"/>
    <s v="OGL003244"/>
    <m/>
    <m/>
    <m/>
    <n v="201793"/>
  </r>
  <r>
    <d v="2019-09-10T00:00:00"/>
    <x v="15"/>
    <x v="15"/>
    <s v="OPP"/>
    <s v="S011"/>
    <s v="Coaching session 19 Aug 2019 - S Jones"/>
    <x v="0"/>
    <n v="806.51"/>
    <n v="120.98"/>
    <m/>
    <s v="PS\SMITHAN"/>
    <m/>
    <s v="OVO011120"/>
    <m/>
    <m/>
    <m/>
    <n v="201893"/>
  </r>
  <r>
    <d v="2019-09-01T00:00:00"/>
    <x v="27"/>
    <x v="27"/>
    <s v="OPP"/>
    <s v="S011"/>
    <s v="PPMT - Marsh Material Damage Insurance Oct18-Sep19"/>
    <x v="0"/>
    <n v="1111.9000000000001"/>
    <n v="0"/>
    <s v="PS\MAIRA"/>
    <s v="PS\LITTLEJK"/>
    <s v="PS\LITTLEJK"/>
    <s v="OVO010101"/>
    <m/>
    <m/>
    <m/>
    <n v="201899"/>
  </r>
  <r>
    <d v="2019-09-01T00:00:00"/>
    <x v="44"/>
    <x v="44"/>
    <s v="OPP"/>
    <s v="S011"/>
    <s v="PPMT - Ask Your Team Jul19-Jun20"/>
    <x v="0"/>
    <n v="1166.67"/>
    <n v="0"/>
    <s v="PS\MAIRA"/>
    <s v="PS\LITTLEJK"/>
    <s v="PS\LITTLEJK"/>
    <s v="OVO010892"/>
    <m/>
    <m/>
    <m/>
    <n v="201909"/>
  </r>
  <r>
    <d v="2019-09-01T00:00:00"/>
    <x v="29"/>
    <x v="29"/>
    <s v="OPP"/>
    <s v="S011"/>
    <s v="Accounting Services SLA 2017/18 sch2"/>
    <x v="0"/>
    <n v="3250"/>
    <n v="0"/>
    <s v="PS\MAIRA"/>
    <s v="PS\LITTLEJK"/>
    <s v="PS\LITTLEJK"/>
    <s v="ACCOUNTING"/>
    <m/>
    <m/>
    <m/>
    <n v="201915"/>
  </r>
  <r>
    <d v="2019-09-01T00:00:00"/>
    <x v="29"/>
    <x v="29"/>
    <s v="OPP"/>
    <s v="S011"/>
    <s v="OOC Management Accountant Fee sch2"/>
    <x v="0"/>
    <n v="5000"/>
    <n v="0"/>
    <s v="PS\MAIRA"/>
    <s v="PS\LITTLEJK"/>
    <s v="PS\LITTLEJK"/>
    <s v="ACCOUNTING"/>
    <m/>
    <m/>
    <m/>
    <n v="201916"/>
  </r>
  <r>
    <d v="2019-09-01T00:00:00"/>
    <x v="30"/>
    <x v="30"/>
    <s v="OPP"/>
    <s v="S011"/>
    <s v="Allocation of corp. support from OPP to IPR 19/20"/>
    <x v="0"/>
    <n v="-3717.13"/>
    <n v="0"/>
    <s v="PS\MAIRA"/>
    <s v="PS\LITTLEJK"/>
    <s v="PS\LITTLEJK"/>
    <s v="ALLOCATIONS"/>
    <m/>
    <m/>
    <m/>
    <n v="201922"/>
  </r>
  <r>
    <d v="2019-09-01T00:00:00"/>
    <x v="31"/>
    <x v="31"/>
    <s v="OPP"/>
    <s v="S011"/>
    <s v="Audit fee accrual 19/20"/>
    <x v="0"/>
    <n v="3872.17"/>
    <n v="0"/>
    <s v="PS\MAIRA"/>
    <s v="PS\LITTLEJK"/>
    <s v="PS\LITTLEJK"/>
    <s v="AUDIT FEE"/>
    <m/>
    <m/>
    <m/>
    <n v="201923"/>
  </r>
  <r>
    <d v="2019-09-01T00:00:00"/>
    <x v="32"/>
    <x v="32"/>
    <s v="OPP"/>
    <s v="S011"/>
    <s v="Capital charge 19/20"/>
    <x v="0"/>
    <n v="47275"/>
    <n v="0"/>
    <s v="PS\MAIRA"/>
    <s v="PS\LITTLEJK"/>
    <s v="PS\LITTLEJK"/>
    <s v="CAPITAL CHARGE"/>
    <m/>
    <m/>
    <m/>
    <n v="201925"/>
  </r>
  <r>
    <d v="2019-09-01T00:00:00"/>
    <x v="33"/>
    <x v="33"/>
    <s v="OPP"/>
    <s v="S011"/>
    <s v="Crown Revenue 19/20"/>
    <x v="0"/>
    <n v="-1719916.67"/>
    <n v="0"/>
    <s v="PS\MAIRA"/>
    <s v="PS\LITTLEJK"/>
    <s v="PS\LITTLEJK"/>
    <s v="CROWN REVENUE"/>
    <m/>
    <m/>
    <m/>
    <n v="201927"/>
  </r>
  <r>
    <d v="2019-09-01T00:00:00"/>
    <x v="34"/>
    <x v="34"/>
    <s v="OPP"/>
    <s v="S011"/>
    <s v="ICT SLA OOC 2019/20"/>
    <x v="0"/>
    <n v="110000"/>
    <n v="0"/>
    <s v="PS\MAIRA"/>
    <s v="PS\LITTLEJK"/>
    <s v="PS\LITTLEJK"/>
    <s v="ICT SLA"/>
    <m/>
    <m/>
    <m/>
    <n v="201931"/>
  </r>
  <r>
    <d v="2019-09-02T00:00:00"/>
    <x v="22"/>
    <x v="22"/>
    <s v="OPP"/>
    <s v="S011"/>
    <s v="Sarah Kreig - Receipts Provided"/>
    <x v="0"/>
    <n v="46.67"/>
    <n v="7"/>
    <m/>
    <s v="PS\SMITHAN"/>
    <m/>
    <s v="OVO011090"/>
    <m/>
    <m/>
    <m/>
    <n v="201949"/>
  </r>
  <r>
    <d v="2019-09-09T00:00:00"/>
    <x v="9"/>
    <x v="9"/>
    <s v="OPP"/>
    <s v="S011"/>
    <s v="PTV tapes Archiving July 19 "/>
    <x v="0"/>
    <n v="435"/>
    <n v="65.25"/>
    <m/>
    <s v="PS\MAYL"/>
    <m/>
    <s v="OVO011117"/>
    <m/>
    <m/>
    <m/>
    <n v="201989"/>
  </r>
  <r>
    <d v="2019-09-09T00:00:00"/>
    <x v="9"/>
    <x v="9"/>
    <s v="OPP"/>
    <s v="S011"/>
    <s v="PTV Archiving Charges Aug 19"/>
    <x v="0"/>
    <n v="435"/>
    <n v="65.25"/>
    <m/>
    <s v="PS\MAYL"/>
    <m/>
    <s v="OVO011118"/>
    <m/>
    <m/>
    <m/>
    <n v="201992"/>
  </r>
  <r>
    <d v="2019-09-11T00:00:00"/>
    <x v="0"/>
    <x v="0"/>
    <s v="OPP"/>
    <s v="S011"/>
    <s v="Onsite Support Travel km Onsite Advisor: Mel"/>
    <x v="0"/>
    <n v="500"/>
    <n v="75"/>
    <m/>
    <s v="PS\MAYL"/>
    <m/>
    <s v="OVO011123"/>
    <m/>
    <m/>
    <m/>
    <n v="202000"/>
  </r>
  <r>
    <d v="2019-09-18T00:00:00"/>
    <x v="1"/>
    <x v="1"/>
    <s v="OPP"/>
    <s v="S011"/>
    <s v="SALARY 18 SEP 2019"/>
    <x v="0"/>
    <n v="53496.46"/>
    <n v="0"/>
    <s v="PS\MAIRA"/>
    <s v="PS\LITTLEJK"/>
    <s v="PS\LITTLEJK"/>
    <s v="OSAL000369"/>
    <m/>
    <m/>
    <m/>
    <n v="202019"/>
  </r>
  <r>
    <d v="2019-09-18T00:00:00"/>
    <x v="19"/>
    <x v="19"/>
    <s v="OPP"/>
    <s v="S011"/>
    <s v="SALARY 18 SEP 2019"/>
    <x v="0"/>
    <n v="107.07"/>
    <n v="0"/>
    <s v="PS\MAIRA"/>
    <s v="PS\LITTLEJK"/>
    <s v="PS\LITTLEJK"/>
    <s v="OSAL000369"/>
    <m/>
    <m/>
    <m/>
    <n v="202035"/>
  </r>
  <r>
    <d v="2019-09-18T00:00:00"/>
    <x v="2"/>
    <x v="2"/>
    <s v="OPP"/>
    <s v="S011"/>
    <s v="SALARY 18 SEP 2019"/>
    <x v="0"/>
    <n v="697.81"/>
    <n v="0"/>
    <s v="PS\MAIRA"/>
    <s v="PS\LITTLEJK"/>
    <s v="PS\LITTLEJK"/>
    <s v="OSAL000369"/>
    <m/>
    <m/>
    <m/>
    <n v="202041"/>
  </r>
  <r>
    <d v="2019-09-18T00:00:00"/>
    <x v="3"/>
    <x v="3"/>
    <s v="OPP"/>
    <s v="S011"/>
    <s v="SALARY 18 SEP 2019"/>
    <x v="0"/>
    <n v="1115.43"/>
    <n v="0"/>
    <s v="PS\MAIRA"/>
    <s v="PS\LITTLEJK"/>
    <s v="PS\LITTLEJK"/>
    <s v="OSAL000369"/>
    <m/>
    <m/>
    <m/>
    <n v="202051"/>
  </r>
  <r>
    <d v="2019-09-18T00:00:00"/>
    <x v="4"/>
    <x v="4"/>
    <s v="OPP"/>
    <s v="S011"/>
    <s v="SALARY 18 SEP 2019"/>
    <x v="0"/>
    <n v="33"/>
    <n v="0"/>
    <s v="PS\MAIRA"/>
    <s v="PS\LITTLEJK"/>
    <s v="PS\LITTLEJK"/>
    <s v="OSAL000369"/>
    <m/>
    <m/>
    <m/>
    <n v="202062"/>
  </r>
  <r>
    <d v="2019-09-19T00:00:00"/>
    <x v="21"/>
    <x v="21"/>
    <s v="OPP"/>
    <s v="S011"/>
    <s v="PLP Ground coffee-Brouwe"/>
    <x v="0"/>
    <n v="21.74"/>
    <n v="0"/>
    <s v="PS\VENOOS"/>
    <s v="PS\SMITHAN"/>
    <s v="PS\SMITHAN"/>
    <s v="OGL003252"/>
    <s v="Coffee Supreme Ltd Online"/>
    <m/>
    <m/>
    <n v="202093"/>
  </r>
  <r>
    <d v="2019-09-19T00:00:00"/>
    <x v="24"/>
    <x v="24"/>
    <s v="OPP"/>
    <s v="S011"/>
    <s v="D Wilson parking at airport D Clerk Can int-Wilson"/>
    <x v="5"/>
    <n v="88.26"/>
    <n v="0"/>
    <s v="PS\VENOOS"/>
    <s v="PS\SMITHAN"/>
    <s v="PS\SMITHAN"/>
    <s v="OGL003252"/>
    <s v="Wellington Internati"/>
    <m/>
    <m/>
    <n v="202095"/>
  </r>
  <r>
    <d v="2019-09-19T00:00:00"/>
    <x v="15"/>
    <x v="15"/>
    <s v="OPP"/>
    <s v="S011"/>
    <s v="study fees D Wilson-Wilson"/>
    <x v="1"/>
    <n v="1424.7"/>
    <n v="0"/>
    <s v="PS\VENOOS"/>
    <s v="PS\SMITHAN"/>
    <s v="PS\SMITHAN"/>
    <s v="OGL003252"/>
    <s v="Victoria University"/>
    <m/>
    <m/>
    <n v="202096"/>
  </r>
  <r>
    <d v="2019-09-19T00:00:00"/>
    <x v="48"/>
    <x v="48"/>
    <s v="OPP"/>
    <s v="S011"/>
    <s v="meal D Wilson D Clerk interview's Canberra-Wilson"/>
    <x v="3"/>
    <n v="25.7"/>
    <n v="0"/>
    <s v="PS\VENOOS"/>
    <s v="PS\SMITHAN"/>
    <s v="PS\SMITHAN"/>
    <s v="OGL003252"/>
    <s v="Baby Su"/>
    <m/>
    <m/>
    <n v="202097"/>
  </r>
  <r>
    <d v="2019-09-19T00:00:00"/>
    <x v="23"/>
    <x v="23"/>
    <s v="OPP"/>
    <s v="S011"/>
    <s v="accom D Wilson D Clerk interview's Canberra-Wilson"/>
    <x v="3"/>
    <n v="913.67"/>
    <n v="0"/>
    <s v="PS\VENOOS"/>
    <s v="PS\SMITHAN"/>
    <s v="PS\SMITHAN"/>
    <s v="OGL003252"/>
    <s v="Qt Canberra"/>
    <m/>
    <m/>
    <n v="202098"/>
  </r>
  <r>
    <d v="2019-09-19T00:00:00"/>
    <x v="21"/>
    <x v="21"/>
    <s v="OPP"/>
    <s v="S011"/>
    <s v="kitchen supplies Clerks office-Lindsa"/>
    <x v="0"/>
    <n v="191.83"/>
    <n v="0"/>
    <s v="PS\VENOOS"/>
    <s v="PS\SMITHAN"/>
    <s v="PS\SMITHAN"/>
    <s v="OGL003252"/>
    <s v="New World Thorndon"/>
    <m/>
    <m/>
    <n v="202100"/>
  </r>
  <r>
    <d v="2019-09-19T00:00:00"/>
    <x v="18"/>
    <x v="18"/>
    <s v="OPP"/>
    <s v="S011"/>
    <s v="SLT coffees for meeting-Lindsa"/>
    <x v="0"/>
    <n v="17.739999999999998"/>
    <n v="0"/>
    <s v="PS\VENOOS"/>
    <s v="PS\SMITHAN"/>
    <s v="PS\SMITHAN"/>
    <s v="OGL003252"/>
    <s v="Icon Venues"/>
    <m/>
    <m/>
    <n v="202103"/>
  </r>
  <r>
    <d v="2019-09-19T00:00:00"/>
    <x v="18"/>
    <x v="18"/>
    <s v="OPP"/>
    <s v="S011"/>
    <s v="Coffees x 4 for SLT meeting 190823-Lepou"/>
    <x v="0"/>
    <n v="17.39"/>
    <n v="0"/>
    <s v="PS\VENOOS"/>
    <s v="PS\SMITHAN"/>
    <s v="PS\SMITHAN"/>
    <s v="OGL003252"/>
    <s v="Icon Venues"/>
    <m/>
    <m/>
    <n v="202108"/>
  </r>
  <r>
    <d v="2019-09-19T00:00:00"/>
    <x v="18"/>
    <x v="18"/>
    <s v="OPP"/>
    <s v="S011"/>
    <s v="CA negotiations m/tea&amp;lunch x 9 190826-Lepou"/>
    <x v="0"/>
    <n v="180"/>
    <n v="0"/>
    <s v="PS\VENOOS"/>
    <s v="PS\SMITHAN"/>
    <s v="PS\SMITHAN"/>
    <s v="OGL003252"/>
    <s v="Icon Venues"/>
    <m/>
    <m/>
    <n v="202109"/>
  </r>
  <r>
    <d v="2019-09-19T00:00:00"/>
    <x v="18"/>
    <x v="18"/>
    <s v="OPP"/>
    <s v="S011"/>
    <s v="Lunch for Sound Workshop-Farmer"/>
    <x v="0"/>
    <n v="164.35"/>
    <n v="0"/>
    <s v="PS\VENOOS"/>
    <s v="PS\SMITHAN"/>
    <s v="PS\SMITHAN"/>
    <s v="OGL003252"/>
    <s v="Icon Venues"/>
    <m/>
    <m/>
    <n v="202137"/>
  </r>
  <r>
    <d v="2019-09-19T00:00:00"/>
    <x v="6"/>
    <x v="6"/>
    <s v="OPP"/>
    <s v="S011"/>
    <s v="Transaction Fees-Venoo"/>
    <x v="0"/>
    <n v="1"/>
    <n v="0"/>
    <s v="PS\VENOOS"/>
    <s v="PS\SMITHAN"/>
    <s v="PS\SMITHAN"/>
    <s v="OGL003252"/>
    <m/>
    <m/>
    <m/>
    <n v="202149"/>
  </r>
  <r>
    <d v="2019-09-19T00:00:00"/>
    <x v="6"/>
    <x v="6"/>
    <s v="OPP"/>
    <s v="S011"/>
    <s v="Transaction Fees Cash Advance Fee-Venoo"/>
    <x v="0"/>
    <n v="1"/>
    <n v="0"/>
    <s v="PS\VENOOS"/>
    <s v="PS\SMITHAN"/>
    <s v="PS\SMITHAN"/>
    <s v="OGL003252"/>
    <m/>
    <m/>
    <m/>
    <n v="202150"/>
  </r>
  <r>
    <d v="2019-09-19T00:00:00"/>
    <x v="6"/>
    <x v="6"/>
    <s v="OPP"/>
    <s v="S011"/>
    <s v="Transaction Fees Fee Non Bnz NZ Atm Cash-Venoo"/>
    <x v="0"/>
    <n v="2"/>
    <n v="0"/>
    <s v="PS\VENOOS"/>
    <s v="PS\SMITHAN"/>
    <s v="PS\SMITHAN"/>
    <s v="OGL003252"/>
    <m/>
    <m/>
    <m/>
    <n v="202151"/>
  </r>
  <r>
    <d v="2019-09-19T00:00:00"/>
    <x v="6"/>
    <x v="6"/>
    <s v="OPP"/>
    <s v="S011"/>
    <s v="Transaction Fees Cash Advance Fee-Venoo"/>
    <x v="0"/>
    <n v="1"/>
    <n v="0"/>
    <s v="PS\VENOOS"/>
    <s v="PS\SMITHAN"/>
    <s v="PS\SMITHAN"/>
    <s v="OGL003252"/>
    <m/>
    <m/>
    <m/>
    <n v="202152"/>
  </r>
  <r>
    <d v="2019-09-17T00:00:00"/>
    <x v="55"/>
    <x v="55"/>
    <s v="OPP"/>
    <s v="S011"/>
    <s v="Translation Job 2020/1232 September 2019 "/>
    <x v="0"/>
    <n v="52"/>
    <n v="7.8"/>
    <m/>
    <s v="PS\SMITHAN"/>
    <m/>
    <s v="OVO011136"/>
    <m/>
    <m/>
    <m/>
    <n v="202173"/>
  </r>
  <r>
    <d v="2019-09-22T00:00:00"/>
    <x v="6"/>
    <x v="6"/>
    <s v="OPP"/>
    <s v="S011"/>
    <s v="Annual Fee Account Fee-Mitche"/>
    <x v="0"/>
    <n v="3.8"/>
    <n v="0"/>
    <s v="PS\VENOOS"/>
    <s v="PS\SMITHAN"/>
    <s v="PS\SMITHAN"/>
    <s v="OGL003253"/>
    <m/>
    <m/>
    <m/>
    <n v="202199"/>
  </r>
  <r>
    <d v="2019-09-22T00:00:00"/>
    <x v="6"/>
    <x v="6"/>
    <s v="OPP"/>
    <s v="S011"/>
    <s v="Annual Fee Account Fee-Louwre"/>
    <x v="0"/>
    <n v="3.8"/>
    <n v="0"/>
    <s v="PS\VENOOS"/>
    <s v="PS\SMITHAN"/>
    <s v="PS\SMITHAN"/>
    <s v="OGL003253"/>
    <m/>
    <m/>
    <m/>
    <n v="202201"/>
  </r>
  <r>
    <d v="2019-09-22T00:00:00"/>
    <x v="6"/>
    <x v="6"/>
    <s v="OPP"/>
    <s v="S011"/>
    <s v="Annual Fee Account Fee-Sieber"/>
    <x v="0"/>
    <n v="3.8"/>
    <n v="0"/>
    <s v="PS\VENOOS"/>
    <s v="PS\SMITHAN"/>
    <s v="PS\SMITHAN"/>
    <s v="OGL003253"/>
    <m/>
    <m/>
    <m/>
    <n v="202203"/>
  </r>
  <r>
    <d v="2019-09-22T00:00:00"/>
    <x v="6"/>
    <x v="6"/>
    <s v="OPP"/>
    <s v="S011"/>
    <s v="Annual Fee Account Fee-Groves"/>
    <x v="0"/>
    <n v="3.8"/>
    <n v="0"/>
    <s v="PS\VENOOS"/>
    <s v="PS\SMITHAN"/>
    <s v="PS\SMITHAN"/>
    <s v="OGL003253"/>
    <m/>
    <m/>
    <m/>
    <n v="202205"/>
  </r>
  <r>
    <d v="2019-09-22T00:00:00"/>
    <x v="21"/>
    <x v="21"/>
    <s v="OPP"/>
    <s v="S011"/>
    <s v="PLP coffee-Brouwe"/>
    <x v="0"/>
    <n v="21.74"/>
    <n v="0"/>
    <s v="PS\VENOOS"/>
    <s v="PS\SMITHAN"/>
    <s v="PS\SMITHAN"/>
    <s v="OGL003253"/>
    <s v="Coffee Supreme Ltd Online"/>
    <m/>
    <m/>
    <n v="202207"/>
  </r>
  <r>
    <d v="2019-09-22T00:00:00"/>
    <x v="6"/>
    <x v="6"/>
    <s v="OPP"/>
    <s v="S011"/>
    <s v="Annual Fee Account Fee-Brouwe"/>
    <x v="0"/>
    <n v="3.8"/>
    <n v="0"/>
    <s v="PS\VENOOS"/>
    <s v="PS\SMITHAN"/>
    <s v="PS\SMITHAN"/>
    <s v="OGL003253"/>
    <m/>
    <m/>
    <m/>
    <n v="202208"/>
  </r>
  <r>
    <d v="2019-09-22T00:00:00"/>
    <x v="6"/>
    <x v="6"/>
    <s v="OPP"/>
    <s v="S011"/>
    <s v="Annual Fee Account Fee-Sharma"/>
    <x v="0"/>
    <n v="3.8"/>
    <n v="0"/>
    <s v="PS\VENOOS"/>
    <s v="PS\SMITHAN"/>
    <s v="PS\SMITHAN"/>
    <s v="OGL003253"/>
    <m/>
    <m/>
    <m/>
    <n v="202210"/>
  </r>
  <r>
    <d v="2019-09-22T00:00:00"/>
    <x v="48"/>
    <x v="48"/>
    <s v="OPP"/>
    <s v="S011"/>
    <s v="3326 - taxi D Wilson D Clerk interview's Ca-Wilson"/>
    <x v="2"/>
    <n v="33.43"/>
    <n v="0"/>
    <s v="PS\VENOOS"/>
    <s v="PS\SMITHAN"/>
    <s v="PS\SMITHAN"/>
    <s v="OGL003253"/>
    <s v="Aerial Transport"/>
    <m/>
    <m/>
    <n v="202212"/>
  </r>
  <r>
    <d v="2019-09-22T00:00:00"/>
    <x v="48"/>
    <x v="48"/>
    <s v="OPP"/>
    <s v="S011"/>
    <s v="3326 - taxi D Wilson D Clerk interview's Ca-Wilson"/>
    <x v="2"/>
    <n v="20.13"/>
    <n v="0"/>
    <s v="PS\VENOOS"/>
    <s v="PS\SMITHAN"/>
    <s v="PS\SMITHAN"/>
    <s v="OGL003253"/>
    <s v="Act Cabs"/>
    <m/>
    <m/>
    <n v="202213"/>
  </r>
  <r>
    <d v="2019-09-22T00:00:00"/>
    <x v="48"/>
    <x v="48"/>
    <s v="OPP"/>
    <s v="S011"/>
    <s v="3326 - taxi D Wilson D Clerk interview's Ca-Wilson"/>
    <x v="2"/>
    <n v="13.59"/>
    <n v="0"/>
    <s v="PS\VENOOS"/>
    <s v="PS\SMITHAN"/>
    <s v="PS\SMITHAN"/>
    <s v="OGL003253"/>
    <s v="Uber Trip Help.Uber.Com"/>
    <m/>
    <m/>
    <n v="202214"/>
  </r>
  <r>
    <d v="2019-09-22T00:00:00"/>
    <x v="48"/>
    <x v="48"/>
    <s v="OPP"/>
    <s v="S011"/>
    <s v="3326 - taxi D Wilson D Clerk interview's Ca-Wilson"/>
    <x v="2"/>
    <n v="28.08"/>
    <n v="0"/>
    <s v="PS\VENOOS"/>
    <s v="PS\SMITHAN"/>
    <s v="PS\SMITHAN"/>
    <s v="OGL003253"/>
    <s v="Live Taxi Australia"/>
    <m/>
    <m/>
    <n v="202215"/>
  </r>
  <r>
    <d v="2019-09-22T00:00:00"/>
    <x v="6"/>
    <x v="6"/>
    <s v="OPP"/>
    <s v="S011"/>
    <s v="Annual Fee Account Fee-Wilson"/>
    <x v="0"/>
    <n v="3.8"/>
    <n v="0"/>
    <s v="PS\VENOOS"/>
    <s v="PS\SMITHAN"/>
    <s v="PS\SMITHAN"/>
    <s v="OGL003253"/>
    <m/>
    <m/>
    <m/>
    <n v="202216"/>
  </r>
  <r>
    <d v="2019-09-22T00:00:00"/>
    <x v="6"/>
    <x v="6"/>
    <s v="OPP"/>
    <s v="S011"/>
    <s v="Annual Fee Account Fee-Lindsa"/>
    <x v="0"/>
    <n v="3.8"/>
    <n v="0"/>
    <s v="PS\VENOOS"/>
    <s v="PS\SMITHAN"/>
    <s v="PS\SMITHAN"/>
    <s v="OGL003253"/>
    <m/>
    <m/>
    <m/>
    <n v="202218"/>
  </r>
  <r>
    <d v="2019-09-22T00:00:00"/>
    <x v="6"/>
    <x v="6"/>
    <s v="OPP"/>
    <s v="S011"/>
    <s v="Annual Fee Account Fee-Picker"/>
    <x v="0"/>
    <n v="3.8"/>
    <n v="0"/>
    <s v="PS\VENOOS"/>
    <s v="PS\SMITHAN"/>
    <s v="PS\SMITHAN"/>
    <s v="OGL003253"/>
    <m/>
    <m/>
    <m/>
    <n v="202220"/>
  </r>
  <r>
    <d v="2019-09-22T00:00:00"/>
    <x v="6"/>
    <x v="6"/>
    <s v="OPP"/>
    <s v="S011"/>
    <s v="Annual Fee Account Fee-Jones"/>
    <x v="0"/>
    <n v="3.8"/>
    <n v="0"/>
    <s v="PS\VENOOS"/>
    <s v="PS\SMITHAN"/>
    <s v="PS\SMITHAN"/>
    <s v="OGL003253"/>
    <m/>
    <m/>
    <m/>
    <n v="202222"/>
  </r>
  <r>
    <d v="2019-09-22T00:00:00"/>
    <x v="6"/>
    <x v="6"/>
    <s v="OPP"/>
    <s v="S011"/>
    <s v="Annual Fee Account Fee-Brier"/>
    <x v="0"/>
    <n v="3.8"/>
    <n v="0"/>
    <s v="PS\VENOOS"/>
    <s v="PS\SMITHAN"/>
    <s v="PS\SMITHAN"/>
    <s v="OGL003253"/>
    <m/>
    <m/>
    <m/>
    <n v="202224"/>
  </r>
  <r>
    <d v="2019-09-22T00:00:00"/>
    <x v="6"/>
    <x v="6"/>
    <s v="OPP"/>
    <s v="S011"/>
    <s v="Annual Fee Account Fee-Yeabsl"/>
    <x v="0"/>
    <n v="3.8"/>
    <n v="0"/>
    <s v="PS\VENOOS"/>
    <s v="PS\SMITHAN"/>
    <s v="PS\SMITHAN"/>
    <s v="OGL003253"/>
    <m/>
    <m/>
    <m/>
    <n v="202226"/>
  </r>
  <r>
    <d v="2019-09-22T00:00:00"/>
    <x v="6"/>
    <x v="6"/>
    <s v="OPP"/>
    <s v="S011"/>
    <s v="Annual Fee Account Fee-Cotmor"/>
    <x v="0"/>
    <n v="3.8"/>
    <n v="0"/>
    <s v="PS\VENOOS"/>
    <s v="PS\SMITHAN"/>
    <s v="PS\SMITHAN"/>
    <s v="OGL003253"/>
    <m/>
    <m/>
    <m/>
    <n v="202228"/>
  </r>
  <r>
    <d v="2019-09-22T00:00:00"/>
    <x v="6"/>
    <x v="6"/>
    <s v="OPP"/>
    <s v="S011"/>
    <s v="Annual Fee Account Fee-Lepou"/>
    <x v="0"/>
    <n v="3.8"/>
    <n v="0"/>
    <s v="PS\VENOOS"/>
    <s v="PS\SMITHAN"/>
    <s v="PS\SMITHAN"/>
    <s v="OGL003253"/>
    <m/>
    <m/>
    <m/>
    <n v="202230"/>
  </r>
  <r>
    <d v="2019-09-22T00:00:00"/>
    <x v="6"/>
    <x v="6"/>
    <s v="OPP"/>
    <s v="S011"/>
    <s v="Annual Fee Account Fee-Hart"/>
    <x v="0"/>
    <n v="3.8"/>
    <n v="0"/>
    <s v="PS\VENOOS"/>
    <s v="PS\SMITHAN"/>
    <s v="PS\SMITHAN"/>
    <s v="OGL003253"/>
    <m/>
    <m/>
    <m/>
    <n v="202232"/>
  </r>
  <r>
    <d v="2019-09-22T00:00:00"/>
    <x v="6"/>
    <x v="6"/>
    <s v="OPP"/>
    <s v="S011"/>
    <s v="Annual Fee Account Fee-Hellye"/>
    <x v="0"/>
    <n v="3.8"/>
    <n v="0"/>
    <s v="PS\VENOOS"/>
    <s v="PS\SMITHAN"/>
    <s v="PS\SMITHAN"/>
    <s v="OGL003253"/>
    <m/>
    <m/>
    <m/>
    <n v="202234"/>
  </r>
  <r>
    <d v="2019-09-22T00:00:00"/>
    <x v="6"/>
    <x v="6"/>
    <s v="OPP"/>
    <s v="S011"/>
    <s v="Annual Fee Account Fee-Locke"/>
    <x v="0"/>
    <n v="3.8"/>
    <n v="0"/>
    <s v="PS\VENOOS"/>
    <s v="PS\SMITHAN"/>
    <s v="PS\SMITHAN"/>
    <s v="OGL003253"/>
    <m/>
    <m/>
    <m/>
    <n v="202236"/>
  </r>
  <r>
    <d v="2019-09-22T00:00:00"/>
    <x v="6"/>
    <x v="6"/>
    <s v="OPP"/>
    <s v="S011"/>
    <s v="Annual Fee Account Fee-Trayno"/>
    <x v="0"/>
    <n v="3.8"/>
    <n v="0"/>
    <s v="PS\VENOOS"/>
    <s v="PS\SMITHAN"/>
    <s v="PS\SMITHAN"/>
    <s v="OGL003253"/>
    <m/>
    <m/>
    <m/>
    <n v="202238"/>
  </r>
  <r>
    <d v="2019-09-22T00:00:00"/>
    <x v="6"/>
    <x v="6"/>
    <s v="OPP"/>
    <s v="S011"/>
    <s v="Annual Fee Account Fee-Drakef"/>
    <x v="0"/>
    <n v="3.8"/>
    <n v="0"/>
    <s v="PS\VENOOS"/>
    <s v="PS\SMITHAN"/>
    <s v="PS\SMITHAN"/>
    <s v="OGL003253"/>
    <m/>
    <m/>
    <m/>
    <n v="202240"/>
  </r>
  <r>
    <d v="2019-09-22T00:00:00"/>
    <x v="6"/>
    <x v="6"/>
    <s v="OPP"/>
    <s v="S011"/>
    <s v="Annual Fee Account Fee-Streef"/>
    <x v="0"/>
    <n v="3.8"/>
    <n v="0"/>
    <s v="PS\VENOOS"/>
    <s v="PS\SMITHAN"/>
    <s v="PS\SMITHAN"/>
    <s v="OGL003253"/>
    <m/>
    <m/>
    <m/>
    <n v="202242"/>
  </r>
  <r>
    <d v="2019-09-22T00:00:00"/>
    <x v="6"/>
    <x v="6"/>
    <s v="OPP"/>
    <s v="S011"/>
    <s v="Annual Fee Account Fee-Holmes"/>
    <x v="0"/>
    <n v="3.8"/>
    <n v="0"/>
    <s v="PS\VENOOS"/>
    <s v="PS\SMITHAN"/>
    <s v="PS\SMITHAN"/>
    <s v="OGL003253"/>
    <m/>
    <m/>
    <m/>
    <n v="202244"/>
  </r>
  <r>
    <d v="2019-09-22T00:00:00"/>
    <x v="6"/>
    <x v="6"/>
    <s v="OPP"/>
    <s v="S011"/>
    <s v="Annual Fee Account Fee-Hanna"/>
    <x v="0"/>
    <n v="3.8"/>
    <n v="0"/>
    <s v="PS\VENOOS"/>
    <s v="PS\SMITHAN"/>
    <s v="PS\SMITHAN"/>
    <s v="OGL003253"/>
    <m/>
    <m/>
    <m/>
    <n v="202246"/>
  </r>
  <r>
    <d v="2019-09-22T00:00:00"/>
    <x v="6"/>
    <x v="6"/>
    <s v="OPP"/>
    <s v="S011"/>
    <s v="Annual Fee Account Fee-Grace"/>
    <x v="0"/>
    <n v="3.8"/>
    <n v="0"/>
    <s v="PS\VENOOS"/>
    <s v="PS\SMITHAN"/>
    <s v="PS\SMITHAN"/>
    <s v="OGL003253"/>
    <m/>
    <m/>
    <m/>
    <n v="202248"/>
  </r>
  <r>
    <d v="2019-09-22T00:00:00"/>
    <x v="6"/>
    <x v="6"/>
    <s v="OPP"/>
    <s v="S011"/>
    <s v="Annual Fee Account Fee-Moore"/>
    <x v="0"/>
    <n v="3.8"/>
    <n v="0"/>
    <s v="PS\VENOOS"/>
    <s v="PS\SMITHAN"/>
    <s v="PS\SMITHAN"/>
    <s v="OGL003253"/>
    <m/>
    <m/>
    <m/>
    <n v="202250"/>
  </r>
  <r>
    <d v="2019-09-22T00:00:00"/>
    <x v="6"/>
    <x v="6"/>
    <s v="OPP"/>
    <s v="S011"/>
    <s v="Annual Fee Account Fee-Willia"/>
    <x v="0"/>
    <n v="3.8"/>
    <n v="0"/>
    <s v="PS\VENOOS"/>
    <s v="PS\SMITHAN"/>
    <s v="PS\SMITHAN"/>
    <s v="OGL003253"/>
    <m/>
    <m/>
    <m/>
    <n v="202252"/>
  </r>
  <r>
    <d v="2019-09-22T00:00:00"/>
    <x v="6"/>
    <x v="6"/>
    <s v="OPP"/>
    <s v="S011"/>
    <s v="Annual Fee Account Fee-Harris"/>
    <x v="0"/>
    <n v="3.8"/>
    <n v="0"/>
    <s v="PS\VENOOS"/>
    <s v="PS\SMITHAN"/>
    <s v="PS\SMITHAN"/>
    <s v="OGL003253"/>
    <m/>
    <m/>
    <m/>
    <n v="202254"/>
  </r>
  <r>
    <d v="2019-09-22T00:00:00"/>
    <x v="6"/>
    <x v="6"/>
    <s v="OPP"/>
    <s v="S011"/>
    <s v="Annual Fee Account Fee-Sutton"/>
    <x v="0"/>
    <n v="3.8"/>
    <n v="0"/>
    <s v="PS\VENOOS"/>
    <s v="PS\SMITHAN"/>
    <s v="PS\SMITHAN"/>
    <s v="OGL003253"/>
    <m/>
    <m/>
    <m/>
    <n v="202256"/>
  </r>
  <r>
    <d v="2019-09-22T00:00:00"/>
    <x v="6"/>
    <x v="6"/>
    <s v="OPP"/>
    <s v="S011"/>
    <s v="Annual Fee Account Fee-Young"/>
    <x v="0"/>
    <n v="3.8"/>
    <n v="0"/>
    <s v="PS\VENOOS"/>
    <s v="PS\SMITHAN"/>
    <s v="PS\SMITHAN"/>
    <s v="OGL003253"/>
    <m/>
    <m/>
    <m/>
    <n v="202258"/>
  </r>
  <r>
    <d v="2019-09-22T00:00:00"/>
    <x v="6"/>
    <x v="6"/>
    <s v="OPP"/>
    <s v="S011"/>
    <s v="Annual Fee Account Fee-Reid"/>
    <x v="0"/>
    <n v="3.8"/>
    <n v="0"/>
    <s v="PS\VENOOS"/>
    <s v="PS\SMITHAN"/>
    <s v="PS\SMITHAN"/>
    <s v="OGL003253"/>
    <m/>
    <m/>
    <m/>
    <n v="202260"/>
  </r>
  <r>
    <d v="2019-09-22T00:00:00"/>
    <x v="6"/>
    <x v="6"/>
    <s v="OPP"/>
    <s v="S011"/>
    <s v="Annual Fee Account Fee-Farmer"/>
    <x v="0"/>
    <n v="3.8"/>
    <n v="0"/>
    <s v="PS\VENOOS"/>
    <s v="PS\SMITHAN"/>
    <s v="PS\SMITHAN"/>
    <s v="OGL003253"/>
    <m/>
    <m/>
    <m/>
    <n v="202262"/>
  </r>
  <r>
    <d v="2019-09-22T00:00:00"/>
    <x v="6"/>
    <x v="6"/>
    <s v="OPP"/>
    <s v="S011"/>
    <s v="Annual Fee Account Fee-Landon"/>
    <x v="0"/>
    <n v="3.8"/>
    <n v="0"/>
    <s v="PS\VENOOS"/>
    <s v="PS\SMITHAN"/>
    <s v="PS\SMITHAN"/>
    <s v="OGL003253"/>
    <m/>
    <m/>
    <m/>
    <n v="202264"/>
  </r>
  <r>
    <d v="2019-09-22T00:00:00"/>
    <x v="6"/>
    <x v="6"/>
    <s v="OPP"/>
    <s v="S011"/>
    <s v="Annual Fee Account Fee-Maran"/>
    <x v="0"/>
    <n v="3.8"/>
    <n v="0"/>
    <s v="PS\VENOOS"/>
    <s v="PS\SMITHAN"/>
    <s v="PS\SMITHAN"/>
    <s v="OGL003253"/>
    <m/>
    <m/>
    <m/>
    <n v="202266"/>
  </r>
  <r>
    <d v="2019-09-22T00:00:00"/>
    <x v="6"/>
    <x v="6"/>
    <s v="OPP"/>
    <s v="S011"/>
    <s v="Annual Fee Account Fee-Davies"/>
    <x v="0"/>
    <n v="3.8"/>
    <n v="0"/>
    <s v="PS\VENOOS"/>
    <s v="PS\SMITHAN"/>
    <s v="PS\SMITHAN"/>
    <s v="OGL003253"/>
    <m/>
    <m/>
    <m/>
    <n v="202268"/>
  </r>
  <r>
    <d v="2019-09-22T00:00:00"/>
    <x v="6"/>
    <x v="6"/>
    <s v="OPP"/>
    <s v="S011"/>
    <s v="Annual Fee Account Fee-Coffey"/>
    <x v="0"/>
    <n v="3.8"/>
    <n v="0"/>
    <s v="PS\VENOOS"/>
    <s v="PS\SMITHAN"/>
    <s v="PS\SMITHAN"/>
    <s v="OGL003253"/>
    <m/>
    <m/>
    <m/>
    <n v="202270"/>
  </r>
  <r>
    <d v="2019-09-22T00:00:00"/>
    <x v="6"/>
    <x v="6"/>
    <s v="OPP"/>
    <s v="S011"/>
    <s v="Annual Fee Account Fee-Law"/>
    <x v="0"/>
    <n v="3.8"/>
    <n v="0"/>
    <s v="PS\VENOOS"/>
    <s v="PS\SMITHAN"/>
    <s v="PS\SMITHAN"/>
    <s v="OGL003253"/>
    <m/>
    <m/>
    <m/>
    <n v="202272"/>
  </r>
  <r>
    <d v="2019-09-22T00:00:00"/>
    <x v="6"/>
    <x v="6"/>
    <s v="OPP"/>
    <s v="S011"/>
    <s v="Annual Fee Account Fee-Chalme"/>
    <x v="0"/>
    <n v="3.8"/>
    <n v="0"/>
    <s v="PS\VENOOS"/>
    <s v="PS\SMITHAN"/>
    <s v="PS\SMITHAN"/>
    <s v="OGL003253"/>
    <m/>
    <m/>
    <m/>
    <n v="202274"/>
  </r>
  <r>
    <d v="2019-09-22T00:00:00"/>
    <x v="6"/>
    <x v="6"/>
    <s v="OPP"/>
    <s v="S011"/>
    <s v="Annual Fee Account Fee-Delane"/>
    <x v="0"/>
    <n v="3.8"/>
    <n v="0"/>
    <s v="PS\VENOOS"/>
    <s v="PS\SMITHAN"/>
    <s v="PS\SMITHAN"/>
    <s v="OGL003253"/>
    <m/>
    <m/>
    <m/>
    <n v="202278"/>
  </r>
  <r>
    <d v="2019-09-22T00:00:00"/>
    <x v="6"/>
    <x v="6"/>
    <s v="OPP"/>
    <s v="S011"/>
    <s v="Annual Fee Account Fee-Grace"/>
    <x v="0"/>
    <n v="3.8"/>
    <n v="0"/>
    <s v="PS\VENOOS"/>
    <s v="PS\SMITHAN"/>
    <s v="PS\SMITHAN"/>
    <s v="OGL003253"/>
    <m/>
    <m/>
    <m/>
    <n v="202280"/>
  </r>
  <r>
    <d v="2019-09-22T00:00:00"/>
    <x v="6"/>
    <x v="6"/>
    <s v="OPP"/>
    <s v="S011"/>
    <s v="Annual Fee Account Fee-Gradwe"/>
    <x v="0"/>
    <n v="3.8"/>
    <n v="0"/>
    <s v="PS\VENOOS"/>
    <s v="PS\SMITHAN"/>
    <s v="PS\SMITHAN"/>
    <s v="OGL003253"/>
    <m/>
    <m/>
    <m/>
    <n v="202288"/>
  </r>
  <r>
    <d v="2019-09-22T00:00:00"/>
    <x v="6"/>
    <x v="6"/>
    <s v="OPP"/>
    <s v="S011"/>
    <s v="Annual Fee Account Fee-Jones"/>
    <x v="0"/>
    <n v="3.8"/>
    <n v="0"/>
    <s v="PS\VENOOS"/>
    <s v="PS\SMITHAN"/>
    <s v="PS\SMITHAN"/>
    <s v="OGL003253"/>
    <m/>
    <m/>
    <m/>
    <n v="202290"/>
  </r>
  <r>
    <d v="2019-09-22T00:00:00"/>
    <x v="6"/>
    <x v="6"/>
    <s v="OPP"/>
    <s v="S011"/>
    <s v="Annual Fee Account Fee-Maffey"/>
    <x v="0"/>
    <n v="3.8"/>
    <n v="0"/>
    <s v="PS\VENOOS"/>
    <s v="PS\SMITHAN"/>
    <s v="PS\SMITHAN"/>
    <s v="OGL003253"/>
    <m/>
    <m/>
    <m/>
    <n v="202292"/>
  </r>
  <r>
    <d v="2019-09-22T00:00:00"/>
    <x v="6"/>
    <x v="6"/>
    <s v="OPP"/>
    <s v="S011"/>
    <s v="Annual Fee Account Fee-Te Amo"/>
    <x v="0"/>
    <n v="3.8"/>
    <n v="0"/>
    <s v="PS\VENOOS"/>
    <s v="PS\SMITHAN"/>
    <s v="PS\SMITHAN"/>
    <s v="OGL003253"/>
    <m/>
    <m/>
    <m/>
    <n v="202294"/>
  </r>
  <r>
    <d v="2019-09-22T00:00:00"/>
    <x v="6"/>
    <x v="6"/>
    <s v="OPP"/>
    <s v="S011"/>
    <s v="Annual Fee Account Fee-O'Donn"/>
    <x v="0"/>
    <n v="3.8"/>
    <n v="0"/>
    <s v="PS\VENOOS"/>
    <s v="PS\SMITHAN"/>
    <s v="PS\SMITHAN"/>
    <s v="OGL003253"/>
    <m/>
    <m/>
    <m/>
    <n v="202296"/>
  </r>
  <r>
    <d v="2019-09-22T00:00:00"/>
    <x v="6"/>
    <x v="6"/>
    <s v="OPP"/>
    <s v="S011"/>
    <s v="Annual Fee Account Fee-Son"/>
    <x v="0"/>
    <n v="3.8"/>
    <n v="0"/>
    <s v="PS\VENOOS"/>
    <s v="PS\SMITHAN"/>
    <s v="PS\SMITHAN"/>
    <s v="OGL003253"/>
    <m/>
    <m/>
    <m/>
    <n v="202299"/>
  </r>
  <r>
    <d v="2019-09-22T00:00:00"/>
    <x v="6"/>
    <x v="6"/>
    <s v="OPP"/>
    <s v="S011"/>
    <s v="Annual Fee Account Fee-Taylor"/>
    <x v="0"/>
    <n v="3.8"/>
    <n v="0"/>
    <s v="PS\VENOOS"/>
    <s v="PS\SMITHAN"/>
    <s v="PS\SMITHAN"/>
    <s v="OGL003253"/>
    <m/>
    <m/>
    <m/>
    <n v="202301"/>
  </r>
  <r>
    <d v="2019-09-22T00:00:00"/>
    <x v="6"/>
    <x v="6"/>
    <s v="OPP"/>
    <s v="S011"/>
    <s v="Annual Fee Account Fee-Willia"/>
    <x v="0"/>
    <n v="3.8"/>
    <n v="0"/>
    <s v="PS\VENOOS"/>
    <s v="PS\SMITHAN"/>
    <s v="PS\SMITHAN"/>
    <s v="OGL003253"/>
    <m/>
    <m/>
    <m/>
    <n v="202303"/>
  </r>
  <r>
    <d v="2019-09-22T00:00:00"/>
    <x v="7"/>
    <x v="7"/>
    <s v="OPP"/>
    <s v="S011"/>
    <s v="cell phone cover and screen A Lindsay-Lindsa"/>
    <x v="0"/>
    <n v="101.48"/>
    <n v="0"/>
    <s v="PS\VENOOS"/>
    <s v="PS\SMITHAN"/>
    <s v="PS\SMITHAN"/>
    <s v="OGL003254"/>
    <s v="Paypal *mobilefunli"/>
    <m/>
    <m/>
    <n v="202306"/>
  </r>
  <r>
    <d v="2019-09-22T00:00:00"/>
    <x v="18"/>
    <x v="18"/>
    <s v="OPP"/>
    <s v="S011"/>
    <s v="OOC morning tea with office meeting-Lindsa"/>
    <x v="0"/>
    <n v="668.7"/>
    <n v="0"/>
    <s v="PS\VENOOS"/>
    <s v="PS\SMITHAN"/>
    <s v="PS\SMITHAN"/>
    <s v="OGL003254"/>
    <s v="Icon Venues"/>
    <m/>
    <m/>
    <n v="202308"/>
  </r>
  <r>
    <d v="2019-09-22T00:00:00"/>
    <x v="18"/>
    <x v="18"/>
    <s v="OPP"/>
    <s v="S011"/>
    <s v="CEA negotiations m_tea and lunch x 10 19082-Lepou"/>
    <x v="0"/>
    <n v="193.04"/>
    <n v="0"/>
    <s v="PS\VENOOS"/>
    <s v="PS\SMITHAN"/>
    <s v="PS\SMITHAN"/>
    <s v="OGL003254"/>
    <s v="Icon Venues"/>
    <m/>
    <m/>
    <n v="202310"/>
  </r>
  <r>
    <d v="2019-09-22T00:00:00"/>
    <x v="18"/>
    <x v="18"/>
    <s v="OPP"/>
    <s v="S011"/>
    <s v="CA negotiations m/tea x 10 - 190813-Lepou"/>
    <x v="0"/>
    <n v="117.39"/>
    <n v="0"/>
    <s v="PS\VENOOS"/>
    <s v="PS\SMITHAN"/>
    <s v="PS\SMITHAN"/>
    <s v="OGL003254"/>
    <s v="Icon Venues"/>
    <m/>
    <m/>
    <n v="202311"/>
  </r>
  <r>
    <d v="2019-09-27T00:00:00"/>
    <x v="22"/>
    <x v="22"/>
    <s v="OPP"/>
    <s v="S011"/>
    <s v="Taxi to Khandallah after house duty-Picker"/>
    <x v="0"/>
    <n v="25.83"/>
    <n v="0"/>
    <s v="PS\VENOOS"/>
    <s v="PS\SMITHAN"/>
    <s v="PS\SMITHAN"/>
    <s v="OGL003258"/>
    <s v="Wgtn Combined Taxis"/>
    <m/>
    <m/>
    <n v="202391"/>
  </r>
  <r>
    <d v="2019-09-27T00:00:00"/>
    <x v="22"/>
    <x v="22"/>
    <s v="OPP"/>
    <s v="S011"/>
    <s v="Taxi to Khandallah after house duty-Picker"/>
    <x v="0"/>
    <n v="26"/>
    <n v="0"/>
    <s v="PS\VENOOS"/>
    <s v="PS\SMITHAN"/>
    <s v="PS\SMITHAN"/>
    <s v="OGL003258"/>
    <s v="Wgtn Combined Taxis"/>
    <m/>
    <m/>
    <n v="202392"/>
  </r>
  <r>
    <d v="2019-09-27T00:00:00"/>
    <x v="6"/>
    <x v="6"/>
    <s v="OPP"/>
    <s v="S011"/>
    <s v="Annual Fee Account Fee-Zamali"/>
    <x v="0"/>
    <n v="3.8"/>
    <n v="0"/>
    <s v="PS\VENOOS"/>
    <s v="PS\SMITHAN"/>
    <s v="PS\SMITHAN"/>
    <s v="OGL003258"/>
    <m/>
    <m/>
    <m/>
    <n v="202411"/>
  </r>
  <r>
    <d v="2019-09-30T00:00:00"/>
    <x v="18"/>
    <x v="18"/>
    <s v="OPP"/>
    <s v="S011"/>
    <s v="lunch for Clerk with 2 guests -Clerk Cook I-Wilson"/>
    <x v="6"/>
    <n v="33.479999999999997"/>
    <n v="0"/>
    <s v="PS\VENOOS"/>
    <s v="PS\SMITHAN"/>
    <s v="PS\SMITHAN"/>
    <s v="OGL003259"/>
    <s v="Icon Venues"/>
    <m/>
    <m/>
    <n v="202416"/>
  </r>
  <r>
    <d v="2019-09-30T00:00:00"/>
    <x v="48"/>
    <x v="48"/>
    <s v="OPP"/>
    <s v="S011"/>
    <s v="uber D Wilson hotel to parliament D Clerk i-Wilson"/>
    <x v="2"/>
    <n v="9.25"/>
    <n v="0"/>
    <s v="PS\VENOOS"/>
    <s v="PS\SMITHAN"/>
    <s v="PS\SMITHAN"/>
    <s v="OGL003259"/>
    <s v="Uber Trip Help.Uber.Com"/>
    <m/>
    <m/>
    <n v="202417"/>
  </r>
  <r>
    <d v="2019-09-30T00:00:00"/>
    <x v="22"/>
    <x v="22"/>
    <s v="OPP"/>
    <s v="S011"/>
    <s v="D Wilson home sitting night uber-Wilson"/>
    <x v="2"/>
    <n v="40.97"/>
    <n v="0"/>
    <s v="PS\VENOOS"/>
    <s v="PS\SMITHAN"/>
    <s v="PS\SMITHAN"/>
    <s v="OGL003259"/>
    <s v="Uber Trip Help.Uber.Com"/>
    <m/>
    <m/>
    <n v="202418"/>
  </r>
  <r>
    <d v="2019-09-30T00:00:00"/>
    <x v="21"/>
    <x v="21"/>
    <s v="OPP"/>
    <s v="S011"/>
    <s v="kitchen supplies clerks office-Lindsa"/>
    <x v="0"/>
    <n v="115.32"/>
    <n v="0"/>
    <s v="PS\VENOOS"/>
    <s v="PS\SMITHAN"/>
    <s v="PS\SMITHAN"/>
    <s v="OGL003259"/>
    <s v="Officemax"/>
    <m/>
    <m/>
    <n v="202421"/>
  </r>
  <r>
    <d v="2019-09-30T00:00:00"/>
    <x v="49"/>
    <x v="49"/>
    <s v="OPP"/>
    <s v="S011"/>
    <s v="name plates for desks (trial)-Lindsa"/>
    <x v="0"/>
    <n v="560"/>
    <n v="0"/>
    <s v="PS\VENOOS"/>
    <s v="PS\SMITHAN"/>
    <s v="PS\SMITHAN"/>
    <s v="OGL003259"/>
    <s v="Packaging Products Ltd"/>
    <m/>
    <m/>
    <n v="202422"/>
  </r>
  <r>
    <d v="2019-09-30T00:00:00"/>
    <x v="18"/>
    <x v="18"/>
    <s v="OPP"/>
    <s v="S011"/>
    <s v="SLT coffees for meeting-Lindsa"/>
    <x v="0"/>
    <n v="14.87"/>
    <n v="0"/>
    <s v="PS\VENOOS"/>
    <s v="PS\SMITHAN"/>
    <s v="PS\SMITHAN"/>
    <s v="OGL003259"/>
    <s v="Icon Venues"/>
    <m/>
    <m/>
    <n v="202423"/>
  </r>
  <r>
    <d v="2019-09-30T00:00:00"/>
    <x v="18"/>
    <x v="18"/>
    <s v="OPP"/>
    <s v="S011"/>
    <s v="new staff afternoon tea with Clerk-Lindsa"/>
    <x v="0"/>
    <n v="57.39"/>
    <n v="0"/>
    <s v="PS\VENOOS"/>
    <s v="PS\SMITHAN"/>
    <s v="PS\SMITHAN"/>
    <s v="OGL003259"/>
    <s v="Icon Venues"/>
    <m/>
    <m/>
    <n v="202424"/>
  </r>
  <r>
    <d v="2019-09-30T00:00:00"/>
    <x v="18"/>
    <x v="18"/>
    <s v="OPP"/>
    <s v="S011"/>
    <s v="SLT coffees for meeting-Lindsa"/>
    <x v="0"/>
    <n v="16.350000000000001"/>
    <n v="0"/>
    <s v="PS\VENOOS"/>
    <s v="PS\SMITHAN"/>
    <s v="PS\SMITHAN"/>
    <s v="OGL003260"/>
    <s v="Icon Venues"/>
    <m/>
    <m/>
    <n v="202460"/>
  </r>
  <r>
    <d v="2019-09-30T00:00:00"/>
    <x v="1"/>
    <x v="1"/>
    <s v="OPP"/>
    <s v="S011"/>
    <s v="ACCRUALS SEP 2019"/>
    <x v="0"/>
    <n v="42533.16"/>
    <n v="0"/>
    <s v="PS\LITTLEJK"/>
    <s v="PS\MAIRA"/>
    <s v="PS\MAIRA"/>
    <s v="OSAC000235"/>
    <m/>
    <m/>
    <m/>
    <n v="202472"/>
  </r>
  <r>
    <d v="2019-09-30T00:00:00"/>
    <x v="2"/>
    <x v="2"/>
    <s v="OPP"/>
    <s v="S011"/>
    <s v="ACCRUALS SEP 2019"/>
    <x v="0"/>
    <n v="558.25"/>
    <n v="0"/>
    <s v="PS\LITTLEJK"/>
    <s v="PS\MAIRA"/>
    <s v="PS\MAIRA"/>
    <s v="OSAC000235"/>
    <m/>
    <m/>
    <m/>
    <n v="202478"/>
  </r>
  <r>
    <d v="2019-09-30T00:00:00"/>
    <x v="3"/>
    <x v="3"/>
    <s v="OPP"/>
    <s v="S011"/>
    <s v="ACCRUALS SEP 2019"/>
    <x v="0"/>
    <n v="892.34"/>
    <n v="0"/>
    <s v="PS\LITTLEJK"/>
    <s v="PS\MAIRA"/>
    <s v="PS\MAIRA"/>
    <s v="OSAC000235"/>
    <m/>
    <m/>
    <m/>
    <n v="202488"/>
  </r>
  <r>
    <d v="2019-10-01T00:00:00"/>
    <x v="1"/>
    <x v="1"/>
    <s v="OPP"/>
    <s v="S011"/>
    <s v="ACCRUALS SEP 2019"/>
    <x v="0"/>
    <n v="-42533.16"/>
    <n v="0"/>
    <s v="PS\LITTLEJK"/>
    <s v="PS\MAIRA"/>
    <s v="PS\MAIRA"/>
    <s v="OSAC000236"/>
    <m/>
    <m/>
    <m/>
    <n v="202499"/>
  </r>
  <r>
    <d v="2019-10-01T00:00:00"/>
    <x v="2"/>
    <x v="2"/>
    <s v="OPP"/>
    <s v="S011"/>
    <s v="ACCRUALS SEP 2019"/>
    <x v="0"/>
    <n v="-558.25"/>
    <n v="0"/>
    <s v="PS\LITTLEJK"/>
    <s v="PS\MAIRA"/>
    <s v="PS\MAIRA"/>
    <s v="OSAC000236"/>
    <m/>
    <m/>
    <m/>
    <n v="202505"/>
  </r>
  <r>
    <d v="2019-10-01T00:00:00"/>
    <x v="3"/>
    <x v="3"/>
    <s v="OPP"/>
    <s v="S011"/>
    <s v="ACCRUALS SEP 2019"/>
    <x v="0"/>
    <n v="-892.34"/>
    <n v="0"/>
    <s v="PS\LITTLEJK"/>
    <s v="PS\MAIRA"/>
    <s v="PS\MAIRA"/>
    <s v="OSAC000236"/>
    <m/>
    <m/>
    <m/>
    <n v="202515"/>
  </r>
  <r>
    <d v="2019-09-01T00:00:00"/>
    <x v="5"/>
    <x v="5"/>
    <s v="OPP"/>
    <s v="S011"/>
    <s v="Purchase Card – Andie Lindsay"/>
    <x v="0"/>
    <n v="-70.3"/>
    <n v="0"/>
    <s v="PS\VENOOS"/>
    <s v="PS\SMITHAN"/>
    <s v="PS\SMITHAN"/>
    <s v="OGL003261"/>
    <s v="Museum Of NZ Te Papa"/>
    <m/>
    <m/>
    <n v="202522"/>
  </r>
  <r>
    <d v="2019-09-01T00:00:00"/>
    <x v="5"/>
    <x v="5"/>
    <s v="OPP"/>
    <s v="S011"/>
    <s v="Purchase Card – Andie Lindsay"/>
    <x v="0"/>
    <n v="-101.48"/>
    <n v="0"/>
    <s v="PS\VENOOS"/>
    <s v="PS\SMITHAN"/>
    <s v="PS\SMITHAN"/>
    <s v="OGL003261"/>
    <s v="Paypal *mobilefunli"/>
    <m/>
    <m/>
    <n v="202523"/>
  </r>
  <r>
    <d v="2019-09-01T00:00:00"/>
    <x v="5"/>
    <x v="5"/>
    <s v="OPP"/>
    <s v="S011"/>
    <s v="Purchase Card – Andie Lindsay"/>
    <x v="0"/>
    <n v="-385.04"/>
    <n v="0"/>
    <s v="PS\VENOOS"/>
    <s v="PS\SMITHAN"/>
    <s v="PS\SMITHAN"/>
    <s v="OGL003261"/>
    <s v="Icon Venues"/>
    <m/>
    <m/>
    <n v="202524"/>
  </r>
  <r>
    <d v="2019-09-01T00:00:00"/>
    <x v="5"/>
    <x v="5"/>
    <s v="OPP"/>
    <s v="S011"/>
    <s v="Purchase Card – Andie Lindsay"/>
    <x v="0"/>
    <n v="-85.22"/>
    <n v="0"/>
    <s v="PS\VENOOS"/>
    <s v="PS\SMITHAN"/>
    <s v="PS\SMITHAN"/>
    <s v="OGL003261"/>
    <s v="Icon Venues"/>
    <m/>
    <m/>
    <n v="202525"/>
  </r>
  <r>
    <d v="2019-09-01T00:00:00"/>
    <x v="5"/>
    <x v="5"/>
    <s v="OPP"/>
    <s v="S011"/>
    <s v="Purchase Card – Andie Lindsay"/>
    <x v="0"/>
    <n v="-16.350000000000001"/>
    <n v="0"/>
    <s v="PS\VENOOS"/>
    <s v="PS\SMITHAN"/>
    <s v="PS\SMITHAN"/>
    <s v="OGL003261"/>
    <s v="Icon Venues"/>
    <m/>
    <m/>
    <n v="202526"/>
  </r>
  <r>
    <d v="2019-09-01T00:00:00"/>
    <x v="5"/>
    <x v="5"/>
    <s v="OPP"/>
    <s v="S011"/>
    <s v="Purchase Card – Andie Lindsay"/>
    <x v="0"/>
    <n v="-668.7"/>
    <n v="0"/>
    <s v="PS\VENOOS"/>
    <s v="PS\SMITHAN"/>
    <s v="PS\SMITHAN"/>
    <s v="OGL003261"/>
    <s v="Icon Venues"/>
    <m/>
    <m/>
    <n v="202527"/>
  </r>
  <r>
    <d v="2019-09-01T00:00:00"/>
    <x v="5"/>
    <x v="5"/>
    <s v="OPP"/>
    <s v="S011"/>
    <s v="Purchase Card – Andie Lindsay"/>
    <x v="0"/>
    <n v="-105.65"/>
    <n v="0"/>
    <s v="PS\VENOOS"/>
    <s v="PS\SMITHAN"/>
    <s v="PS\SMITHAN"/>
    <s v="OGL003261"/>
    <s v="Museum Of NZ Te Papa"/>
    <m/>
    <m/>
    <n v="202528"/>
  </r>
  <r>
    <d v="2019-09-01T00:00:00"/>
    <x v="5"/>
    <x v="5"/>
    <s v="OPP"/>
    <s v="S011"/>
    <s v="Purchase Card – Jenny Reid"/>
    <x v="0"/>
    <n v="-127.83"/>
    <n v="0"/>
    <s v="PS\VENOOS"/>
    <s v="PS\SMITHAN"/>
    <s v="PS\SMITHAN"/>
    <s v="OGL003261"/>
    <s v="Icon Venues"/>
    <m/>
    <m/>
    <n v="202580"/>
  </r>
  <r>
    <d v="2019-09-30T00:00:00"/>
    <x v="7"/>
    <x v="7"/>
    <s v="OPP"/>
    <s v="S011"/>
    <s v="cell ph repair - d wilson-Wilson"/>
    <x v="1"/>
    <n v="107.48"/>
    <n v="0"/>
    <s v="PS\VENOOS"/>
    <s v="PS\MAYL"/>
    <s v="PS\MAYL"/>
    <s v="OGL003262"/>
    <s v="The Apple Guy"/>
    <m/>
    <m/>
    <n v="202622"/>
  </r>
  <r>
    <d v="2019-09-30T00:00:00"/>
    <x v="18"/>
    <x v="18"/>
    <s v="OPP"/>
    <s v="S011"/>
    <s v="SLT OMT working lunch meeting-Lindsa"/>
    <x v="0"/>
    <n v="229.04"/>
    <n v="0"/>
    <s v="PS\VENOOS"/>
    <s v="PS\MAYL"/>
    <s v="PS\MAYL"/>
    <s v="OGL003262"/>
    <s v="Icon Venues"/>
    <m/>
    <m/>
    <n v="202624"/>
  </r>
  <r>
    <d v="2019-09-23T00:00:00"/>
    <x v="8"/>
    <x v="8"/>
    <s v="OPP"/>
    <s v="S011"/>
    <s v="Public Service Manual x 3 - A Lindsay "/>
    <x v="0"/>
    <n v="376.96"/>
    <n v="56.54"/>
    <m/>
    <s v="PS\SMITHAN"/>
    <m/>
    <s v="OVO011153"/>
    <m/>
    <m/>
    <m/>
    <n v="202672"/>
  </r>
  <r>
    <d v="2019-09-30T00:00:00"/>
    <x v="15"/>
    <x v="15"/>
    <s v="OPP"/>
    <s v="S011"/>
    <s v="Strengthsfinder codes for CBB group-Jones"/>
    <x v="0"/>
    <n v="159.85"/>
    <n v="0"/>
    <s v="PS\VENOOS"/>
    <s v="PS\MAYL"/>
    <s v="PS\MAYL"/>
    <s v="OGL003263"/>
    <s v="Gallup Inc"/>
    <m/>
    <m/>
    <n v="202743"/>
  </r>
  <r>
    <d v="2019-09-30T00:00:00"/>
    <x v="6"/>
    <x v="6"/>
    <s v="OPP"/>
    <s v="S011"/>
    <s v="Finance Charge Interest Cash-Venoo"/>
    <x v="0"/>
    <n v="7.05"/>
    <n v="0"/>
    <s v="PS\VENOOS"/>
    <s v="PS\MAYL"/>
    <s v="PS\MAYL"/>
    <s v="OGL003263"/>
    <m/>
    <m/>
    <m/>
    <n v="202749"/>
  </r>
  <r>
    <d v="2019-09-30T00:00:00"/>
    <x v="5"/>
    <x v="5"/>
    <s v="OPP"/>
    <s v="S011"/>
    <s v="Purchase Card – Deborah Young"/>
    <x v="0"/>
    <n v="67.23"/>
    <n v="0"/>
    <s v="PS\VENOOS"/>
    <s v="PS\MAYL"/>
    <s v="PS\MAYL"/>
    <s v="OGL003264"/>
    <s v="Pak N Save Kilbirnie"/>
    <m/>
    <m/>
    <n v="202790"/>
  </r>
  <r>
    <d v="2019-09-30T00:00:00"/>
    <x v="5"/>
    <x v="5"/>
    <s v="OPP"/>
    <s v="S011"/>
    <s v="Purchase Card – Deborah Young"/>
    <x v="0"/>
    <n v="30.8"/>
    <n v="0"/>
    <s v="PS\VENOOS"/>
    <s v="PS\MAYL"/>
    <s v="PS\MAYL"/>
    <s v="OGL003264"/>
    <s v="Mitre 10 Mega Petone"/>
    <m/>
    <m/>
    <n v="202791"/>
  </r>
  <r>
    <d v="2019-09-30T00:00:00"/>
    <x v="5"/>
    <x v="5"/>
    <s v="OPP"/>
    <s v="S011"/>
    <s v="Purchase Card – Moyra Jones"/>
    <x v="0"/>
    <n v="451.63"/>
    <n v="0"/>
    <s v="PS\VENOOS"/>
    <s v="PS\MAYL"/>
    <s v="PS\MAYL"/>
    <s v="OGL003264"/>
    <s v="Nelson City Council"/>
    <m/>
    <m/>
    <n v="202794"/>
  </r>
  <r>
    <d v="2019-09-30T00:00:00"/>
    <x v="6"/>
    <x v="6"/>
    <s v="OPP"/>
    <s v="S011"/>
    <s v="Account Fee"/>
    <x v="0"/>
    <n v="4.37"/>
    <n v="0"/>
    <s v="PS\VENOOS"/>
    <s v="PS\MAYL"/>
    <s v="PS\MAYL"/>
    <s v="OGL003264"/>
    <m/>
    <m/>
    <m/>
    <n v="202801"/>
  </r>
  <r>
    <d v="2019-10-01T00:00:00"/>
    <x v="5"/>
    <x v="5"/>
    <s v="OPP"/>
    <s v="S011"/>
    <s v="Purchase Card – Deborah Young"/>
    <x v="0"/>
    <n v="-67.23"/>
    <n v="0"/>
    <s v="PS\VENOOS"/>
    <s v="PS\MAYL"/>
    <s v="PS\MAYL"/>
    <s v="OGL003265"/>
    <s v="Pak N Save Kilbirnie"/>
    <m/>
    <m/>
    <n v="202842"/>
  </r>
  <r>
    <d v="2019-10-01T00:00:00"/>
    <x v="5"/>
    <x v="5"/>
    <s v="OPP"/>
    <s v="S011"/>
    <s v="Purchase Card – Deborah Young"/>
    <x v="0"/>
    <n v="-30.8"/>
    <n v="0"/>
    <s v="PS\VENOOS"/>
    <s v="PS\MAYL"/>
    <s v="PS\MAYL"/>
    <s v="OGL003265"/>
    <s v="Mitre 10 Mega Petone"/>
    <m/>
    <m/>
    <n v="202843"/>
  </r>
  <r>
    <d v="2019-10-01T00:00:00"/>
    <x v="5"/>
    <x v="5"/>
    <s v="OPP"/>
    <s v="S011"/>
    <s v="Purchase Card – Moyra Jones"/>
    <x v="0"/>
    <n v="-451.63"/>
    <n v="0"/>
    <s v="PS\VENOOS"/>
    <s v="PS\MAYL"/>
    <s v="PS\MAYL"/>
    <s v="OGL003265"/>
    <s v="Nelson City Council"/>
    <m/>
    <m/>
    <n v="202846"/>
  </r>
  <r>
    <d v="2019-10-01T00:00:00"/>
    <x v="6"/>
    <x v="6"/>
    <s v="OPP"/>
    <s v="S011"/>
    <s v="Account Fee"/>
    <x v="0"/>
    <n v="-4.37"/>
    <n v="0"/>
    <s v="PS\VENOOS"/>
    <s v="PS\MAYL"/>
    <s v="PS\MAYL"/>
    <s v="OGL003265"/>
    <m/>
    <m/>
    <m/>
    <n v="202853"/>
  </r>
  <r>
    <d v="2019-09-30T00:00:00"/>
    <x v="5"/>
    <x v="5"/>
    <s v="OPP"/>
    <s v="S011"/>
    <s v="Purchase Card – Andie Lindsay"/>
    <x v="0"/>
    <n v="70.3"/>
    <n v="0"/>
    <s v="PS\VENOOS"/>
    <s v="PS\MAYL"/>
    <s v="PS\MAYL"/>
    <s v="OGL003268"/>
    <s v="Museum Of NZ Te Papa"/>
    <m/>
    <m/>
    <n v="202878"/>
  </r>
  <r>
    <d v="2019-09-30T00:00:00"/>
    <x v="5"/>
    <x v="5"/>
    <s v="OPP"/>
    <s v="S011"/>
    <s v="Purchase Card – Andie Lindsay"/>
    <x v="0"/>
    <n v="105.65"/>
    <n v="0"/>
    <s v="PS\VENOOS"/>
    <s v="PS\MAYL"/>
    <s v="PS\MAYL"/>
    <s v="OGL003268"/>
    <s v="Museum Of NZ Te Papa"/>
    <m/>
    <m/>
    <n v="202879"/>
  </r>
  <r>
    <d v="2019-10-01T00:00:00"/>
    <x v="5"/>
    <x v="5"/>
    <s v="OPP"/>
    <s v="S011"/>
    <s v="Purchase Card – Andie Lindsay"/>
    <x v="0"/>
    <n v="-70.3"/>
    <n v="0"/>
    <s v="PS\VENOOS"/>
    <s v="PS\MAYL"/>
    <s v="PS\MAYL"/>
    <s v="OGL003269"/>
    <s v="Museum Of NZ Te Papa"/>
    <m/>
    <m/>
    <n v="202921"/>
  </r>
  <r>
    <d v="2019-10-01T00:00:00"/>
    <x v="5"/>
    <x v="5"/>
    <s v="OPP"/>
    <s v="S011"/>
    <s v="Purchase Card – Andie Lindsay"/>
    <x v="0"/>
    <n v="-105.65"/>
    <n v="0"/>
    <s v="PS\VENOOS"/>
    <s v="PS\MAYL"/>
    <s v="PS\MAYL"/>
    <s v="OGL003269"/>
    <s v="Museum Of NZ Te Papa"/>
    <m/>
    <m/>
    <n v="202922"/>
  </r>
  <r>
    <d v="2019-09-30T00:00:00"/>
    <x v="54"/>
    <x v="54"/>
    <s v="OPP"/>
    <s v="S011"/>
    <s v="WILSON/DAVID MR  03/09/19 WLG SYD CBR SYD WLG"/>
    <x v="4"/>
    <n v="1907.13"/>
    <n v="0"/>
    <s v="PS\WOODCOCJ"/>
    <s v="PS\WHYTEJ"/>
    <s v="PS\WHYTEJ"/>
    <s v="OGL003270"/>
    <m/>
    <m/>
    <m/>
    <n v="203044"/>
  </r>
  <r>
    <d v="2019-09-30T00:00:00"/>
    <x v="54"/>
    <x v="54"/>
    <s v="OPP"/>
    <s v="S011"/>
    <s v="WILSON DAVID MR  TICKET ISSUE SERVICE FEE"/>
    <x v="4"/>
    <n v="34"/>
    <n v="0"/>
    <s v="PS\WOODCOCJ"/>
    <s v="PS\WHYTEJ"/>
    <s v="PS\WHYTEJ"/>
    <s v="OGL003270"/>
    <m/>
    <m/>
    <m/>
    <n v="203045"/>
  </r>
  <r>
    <d v="2019-09-30T00:00:00"/>
    <x v="14"/>
    <x v="14"/>
    <s v="OPP"/>
    <s v="S011"/>
    <s v="Correction to over accrual HPS - INV#0510"/>
    <x v="0"/>
    <n v="720"/>
    <n v="0"/>
    <s v="PS\WOODCOCJ"/>
    <s v="PS\WHYTEJ"/>
    <s v="PS\WHYTEJ"/>
    <s v="OGL003270"/>
    <s v="Digital Transformation Ltd"/>
    <n v="0"/>
    <s v="CIS1906"/>
    <n v="203050"/>
  </r>
  <r>
    <d v="2019-09-30T00:00:00"/>
    <x v="36"/>
    <x v="36"/>
    <s v="OPP"/>
    <s v="S011"/>
    <s v="Summary FA Depreciation Entry"/>
    <x v="0"/>
    <n v="106630.81"/>
    <n v="0"/>
    <s v="PS\MAIRA"/>
    <s v="PS\LITTLEJK"/>
    <s v="PS\LITTLEJK"/>
    <s v="OFA000170"/>
    <m/>
    <m/>
    <m/>
    <n v="203082"/>
  </r>
  <r>
    <d v="2019-09-30T00:00:00"/>
    <x v="37"/>
    <x v="37"/>
    <s v="OPP"/>
    <s v="S011"/>
    <s v="Summary FA Depreciation Entry"/>
    <x v="0"/>
    <n v="83.91"/>
    <n v="0"/>
    <s v="PS\MAIRA"/>
    <s v="PS\LITTLEJK"/>
    <s v="PS\LITTLEJK"/>
    <s v="OFA000170"/>
    <m/>
    <m/>
    <m/>
    <n v="203084"/>
  </r>
  <r>
    <d v="2019-09-30T00:00:00"/>
    <x v="38"/>
    <x v="38"/>
    <s v="OPP"/>
    <s v="S011"/>
    <s v="Summary FA Depreciation Entry"/>
    <x v="0"/>
    <n v="9575.1"/>
    <n v="0"/>
    <s v="PS\MAIRA"/>
    <s v="PS\LITTLEJK"/>
    <s v="PS\LITTLEJK"/>
    <s v="OFA000170"/>
    <m/>
    <m/>
    <m/>
    <n v="203086"/>
  </r>
  <r>
    <d v="2019-09-30T00:00:00"/>
    <x v="36"/>
    <x v="36"/>
    <s v="OPP"/>
    <s v="S171"/>
    <s v="Summary FA Depreciation Entry"/>
    <x v="0"/>
    <n v="15733.96"/>
    <n v="0"/>
    <s v="PS\MAIRA"/>
    <s v="PS\LITTLEJK"/>
    <s v="PS\LITTLEJK"/>
    <s v="OFA000170"/>
    <m/>
    <m/>
    <m/>
    <n v="203087"/>
  </r>
  <r>
    <d v="2019-09-30T00:00:00"/>
    <x v="39"/>
    <x v="39"/>
    <s v="OPP"/>
    <s v="S011"/>
    <s v="Summary FA Depreciation Entry"/>
    <x v="0"/>
    <n v="142.86000000000001"/>
    <n v="0"/>
    <s v="PS\MAIRA"/>
    <s v="PS\LITTLEJK"/>
    <s v="PS\LITTLEJK"/>
    <s v="OFA000170"/>
    <m/>
    <m/>
    <m/>
    <n v="203090"/>
  </r>
  <r>
    <d v="2019-09-30T00:00:00"/>
    <x v="40"/>
    <x v="40"/>
    <s v="OPP"/>
    <s v="S011"/>
    <s v="Summary FA Depreciation Entry"/>
    <x v="0"/>
    <n v="72.099999999999994"/>
    <n v="0"/>
    <s v="PS\MAIRA"/>
    <s v="PS\LITTLEJK"/>
    <s v="PS\LITTLEJK"/>
    <s v="OFA000170"/>
    <m/>
    <m/>
    <m/>
    <n v="203092"/>
  </r>
  <r>
    <d v="2019-09-26T00:00:00"/>
    <x v="41"/>
    <x v="41"/>
    <s v="OPP"/>
    <s v="S011"/>
    <s v="Fuji Xerox Sep 19 - Fuji_MFD_352366 ocmcgapa"/>
    <x v="0"/>
    <n v="0.53"/>
    <n v="0"/>
    <m/>
    <s v="PS\MAYL"/>
    <m/>
    <s v="OVO011204"/>
    <m/>
    <m/>
    <m/>
    <n v="203226"/>
  </r>
  <r>
    <d v="2019-09-26T00:00:00"/>
    <x v="41"/>
    <x v="41"/>
    <s v="OPP"/>
    <s v="S011"/>
    <s v="Fuji Xerox Sep 19 - Fuji_MFD_571306 youngd"/>
    <x v="0"/>
    <n v="48.24"/>
    <n v="0"/>
    <m/>
    <s v="PS\MAYL"/>
    <m/>
    <s v="OVO011204"/>
    <m/>
    <m/>
    <m/>
    <n v="203227"/>
  </r>
  <r>
    <d v="2019-09-26T00:00:00"/>
    <x v="41"/>
    <x v="41"/>
    <s v="OPP"/>
    <s v="S011"/>
    <s v="Fuji Xerox Sep 19 - Fuji_MFD_571306 ockreisa"/>
    <x v="0"/>
    <n v="31"/>
    <n v="0"/>
    <m/>
    <s v="PS\MAYL"/>
    <m/>
    <s v="OVO011204"/>
    <m/>
    <m/>
    <m/>
    <n v="203228"/>
  </r>
  <r>
    <d v="2019-09-26T00:00:00"/>
    <x v="41"/>
    <x v="41"/>
    <s v="OPP"/>
    <s v="S011"/>
    <s v="Fuji Xerox Sep 19 - Fuji_MFD_571306 jonesm"/>
    <x v="0"/>
    <n v="8.83"/>
    <n v="0"/>
    <m/>
    <s v="PS\MAYL"/>
    <m/>
    <s v="OVO011204"/>
    <m/>
    <m/>
    <m/>
    <n v="203229"/>
  </r>
  <r>
    <d v="2019-09-26T00:00:00"/>
    <x v="41"/>
    <x v="41"/>
    <s v="OPP"/>
    <s v="S011"/>
    <s v="Fuji Xerox Sep 19 - Fuji_MFD_571306 farmerk"/>
    <x v="0"/>
    <n v="105.12"/>
    <n v="0"/>
    <m/>
    <s v="PS\MAYL"/>
    <m/>
    <s v="OVO011204"/>
    <m/>
    <m/>
    <m/>
    <n v="203230"/>
  </r>
  <r>
    <d v="2019-09-26T00:00:00"/>
    <x v="41"/>
    <x v="41"/>
    <s v="OPP"/>
    <s v="S011"/>
    <s v="Fuji Xerox Sep 19 - Fuji_MFD_570932 ockreisa"/>
    <x v="0"/>
    <n v="0.37"/>
    <n v="0"/>
    <m/>
    <s v="PS\MAYL"/>
    <m/>
    <s v="OVO011204"/>
    <m/>
    <m/>
    <m/>
    <n v="203231"/>
  </r>
  <r>
    <d v="2019-09-26T00:00:00"/>
    <x v="41"/>
    <x v="41"/>
    <s v="OPP"/>
    <s v="S011"/>
    <s v="Fuji Xerox Sep 19 - Fuji_MFD_570932 jonesm"/>
    <x v="0"/>
    <n v="0.05"/>
    <n v="0"/>
    <m/>
    <s v="PS\MAYL"/>
    <m/>
    <s v="OVO011204"/>
    <m/>
    <m/>
    <m/>
    <n v="203232"/>
  </r>
  <r>
    <d v="2019-09-26T00:00:00"/>
    <x v="41"/>
    <x v="41"/>
    <s v="OPP"/>
    <s v="S011"/>
    <s v="Fuji Xerox Sep 19 - Fuji_MFD_570932 farmerk"/>
    <x v="0"/>
    <n v="67.91"/>
    <n v="0"/>
    <m/>
    <s v="PS\MAYL"/>
    <m/>
    <s v="OVO011204"/>
    <m/>
    <m/>
    <m/>
    <n v="203233"/>
  </r>
  <r>
    <d v="2019-09-26T00:00:00"/>
    <x v="41"/>
    <x v="41"/>
    <s v="OPP"/>
    <s v="S011"/>
    <s v="Fuji Xerox Sep 19 - Fuji_MFD_370047 farmerk"/>
    <x v="0"/>
    <n v="1.76"/>
    <n v="0"/>
    <m/>
    <s v="PS\MAYL"/>
    <m/>
    <s v="OVO011204"/>
    <m/>
    <m/>
    <m/>
    <n v="203234"/>
  </r>
  <r>
    <d v="2019-09-26T00:00:00"/>
    <x v="41"/>
    <x v="41"/>
    <s v="OPP"/>
    <s v="S011"/>
    <s v="Fuji Xerox Sep 19 - Fuji_MFD_353953 youngd"/>
    <x v="0"/>
    <n v="3.34"/>
    <n v="0"/>
    <m/>
    <s v="PS\MAYL"/>
    <m/>
    <s v="OVO011204"/>
    <m/>
    <m/>
    <m/>
    <n v="203235"/>
  </r>
  <r>
    <d v="2019-09-26T00:00:00"/>
    <x v="41"/>
    <x v="41"/>
    <s v="OPP"/>
    <s v="S011"/>
    <s v="Fuji Xerox Sep 19 - Fuji_MFD_353953 woodcocj"/>
    <x v="0"/>
    <n v="0.25"/>
    <n v="0"/>
    <m/>
    <s v="PS\MAYL"/>
    <m/>
    <s v="OVO011204"/>
    <m/>
    <m/>
    <m/>
    <n v="203236"/>
  </r>
  <r>
    <d v="2019-09-26T00:00:00"/>
    <x v="41"/>
    <x v="41"/>
    <s v="OPP"/>
    <s v="S011"/>
    <s v="Fuji Xerox Sep 19 - Fuji_MFD_353953 ockreisa"/>
    <x v="0"/>
    <n v="0.6"/>
    <n v="0"/>
    <m/>
    <s v="PS\MAYL"/>
    <m/>
    <s v="OVO011204"/>
    <m/>
    <m/>
    <m/>
    <n v="203237"/>
  </r>
  <r>
    <d v="2019-09-26T00:00:00"/>
    <x v="41"/>
    <x v="41"/>
    <s v="OPP"/>
    <s v="S011"/>
    <s v="Fuji Xerox Sep 19 - Fuji_MFD_353953 jonesm"/>
    <x v="0"/>
    <n v="0.05"/>
    <n v="0"/>
    <m/>
    <s v="PS\MAYL"/>
    <m/>
    <s v="OVO011204"/>
    <m/>
    <m/>
    <m/>
    <n v="203238"/>
  </r>
  <r>
    <d v="2019-09-26T00:00:00"/>
    <x v="41"/>
    <x v="41"/>
    <s v="OPP"/>
    <s v="S011"/>
    <s v="Fuji Xerox Sep 19 - Fuji_MFD_352343 ocrichpe"/>
    <x v="0"/>
    <n v="11.13"/>
    <n v="0"/>
    <m/>
    <s v="PS\MAYL"/>
    <m/>
    <s v="OVO011204"/>
    <m/>
    <m/>
    <m/>
    <n v="203239"/>
  </r>
  <r>
    <d v="2019-09-26T00:00:00"/>
    <x v="41"/>
    <x v="41"/>
    <s v="OPP"/>
    <s v="S011"/>
    <s v="Fuji Xerox Sep 19 - Fuji_MFD_352343 farmerk"/>
    <x v="0"/>
    <n v="0.47"/>
    <n v="0"/>
    <m/>
    <s v="PS\MAYL"/>
    <m/>
    <s v="OVO011204"/>
    <m/>
    <m/>
    <m/>
    <n v="203240"/>
  </r>
  <r>
    <d v="2019-09-26T00:00:00"/>
    <x v="41"/>
    <x v="41"/>
    <s v="OPP"/>
    <s v="S011"/>
    <s v="Fuji Xerox Sep 19 - Fuji_MFD_351882 woodcocj"/>
    <x v="0"/>
    <n v="0.5"/>
    <n v="0"/>
    <m/>
    <s v="PS\MAYL"/>
    <m/>
    <s v="OVO011204"/>
    <m/>
    <m/>
    <m/>
    <n v="203241"/>
  </r>
  <r>
    <d v="2019-09-26T00:00:00"/>
    <x v="41"/>
    <x v="41"/>
    <s v="OPP"/>
    <s v="S011"/>
    <s v="Fuji Xerox Sep 19 - Fuji_SFD_CP405_003626 ocrichpe"/>
    <x v="0"/>
    <n v="16.59"/>
    <n v="0"/>
    <m/>
    <s v="PS\MAYL"/>
    <m/>
    <s v="OVO011204"/>
    <m/>
    <m/>
    <m/>
    <n v="203242"/>
  </r>
  <r>
    <d v="2019-09-26T00:00:00"/>
    <x v="41"/>
    <x v="41"/>
    <s v="OPP"/>
    <s v="S011"/>
    <s v="Fuji Xerox Sep 19 - All of Government Admin Fee"/>
    <x v="0"/>
    <n v="69.77"/>
    <n v="0"/>
    <m/>
    <s v="PS\MAYL"/>
    <m/>
    <s v="OVO011204"/>
    <m/>
    <m/>
    <m/>
    <n v="203365"/>
  </r>
  <r>
    <d v="2019-09-30T00:00:00"/>
    <x v="35"/>
    <x v="35"/>
    <s v="OPP"/>
    <s v="S011"/>
    <s v="Annual Leave Sep 2019"/>
    <x v="0"/>
    <n v="5403.11"/>
    <n v="0"/>
    <s v="PS\MAIRA"/>
    <s v="PS\LITTLEJK"/>
    <s v="PS\LITTLEJK"/>
    <s v="OGL003278"/>
    <m/>
    <m/>
    <m/>
    <n v="203379"/>
  </r>
  <r>
    <d v="2019-09-30T00:00:00"/>
    <x v="41"/>
    <x v="41"/>
    <s v="OPP"/>
    <s v="S011"/>
    <s v="Fuji Xerox Sep 19 -  ocrichpe Fuji_SFD_CP405_00593"/>
    <x v="0"/>
    <n v="3.05"/>
    <n v="0"/>
    <s v="PS\SMITHAN"/>
    <s v="PS\MAYL"/>
    <s v="PS\MAYL"/>
    <s v="OGL003279"/>
    <s v="Fuji Xerox New Zealand Ltd"/>
    <m/>
    <m/>
    <n v="203391"/>
  </r>
  <r>
    <d v="2019-09-30T00:00:00"/>
    <x v="41"/>
    <x v="41"/>
    <s v="OPP"/>
    <s v="S011"/>
    <s v="Fuji Xerox Sep 19 -  ocrichpe Fuji_MFD_351898"/>
    <x v="0"/>
    <n v="0.79"/>
    <n v="0"/>
    <s v="PS\SMITHAN"/>
    <s v="PS\MAYL"/>
    <s v="PS\MAYL"/>
    <s v="OGL003279"/>
    <s v="Fuji Xerox New Zealand Ltd"/>
    <m/>
    <m/>
    <n v="203393"/>
  </r>
  <r>
    <d v="2019-09-30T00:00:00"/>
    <x v="41"/>
    <x v="41"/>
    <s v="OPP"/>
    <s v="S011"/>
    <s v="Fuji Xerox Sep 19 -  ocrichpe Fuji_MFD_351996"/>
    <x v="0"/>
    <n v="1.66"/>
    <n v="0"/>
    <s v="PS\SMITHAN"/>
    <s v="PS\MAYL"/>
    <s v="PS\MAYL"/>
    <s v="OGL003279"/>
    <s v="Fuji Xerox New Zealand Ltd"/>
    <m/>
    <m/>
    <n v="203394"/>
  </r>
  <r>
    <d v="2019-09-30T00:00:00"/>
    <x v="41"/>
    <x v="41"/>
    <s v="OPP"/>
    <s v="S011"/>
    <s v="Fuji Xerox Sep 19 -  oclindan Fuji_MFD_301946"/>
    <x v="0"/>
    <n v="75.319999999999993"/>
    <n v="0"/>
    <s v="PS\SMITHAN"/>
    <s v="PS\MAYL"/>
    <s v="PS\MAYL"/>
    <s v="OGL003279"/>
    <s v="Fuji Xerox New Zealand Ltd"/>
    <m/>
    <m/>
    <n v="203398"/>
  </r>
  <r>
    <d v="2019-09-30T00:00:00"/>
    <x v="41"/>
    <x v="41"/>
    <s v="OPP"/>
    <s v="S011"/>
    <s v="Fuji Xerox Sep 19 -  ocwilsda Fuji_MFD_301946"/>
    <x v="0"/>
    <n v="46.75"/>
    <n v="0"/>
    <s v="PS\SMITHAN"/>
    <s v="PS\MAYL"/>
    <s v="PS\MAYL"/>
    <s v="OGL003279"/>
    <s v="Fuji Xerox New Zealand Ltd"/>
    <m/>
    <m/>
    <n v="203399"/>
  </r>
  <r>
    <d v="2019-09-26T00:00:00"/>
    <x v="7"/>
    <x v="7"/>
    <s v="OPP"/>
    <s v="S011"/>
    <s v="Vodafone Sep 19 - Satellite Phones x 7 "/>
    <x v="0"/>
    <n v="391.64"/>
    <n v="0"/>
    <s v="PS\SMITHAN"/>
    <s v="PS\MAYL"/>
    <s v="PS\MAYL"/>
    <s v="OGL003280"/>
    <s v="Vodafone NZ Ltd"/>
    <m/>
    <m/>
    <n v="203413"/>
  </r>
  <r>
    <d v="2019-09-26T00:00:00"/>
    <x v="7"/>
    <x v="7"/>
    <s v="OPP"/>
    <s v="S011"/>
    <s v="Vodafone Sep 19 - Satellite Phones x 7 June "/>
    <x v="0"/>
    <n v="385.18"/>
    <n v="0"/>
    <s v="PS\SMITHAN"/>
    <s v="PS\MAYL"/>
    <s v="PS\MAYL"/>
    <s v="OGL003280"/>
    <s v="Vodafone NZ Ltd"/>
    <m/>
    <m/>
    <n v="203415"/>
  </r>
  <r>
    <d v="2019-09-30T00:00:00"/>
    <x v="14"/>
    <x v="14"/>
    <s v="OPP"/>
    <s v="S011"/>
    <s v="MISCELLANEOUS SERVICES"/>
    <x v="0"/>
    <n v="1960"/>
    <n v="0"/>
    <s v="PS\WOODCOCJ"/>
    <s v="PS\WHYTEJ"/>
    <s v="PS\WHYTEJ"/>
    <s v="OGL003285"/>
    <s v="AIR NEW ZEALAND"/>
    <m/>
    <m/>
    <n v="203456"/>
  </r>
  <r>
    <d v="2019-09-30T00:00:00"/>
    <x v="7"/>
    <x v="7"/>
    <s v="OPP"/>
    <s v="S011"/>
    <s v="Spark Sep 19 -  278225694"/>
    <x v="0"/>
    <n v="383.58"/>
    <n v="0"/>
    <s v="PS\CHENK"/>
    <s v="PS\SMITHAN"/>
    <s v="PS\SMITHAN"/>
    <s v="OGL003288"/>
    <s v="Spark NZ Ltd"/>
    <m/>
    <m/>
    <n v="203575"/>
  </r>
  <r>
    <d v="2019-09-30T00:00:00"/>
    <x v="43"/>
    <x v="43"/>
    <s v="OPP"/>
    <s v="S011"/>
    <s v="Spark Sep 19 -  48178017"/>
    <x v="0"/>
    <n v="1.19"/>
    <n v="0"/>
    <s v="PS\CHENK"/>
    <s v="PS\SMITHAN"/>
    <s v="PS\SMITHAN"/>
    <s v="OGL003288"/>
    <s v="Spark NZ Ltd"/>
    <m/>
    <m/>
    <n v="203634"/>
  </r>
  <r>
    <d v="2019-09-30T00:00:00"/>
    <x v="43"/>
    <x v="43"/>
    <s v="OPP"/>
    <s v="S011"/>
    <s v="Spark Sep 19 -  48178047"/>
    <x v="0"/>
    <n v="1.25"/>
    <n v="0"/>
    <s v="PS\CHENK"/>
    <s v="PS\SMITHAN"/>
    <s v="PS\SMITHAN"/>
    <s v="OGL003288"/>
    <s v="Spark NZ Ltd"/>
    <m/>
    <m/>
    <n v="203636"/>
  </r>
  <r>
    <d v="2019-09-30T00:00:00"/>
    <x v="43"/>
    <x v="43"/>
    <s v="OPP"/>
    <s v="S011"/>
    <s v="Spark Sep 19 -  48178128"/>
    <x v="0"/>
    <n v="1.1499999999999999"/>
    <n v="0"/>
    <s v="PS\CHENK"/>
    <s v="PS\SMITHAN"/>
    <s v="PS\SMITHAN"/>
    <s v="OGL003288"/>
    <s v="Spark NZ Ltd"/>
    <m/>
    <m/>
    <n v="203646"/>
  </r>
  <r>
    <d v="2019-09-30T00:00:00"/>
    <x v="43"/>
    <x v="43"/>
    <s v="OPP"/>
    <s v="S011"/>
    <s v="Spark Sep 19 -  48178291"/>
    <x v="0"/>
    <n v="0.7"/>
    <n v="0"/>
    <s v="PS\CHENK"/>
    <s v="PS\SMITHAN"/>
    <s v="PS\SMITHAN"/>
    <s v="OGL003288"/>
    <s v="Spark NZ Ltd"/>
    <m/>
    <m/>
    <n v="203648"/>
  </r>
  <r>
    <d v="2019-09-30T00:00:00"/>
    <x v="43"/>
    <x v="43"/>
    <s v="OPP"/>
    <s v="S011"/>
    <s v="Spark Sep 19 -  48178292"/>
    <x v="0"/>
    <n v="0.7"/>
    <n v="0"/>
    <s v="PS\CHENK"/>
    <s v="PS\SMITHAN"/>
    <s v="PS\SMITHAN"/>
    <s v="OGL003288"/>
    <s v="Spark NZ Ltd"/>
    <m/>
    <m/>
    <n v="203649"/>
  </r>
  <r>
    <d v="2019-09-30T00:00:00"/>
    <x v="43"/>
    <x v="43"/>
    <s v="OPP"/>
    <s v="S011"/>
    <s v="Spark Sep 19 -  48178317"/>
    <x v="0"/>
    <n v="0.7"/>
    <n v="0"/>
    <s v="PS\CHENK"/>
    <s v="PS\SMITHAN"/>
    <s v="PS\SMITHAN"/>
    <s v="OGL003288"/>
    <s v="Spark NZ Ltd"/>
    <m/>
    <m/>
    <n v="203659"/>
  </r>
  <r>
    <d v="2019-09-30T00:00:00"/>
    <x v="43"/>
    <x v="43"/>
    <s v="OPP"/>
    <s v="S011"/>
    <s v="Spark Sep 19 -  48179190"/>
    <x v="0"/>
    <n v="3.55"/>
    <n v="0"/>
    <s v="PS\CHENK"/>
    <s v="PS\SMITHAN"/>
    <s v="PS\SMITHAN"/>
    <s v="OGL003288"/>
    <s v="Spark NZ Ltd"/>
    <m/>
    <m/>
    <n v="203671"/>
  </r>
  <r>
    <d v="2019-09-30T00:00:00"/>
    <x v="43"/>
    <x v="43"/>
    <s v="OPP"/>
    <s v="S011"/>
    <s v="Spark Sep 19 -  48179231"/>
    <x v="0"/>
    <n v="3.08"/>
    <n v="0"/>
    <s v="PS\CHENK"/>
    <s v="PS\SMITHAN"/>
    <s v="PS\SMITHAN"/>
    <s v="OGL003288"/>
    <s v="Spark NZ Ltd"/>
    <m/>
    <m/>
    <n v="203678"/>
  </r>
  <r>
    <d v="2019-09-30T00:00:00"/>
    <x v="43"/>
    <x v="43"/>
    <s v="OPP"/>
    <s v="S011"/>
    <s v="Spark Sep 19 -  48179245"/>
    <x v="0"/>
    <n v="2.91"/>
    <n v="0"/>
    <s v="PS\CHENK"/>
    <s v="PS\SMITHAN"/>
    <s v="PS\SMITHAN"/>
    <s v="OGL003288"/>
    <s v="Spark NZ Ltd"/>
    <m/>
    <m/>
    <n v="203679"/>
  </r>
  <r>
    <d v="2019-09-30T00:00:00"/>
    <x v="43"/>
    <x v="43"/>
    <s v="OPP"/>
    <s v="S011"/>
    <s v="Spark Sep 19 -  48179445"/>
    <x v="0"/>
    <n v="13.59"/>
    <n v="0"/>
    <s v="PS\CHENK"/>
    <s v="PS\SMITHAN"/>
    <s v="PS\SMITHAN"/>
    <s v="OGL003288"/>
    <s v="Spark NZ Ltd"/>
    <m/>
    <m/>
    <n v="203691"/>
  </r>
  <r>
    <d v="2019-09-30T00:00:00"/>
    <x v="43"/>
    <x v="43"/>
    <s v="OPP"/>
    <s v="S011"/>
    <s v="Spark Sep 19 -  48179446"/>
    <x v="0"/>
    <n v="0.7"/>
    <n v="0"/>
    <s v="PS\CHENK"/>
    <s v="PS\SMITHAN"/>
    <s v="PS\SMITHAN"/>
    <s v="OGL003288"/>
    <s v="Spark NZ Ltd"/>
    <m/>
    <m/>
    <n v="203692"/>
  </r>
  <r>
    <d v="2019-09-30T00:00:00"/>
    <x v="43"/>
    <x v="43"/>
    <s v="OPP"/>
    <s v="S011"/>
    <s v="Spark Sep 19 -  48179525"/>
    <x v="0"/>
    <n v="12.64"/>
    <n v="0"/>
    <s v="PS\CHENK"/>
    <s v="PS\SMITHAN"/>
    <s v="PS\SMITHAN"/>
    <s v="OGL003288"/>
    <s v="Spark NZ Ltd"/>
    <m/>
    <m/>
    <n v="203711"/>
  </r>
  <r>
    <d v="2019-10-01T00:00:00"/>
    <x v="11"/>
    <x v="11"/>
    <s v="OPP"/>
    <s v="S011"/>
    <s v="Post, August 2019"/>
    <x v="0"/>
    <n v="165.71"/>
    <n v="24.86"/>
    <m/>
    <s v="PS\MAYL"/>
    <m/>
    <s v="OVO011176"/>
    <m/>
    <m/>
    <m/>
    <n v="203876"/>
  </r>
  <r>
    <d v="2019-10-01T00:00:00"/>
    <x v="0"/>
    <x v="0"/>
    <s v="OPP"/>
    <s v="S011"/>
    <s v="Workstation assessments x 2"/>
    <x v="0"/>
    <n v="244.54"/>
    <n v="36.68"/>
    <m/>
    <s v="PS\MAYL"/>
    <m/>
    <s v="OVO011177"/>
    <m/>
    <m/>
    <m/>
    <n v="203879"/>
  </r>
  <r>
    <d v="2019-10-01T00:00:00"/>
    <x v="0"/>
    <x v="0"/>
    <s v="OPP"/>
    <s v="S011"/>
    <s v="2 x workstation assessements"/>
    <x v="0"/>
    <n v="224.35"/>
    <n v="33.65"/>
    <m/>
    <s v="PS\MAYL"/>
    <m/>
    <s v="OVO011178"/>
    <m/>
    <m/>
    <m/>
    <n v="203882"/>
  </r>
  <r>
    <d v="2019-10-01T00:00:00"/>
    <x v="0"/>
    <x v="0"/>
    <s v="OPP"/>
    <s v="S011"/>
    <s v="Ergonomic chair - C Ellis"/>
    <x v="0"/>
    <n v="645"/>
    <n v="96.75"/>
    <m/>
    <s v="PS\MAYL"/>
    <m/>
    <s v="OVO011179"/>
    <m/>
    <m/>
    <m/>
    <n v="203885"/>
  </r>
  <r>
    <d v="2019-10-01T00:00:00"/>
    <x v="9"/>
    <x v="9"/>
    <s v="OPP"/>
    <s v="S011"/>
    <s v="Records storage"/>
    <x v="0"/>
    <n v="208.95"/>
    <n v="31.34"/>
    <m/>
    <s v="PS\MAYL"/>
    <m/>
    <s v="OVO011175"/>
    <m/>
    <m/>
    <m/>
    <n v="203915"/>
  </r>
  <r>
    <d v="2019-10-04T00:00:00"/>
    <x v="28"/>
    <x v="28"/>
    <s v="OPP"/>
    <s v="S011"/>
    <s v="Candidate testing (HR person)"/>
    <x v="0"/>
    <n v="405"/>
    <n v="60.75"/>
    <m/>
    <s v="PS\MAYL"/>
    <m/>
    <s v="OVO011209"/>
    <m/>
    <m/>
    <m/>
    <n v="203918"/>
  </r>
  <r>
    <d v="2019-10-02T00:00:00"/>
    <x v="7"/>
    <x v="7"/>
    <s v="OPP"/>
    <s v="S011"/>
    <s v="OPP cellphone charges to 25 Sep"/>
    <x v="0"/>
    <n v="540.97"/>
    <n v="81.150000000000006"/>
    <m/>
    <s v="PS\MAYL"/>
    <m/>
    <s v="OVO011180"/>
    <m/>
    <m/>
    <m/>
    <n v="203927"/>
  </r>
  <r>
    <d v="2019-10-02T00:00:00"/>
    <x v="7"/>
    <x v="7"/>
    <s v="OPP"/>
    <s v="S011"/>
    <s v="OPP roaming charges to 25 Sep"/>
    <x v="0"/>
    <n v="126"/>
    <n v="0"/>
    <m/>
    <s v="PS\MAYL"/>
    <m/>
    <s v="OVO011180"/>
    <m/>
    <m/>
    <m/>
    <n v="203929"/>
  </r>
  <r>
    <d v="2019-10-02T00:00:00"/>
    <x v="9"/>
    <x v="9"/>
    <s v="OPP"/>
    <s v="S011"/>
    <s v="PTV tapes archiving Sep 2019"/>
    <x v="0"/>
    <n v="435"/>
    <n v="65.25"/>
    <m/>
    <s v="PS\MAYL"/>
    <m/>
    <s v="OVO011182"/>
    <m/>
    <m/>
    <m/>
    <n v="203943"/>
  </r>
  <r>
    <d v="2019-10-02T00:00:00"/>
    <x v="28"/>
    <x v="28"/>
    <s v="OPP"/>
    <s v="S011"/>
    <s v="MOJ checks"/>
    <x v="0"/>
    <n v="79.5"/>
    <n v="11.93"/>
    <m/>
    <s v="PS\MAYL"/>
    <m/>
    <s v="OVO011191"/>
    <m/>
    <m/>
    <m/>
    <n v="203949"/>
  </r>
  <r>
    <d v="2019-10-02T00:00:00"/>
    <x v="31"/>
    <x v="31"/>
    <s v="OPP"/>
    <s v="S011"/>
    <s v="Audit fees #3 &amp; overhead charge"/>
    <x v="0"/>
    <n v="2065"/>
    <n v="309.75"/>
    <m/>
    <s v="PS\MAYL"/>
    <m/>
    <s v="OVO011195"/>
    <m/>
    <m/>
    <m/>
    <n v="203952"/>
  </r>
  <r>
    <d v="2019-10-02T00:00:00"/>
    <x v="1"/>
    <x v="1"/>
    <s v="OPP"/>
    <s v="S011"/>
    <s v="SALARY 02 OCT 2019"/>
    <x v="0"/>
    <n v="54767.11"/>
    <n v="0"/>
    <s v="PS\MAIRA"/>
    <s v="PS\LITTLEJK"/>
    <s v="PS\LITTLEJK"/>
    <s v="OSAL000370"/>
    <m/>
    <m/>
    <m/>
    <n v="203979"/>
  </r>
  <r>
    <d v="2019-10-02T00:00:00"/>
    <x v="19"/>
    <x v="19"/>
    <s v="OPP"/>
    <s v="S011"/>
    <s v="SALARY 02 OCT 2019"/>
    <x v="0"/>
    <n v="109.61"/>
    <n v="0"/>
    <s v="PS\MAIRA"/>
    <s v="PS\LITTLEJK"/>
    <s v="PS\LITTLEJK"/>
    <s v="OSAL000370"/>
    <m/>
    <m/>
    <m/>
    <n v="203994"/>
  </r>
  <r>
    <d v="2019-10-02T00:00:00"/>
    <x v="2"/>
    <x v="2"/>
    <s v="OPP"/>
    <s v="S011"/>
    <s v="SALARY 02 OCT 2019"/>
    <x v="0"/>
    <n v="697.81"/>
    <n v="0"/>
    <s v="PS\MAIRA"/>
    <s v="PS\LITTLEJK"/>
    <s v="PS\LITTLEJK"/>
    <s v="OSAL000370"/>
    <m/>
    <m/>
    <m/>
    <n v="204000"/>
  </r>
  <r>
    <d v="2019-10-02T00:00:00"/>
    <x v="3"/>
    <x v="3"/>
    <s v="OPP"/>
    <s v="S011"/>
    <s v="SALARY 02 OCT 2019"/>
    <x v="0"/>
    <n v="1168.17"/>
    <n v="0"/>
    <s v="PS\MAIRA"/>
    <s v="PS\LITTLEJK"/>
    <s v="PS\LITTLEJK"/>
    <s v="OSAL000370"/>
    <m/>
    <m/>
    <m/>
    <n v="204010"/>
  </r>
  <r>
    <d v="2019-10-02T00:00:00"/>
    <x v="20"/>
    <x v="20"/>
    <s v="OPP"/>
    <s v="S011"/>
    <s v="SALARY 02 OCT 2019"/>
    <x v="0"/>
    <n v="245"/>
    <n v="0"/>
    <s v="PS\MAIRA"/>
    <s v="PS\LITTLEJK"/>
    <s v="PS\LITTLEJK"/>
    <s v="OSAL000370"/>
    <m/>
    <m/>
    <m/>
    <n v="204017"/>
  </r>
  <r>
    <d v="2019-10-02T00:00:00"/>
    <x v="4"/>
    <x v="4"/>
    <s v="OPP"/>
    <s v="S011"/>
    <s v="SALARY 02 OCT 2019"/>
    <x v="0"/>
    <n v="33"/>
    <n v="0"/>
    <s v="PS\MAIRA"/>
    <s v="PS\LITTLEJK"/>
    <s v="PS\LITTLEJK"/>
    <s v="OSAL000370"/>
    <m/>
    <m/>
    <m/>
    <n v="204024"/>
  </r>
  <r>
    <d v="2019-10-02T00:00:00"/>
    <x v="7"/>
    <x v="7"/>
    <s v="OPP"/>
    <s v="S011"/>
    <s v="Roaming Charges Reimburse - Moyra Jones"/>
    <x v="0"/>
    <n v="-91"/>
    <n v="0"/>
    <s v="PS\MAIRA"/>
    <s v="PS\LITTLEJK"/>
    <s v="PS\LITTLEJK"/>
    <s v="OGL003309"/>
    <m/>
    <m/>
    <m/>
    <n v="204054"/>
  </r>
  <r>
    <d v="2019-10-08T00:00:00"/>
    <x v="56"/>
    <x v="56"/>
    <s v="OPP"/>
    <s v="S011"/>
    <s v="Ask Your Team review/recommendation Sep 2019"/>
    <x v="0"/>
    <n v="7450"/>
    <n v="1117.5"/>
    <m/>
    <s v="PS\MAYL"/>
    <m/>
    <s v="OVO011218"/>
    <m/>
    <m/>
    <m/>
    <n v="204063"/>
  </r>
  <r>
    <d v="2019-10-08T00:00:00"/>
    <x v="12"/>
    <x v="12"/>
    <s v="OPP"/>
    <s v="S011"/>
    <s v="EAP services Sep 2019"/>
    <x v="0"/>
    <n v="265.01"/>
    <n v="39.75"/>
    <m/>
    <s v="PS\MAYL"/>
    <m/>
    <s v="OVO011219"/>
    <m/>
    <m/>
    <m/>
    <n v="204066"/>
  </r>
  <r>
    <d v="2019-10-14T00:00:00"/>
    <x v="21"/>
    <x v="21"/>
    <s v="OPP"/>
    <s v="S011"/>
    <s v="Ground coffee PLP-Brouwe"/>
    <x v="0"/>
    <n v="21.74"/>
    <n v="0"/>
    <s v="PS\VENOOS"/>
    <s v="PS\SMITHAN"/>
    <s v="PS\SMITHAN"/>
    <s v="OGL003311"/>
    <s v="Coffee Supreme Ltd Online"/>
    <m/>
    <m/>
    <n v="204083"/>
  </r>
  <r>
    <d v="2019-10-02T00:00:00"/>
    <x v="31"/>
    <x v="31"/>
    <s v="OPP"/>
    <s v="S011"/>
    <s v="OVO011195-Audit fees #3 &amp; overhead charge"/>
    <x v="0"/>
    <n v="-2065"/>
    <n v="0"/>
    <s v="PS\MAIRA"/>
    <s v="PS\LITTLEJK"/>
    <s v="PS\LITTLEJK"/>
    <s v="OGL003312"/>
    <m/>
    <m/>
    <m/>
    <n v="204106"/>
  </r>
  <r>
    <d v="2019-10-01T00:00:00"/>
    <x v="15"/>
    <x v="15"/>
    <s v="OPP"/>
    <s v="S011"/>
    <s v="Executive coaching, J Picker"/>
    <x v="0"/>
    <n v="180"/>
    <n v="27"/>
    <m/>
    <s v="PS\SMITHAN"/>
    <m/>
    <s v="OVO011164"/>
    <m/>
    <m/>
    <m/>
    <n v="204150"/>
  </r>
  <r>
    <d v="2019-10-11T00:00:00"/>
    <x v="0"/>
    <x v="0"/>
    <s v="OPP"/>
    <s v="S011"/>
    <s v="Onsite Support Travel km Onsite Adv: M McKenzie"/>
    <x v="0"/>
    <n v="527.36"/>
    <n v="79.099999999999994"/>
    <m/>
    <s v="PS\SMITHAN"/>
    <m/>
    <s v="OVO011226"/>
    <m/>
    <m/>
    <m/>
    <n v="204159"/>
  </r>
  <r>
    <d v="2019-10-16T00:00:00"/>
    <x v="1"/>
    <x v="1"/>
    <s v="OPP"/>
    <s v="S011"/>
    <s v="SALARY 16 OCT 2019"/>
    <x v="0"/>
    <n v="56797.7"/>
    <n v="0"/>
    <s v="PS\MAIRA"/>
    <s v="PS\LITTLEJK"/>
    <s v="PS\LITTLEJK"/>
    <s v="OSAL000371"/>
    <m/>
    <m/>
    <m/>
    <n v="204173"/>
  </r>
  <r>
    <d v="2019-10-16T00:00:00"/>
    <x v="19"/>
    <x v="19"/>
    <s v="OPP"/>
    <s v="S011"/>
    <s v="SALARY 16 OCT 2019"/>
    <x v="0"/>
    <n v="113.67"/>
    <n v="0"/>
    <s v="PS\MAIRA"/>
    <s v="PS\LITTLEJK"/>
    <s v="PS\LITTLEJK"/>
    <s v="OSAL000371"/>
    <m/>
    <m/>
    <m/>
    <n v="204184"/>
  </r>
  <r>
    <d v="2019-10-16T00:00:00"/>
    <x v="2"/>
    <x v="2"/>
    <s v="OPP"/>
    <s v="S011"/>
    <s v="SALARY 16 OCT 2019"/>
    <x v="0"/>
    <n v="711.08"/>
    <n v="0"/>
    <s v="PS\MAIRA"/>
    <s v="PS\LITTLEJK"/>
    <s v="PS\LITTLEJK"/>
    <s v="OSAL000371"/>
    <m/>
    <m/>
    <m/>
    <n v="204189"/>
  </r>
  <r>
    <d v="2019-10-16T00:00:00"/>
    <x v="3"/>
    <x v="3"/>
    <s v="OPP"/>
    <s v="S011"/>
    <s v="SALARY 16 OCT 2019"/>
    <x v="0"/>
    <n v="1268.26"/>
    <n v="0"/>
    <s v="PS\MAIRA"/>
    <s v="PS\LITTLEJK"/>
    <s v="PS\LITTLEJK"/>
    <s v="OSAL000371"/>
    <m/>
    <m/>
    <m/>
    <n v="204198"/>
  </r>
  <r>
    <d v="2019-10-16T00:00:00"/>
    <x v="4"/>
    <x v="4"/>
    <s v="OPP"/>
    <s v="S011"/>
    <s v="SALARY 16 OCT 2019"/>
    <x v="0"/>
    <n v="33"/>
    <n v="0"/>
    <s v="PS\MAIRA"/>
    <s v="PS\LITTLEJK"/>
    <s v="PS\LITTLEJK"/>
    <s v="OSAL000371"/>
    <m/>
    <m/>
    <m/>
    <n v="204205"/>
  </r>
  <r>
    <d v="2019-10-01T00:00:00"/>
    <x v="54"/>
    <x v="54"/>
    <s v="OPP"/>
    <s v="S011"/>
    <s v="YOUNG/DEBORAH MS 21/10/19 WLG SYD ADL AKL WLG"/>
    <x v="0"/>
    <n v="840.53"/>
    <n v="0"/>
    <s v="PS\MAIRA"/>
    <s v="PS\LITTLEJK"/>
    <s v="PS\LITTLEJK"/>
    <s v="OGL003314"/>
    <s v="AIR NEW ZEALAND"/>
    <m/>
    <m/>
    <n v="204280"/>
  </r>
  <r>
    <d v="2019-10-01T00:00:00"/>
    <x v="54"/>
    <x v="54"/>
    <s v="OPP"/>
    <s v="S011"/>
    <s v="YOUNG/DEBORAH MS 2 WORKS"/>
    <x v="0"/>
    <n v="100"/>
    <n v="0"/>
    <s v="PS\MAIRA"/>
    <s v="PS\LITTLEJK"/>
    <s v="PS\LITTLEJK"/>
    <s v="OGL003314"/>
    <s v="AIR NEW ZEALAND"/>
    <m/>
    <m/>
    <n v="204281"/>
  </r>
  <r>
    <d v="2019-10-01T00:00:00"/>
    <x v="54"/>
    <x v="54"/>
    <s v="OPP"/>
    <s v="S011"/>
    <s v="YOUNG/DEBORAH MS PRFD SEAT"/>
    <x v="0"/>
    <n v="10"/>
    <n v="0"/>
    <s v="PS\MAIRA"/>
    <s v="PS\LITTLEJK"/>
    <s v="PS\LITTLEJK"/>
    <s v="OGL003314"/>
    <s v="AIR NEW ZEALAND"/>
    <m/>
    <m/>
    <n v="204282"/>
  </r>
  <r>
    <d v="2019-10-01T00:00:00"/>
    <x v="54"/>
    <x v="54"/>
    <s v="OPP"/>
    <s v="S011"/>
    <s v="YOUNG/DEBORAH MS PRFD SEAT"/>
    <x v="0"/>
    <n v="10"/>
    <n v="0"/>
    <s v="PS\MAIRA"/>
    <s v="PS\LITTLEJK"/>
    <s v="PS\LITTLEJK"/>
    <s v="OGL003314"/>
    <s v="AIR NEW ZEALAND"/>
    <m/>
    <m/>
    <n v="204283"/>
  </r>
  <r>
    <d v="2019-10-01T00:00:00"/>
    <x v="15"/>
    <x v="15"/>
    <s v="OPP"/>
    <s v="S011"/>
    <s v="PPMT - Vic Uni Information Course-Krieg 9/10/19"/>
    <x v="0"/>
    <n v="1255.5"/>
    <n v="0"/>
    <s v="PS\MAIRA"/>
    <s v="PS\LITTLEJK"/>
    <s v="PS\LITTLEJK"/>
    <s v="OGL002994"/>
    <m/>
    <m/>
    <m/>
    <n v="204285"/>
  </r>
  <r>
    <d v="2019-10-01T00:00:00"/>
    <x v="44"/>
    <x v="44"/>
    <s v="OPP"/>
    <s v="S011"/>
    <s v="PPMT - Ask Your Team Jul19-Jun20"/>
    <x v="0"/>
    <n v="1166.67"/>
    <n v="0"/>
    <s v="PS\MAIRA"/>
    <s v="PS\LITTLEJK"/>
    <s v="PS\LITTLEJK"/>
    <s v="OVO010892"/>
    <m/>
    <m/>
    <m/>
    <n v="204295"/>
  </r>
  <r>
    <d v="2019-10-01T00:00:00"/>
    <x v="29"/>
    <x v="29"/>
    <s v="OPP"/>
    <s v="S011"/>
    <s v="Accounting Services SLA 2017/18 sch2"/>
    <x v="0"/>
    <n v="3250"/>
    <n v="0"/>
    <s v="PS\MAIRA"/>
    <s v="PS\LITTLEJK"/>
    <s v="PS\LITTLEJK"/>
    <s v="ACCOUNTING"/>
    <m/>
    <m/>
    <m/>
    <n v="204301"/>
  </r>
  <r>
    <d v="2019-10-01T00:00:00"/>
    <x v="29"/>
    <x v="29"/>
    <s v="OPP"/>
    <s v="S011"/>
    <s v="OOC Management Accountant Fee sch2"/>
    <x v="0"/>
    <n v="5000"/>
    <n v="0"/>
    <s v="PS\MAIRA"/>
    <s v="PS\LITTLEJK"/>
    <s v="PS\LITTLEJK"/>
    <s v="ACCOUNTING"/>
    <m/>
    <m/>
    <m/>
    <n v="204302"/>
  </r>
  <r>
    <d v="2019-10-01T00:00:00"/>
    <x v="30"/>
    <x v="30"/>
    <s v="OPP"/>
    <s v="S011"/>
    <s v="Allocation of corp. support from OPP to IPR 19/20"/>
    <x v="0"/>
    <n v="-3717.13"/>
    <n v="0"/>
    <s v="PS\MAIRA"/>
    <s v="PS\LITTLEJK"/>
    <s v="PS\LITTLEJK"/>
    <s v="ALLOCATIONS"/>
    <m/>
    <m/>
    <m/>
    <n v="204308"/>
  </r>
  <r>
    <d v="2019-10-01T00:00:00"/>
    <x v="31"/>
    <x v="31"/>
    <s v="OPP"/>
    <s v="S011"/>
    <s v="Audit fee accrual 19/20"/>
    <x v="0"/>
    <n v="3872.17"/>
    <n v="0"/>
    <s v="PS\MAIRA"/>
    <s v="PS\LITTLEJK"/>
    <s v="PS\LITTLEJK"/>
    <s v="AUDIT FEE"/>
    <m/>
    <m/>
    <m/>
    <n v="204309"/>
  </r>
  <r>
    <d v="2019-10-01T00:00:00"/>
    <x v="32"/>
    <x v="32"/>
    <s v="OPP"/>
    <s v="S011"/>
    <s v="Capital charge 19/20"/>
    <x v="0"/>
    <n v="47275"/>
    <n v="0"/>
    <s v="PS\MAIRA"/>
    <s v="PS\LITTLEJK"/>
    <s v="PS\LITTLEJK"/>
    <s v="CAPITAL CHARGE"/>
    <m/>
    <m/>
    <m/>
    <n v="204311"/>
  </r>
  <r>
    <d v="2019-10-01T00:00:00"/>
    <x v="33"/>
    <x v="33"/>
    <s v="OPP"/>
    <s v="S011"/>
    <s v="Crown Revenue 19/20"/>
    <x v="0"/>
    <n v="-1726166.67"/>
    <n v="0"/>
    <s v="PS\MAIRA"/>
    <s v="PS\LITTLEJK"/>
    <s v="PS\LITTLEJK"/>
    <s v="CROWN REVENUE"/>
    <m/>
    <m/>
    <m/>
    <n v="204313"/>
  </r>
  <r>
    <d v="2019-10-01T00:00:00"/>
    <x v="34"/>
    <x v="34"/>
    <s v="OPP"/>
    <s v="S011"/>
    <s v="ICT SLA OOC 2019/20"/>
    <x v="0"/>
    <n v="110000"/>
    <n v="0"/>
    <s v="PS\MAIRA"/>
    <s v="PS\LITTLEJK"/>
    <s v="PS\LITTLEJK"/>
    <s v="ICT SLA"/>
    <m/>
    <m/>
    <m/>
    <n v="204317"/>
  </r>
  <r>
    <d v="2019-10-01T00:00:00"/>
    <x v="33"/>
    <x v="33"/>
    <s v="OPP"/>
    <s v="S011"/>
    <s v="Adjustment Crown Revenue 19/20 post OBU19"/>
    <x v="0"/>
    <n v="-18750"/>
    <n v="0"/>
    <s v="PS\MAIRA"/>
    <s v="PS\LITTLEJK"/>
    <s v="PS\LITTLEJK"/>
    <s v="OGL003315"/>
    <m/>
    <m/>
    <m/>
    <n v="204324"/>
  </r>
  <r>
    <d v="2019-10-17T00:00:00"/>
    <x v="21"/>
    <x v="21"/>
    <s v="OPP"/>
    <s v="S011"/>
    <s v="PLP ground coffee-Brouwe"/>
    <x v="0"/>
    <n v="21.74"/>
    <n v="0"/>
    <s v="PS\VENOOS"/>
    <s v="PS\SMITHAN"/>
    <s v="PS\SMITHAN"/>
    <s v="OGL003316"/>
    <s v="Coffee Supreme Ltd Online"/>
    <m/>
    <m/>
    <n v="204365"/>
  </r>
  <r>
    <d v="2019-10-17T00:00:00"/>
    <x v="18"/>
    <x v="18"/>
    <s v="OPP"/>
    <s v="S011"/>
    <s v="CA negotiations m/tea x 10 190927-Lepou"/>
    <x v="0"/>
    <n v="71.3"/>
    <n v="0"/>
    <s v="PS\VENOOS"/>
    <s v="PS\SMITHAN"/>
    <s v="PS\SMITHAN"/>
    <s v="OGL003316"/>
    <s v="Icon Venues"/>
    <m/>
    <m/>
    <n v="204372"/>
  </r>
  <r>
    <d v="2019-10-18T00:00:00"/>
    <x v="9"/>
    <x v="9"/>
    <s v="OPP"/>
    <s v="S011"/>
    <s v="Items for records business continuity bags-Young"/>
    <x v="0"/>
    <n v="67.23"/>
    <n v="0"/>
    <s v="PS\VENOOS"/>
    <s v="PS\SMITHAN"/>
    <s v="PS\SMITHAN"/>
    <s v="OGL003317"/>
    <s v="Pak N Save Kilbirnie"/>
    <m/>
    <m/>
    <n v="204393"/>
  </r>
  <r>
    <d v="2019-10-18T00:00:00"/>
    <x v="9"/>
    <x v="9"/>
    <s v="OPP"/>
    <s v="S011"/>
    <s v="Silverfish traps-Young"/>
    <x v="0"/>
    <n v="30.8"/>
    <n v="0"/>
    <s v="PS\VENOOS"/>
    <s v="PS\SMITHAN"/>
    <s v="PS\SMITHAN"/>
    <s v="OGL003317"/>
    <s v="Mitre 10 Mega Petone"/>
    <m/>
    <m/>
    <n v="204394"/>
  </r>
  <r>
    <d v="2019-10-18T00:00:00"/>
    <x v="18"/>
    <x v="18"/>
    <s v="OPP"/>
    <s v="S011"/>
    <s v="meeting with the Clerk and 8 guests-Lindsa"/>
    <x v="0"/>
    <n v="70.3"/>
    <n v="0"/>
    <s v="PS\VENOOS"/>
    <s v="PS\SMITHAN"/>
    <s v="PS\SMITHAN"/>
    <s v="OGL003318"/>
    <s v="Museum Of NZ Te Papa"/>
    <m/>
    <m/>
    <n v="204403"/>
  </r>
  <r>
    <d v="2019-10-16T00:00:00"/>
    <x v="28"/>
    <x v="28"/>
    <s v="OPP"/>
    <s v="S011"/>
    <s v="5 x PS candidate assessments"/>
    <x v="0"/>
    <n v="850"/>
    <n v="127.5"/>
    <m/>
    <s v="PS\MAYL"/>
    <m/>
    <s v="OVO011246"/>
    <m/>
    <m/>
    <m/>
    <n v="204442"/>
  </r>
  <r>
    <d v="2019-10-11T00:00:00"/>
    <x v="8"/>
    <x v="8"/>
    <s v="OPP"/>
    <s v="S011"/>
    <s v="Public Service Manual binding - 2nd order"/>
    <x v="0"/>
    <n v="511.96"/>
    <n v="76.790000000000006"/>
    <m/>
    <s v="PS\SMITHAN"/>
    <m/>
    <s v="OVO011227"/>
    <m/>
    <m/>
    <m/>
    <n v="204485"/>
  </r>
  <r>
    <d v="2019-10-28T00:00:00"/>
    <x v="6"/>
    <x v="6"/>
    <s v="OPP"/>
    <s v="S011"/>
    <s v="Annual Fee Account Fee-Mitche"/>
    <x v="0"/>
    <n v="3.8"/>
    <n v="0"/>
    <s v="PS\VENOOS"/>
    <s v="PS\SMITHAN"/>
    <s v="PS\SMITHAN"/>
    <s v="OGL003322"/>
    <m/>
    <m/>
    <m/>
    <n v="204556"/>
  </r>
  <r>
    <d v="2019-10-28T00:00:00"/>
    <x v="6"/>
    <x v="6"/>
    <s v="OPP"/>
    <s v="S011"/>
    <s v="Annual Fee Account Fee-Louwre"/>
    <x v="0"/>
    <n v="3.8"/>
    <n v="0"/>
    <s v="PS\VENOOS"/>
    <s v="PS\SMITHAN"/>
    <s v="PS\SMITHAN"/>
    <s v="OGL003322"/>
    <m/>
    <m/>
    <m/>
    <n v="204558"/>
  </r>
  <r>
    <d v="2019-10-28T00:00:00"/>
    <x v="6"/>
    <x v="6"/>
    <s v="OPP"/>
    <s v="S011"/>
    <s v="Annual Fee Account Fee-Sieber"/>
    <x v="0"/>
    <n v="3.8"/>
    <n v="0"/>
    <s v="PS\VENOOS"/>
    <s v="PS\SMITHAN"/>
    <s v="PS\SMITHAN"/>
    <s v="OGL003322"/>
    <m/>
    <m/>
    <m/>
    <n v="204560"/>
  </r>
  <r>
    <d v="2019-10-28T00:00:00"/>
    <x v="6"/>
    <x v="6"/>
    <s v="OPP"/>
    <s v="S011"/>
    <s v="Annual Fee Account Fee-Groves"/>
    <x v="0"/>
    <n v="3.8"/>
    <n v="0"/>
    <s v="PS\VENOOS"/>
    <s v="PS\SMITHAN"/>
    <s v="PS\SMITHAN"/>
    <s v="OGL003322"/>
    <m/>
    <m/>
    <m/>
    <n v="204562"/>
  </r>
  <r>
    <d v="2019-10-28T00:00:00"/>
    <x v="6"/>
    <x v="6"/>
    <s v="OPP"/>
    <s v="S011"/>
    <s v="Annual Fee Account Fee-Brouwe"/>
    <x v="0"/>
    <n v="3.8"/>
    <n v="0"/>
    <s v="PS\VENOOS"/>
    <s v="PS\SMITHAN"/>
    <s v="PS\SMITHAN"/>
    <s v="OGL003322"/>
    <m/>
    <m/>
    <m/>
    <n v="204564"/>
  </r>
  <r>
    <d v="2019-10-28T00:00:00"/>
    <x v="6"/>
    <x v="6"/>
    <s v="OPP"/>
    <s v="S011"/>
    <s v="Annual Fee Account Fee-Sharma"/>
    <x v="0"/>
    <n v="3.8"/>
    <n v="0"/>
    <s v="PS\VENOOS"/>
    <s v="PS\SMITHAN"/>
    <s v="PS\SMITHAN"/>
    <s v="OGL003322"/>
    <m/>
    <m/>
    <m/>
    <n v="204567"/>
  </r>
  <r>
    <d v="2019-10-28T00:00:00"/>
    <x v="6"/>
    <x v="6"/>
    <s v="OPP"/>
    <s v="S011"/>
    <s v="Annual Fee Account Fee-Wilson"/>
    <x v="0"/>
    <n v="3.8"/>
    <n v="0"/>
    <s v="PS\VENOOS"/>
    <s v="PS\SMITHAN"/>
    <s v="PS\SMITHAN"/>
    <s v="OGL003322"/>
    <m/>
    <m/>
    <m/>
    <n v="204569"/>
  </r>
  <r>
    <d v="2019-10-28T00:00:00"/>
    <x v="6"/>
    <x v="6"/>
    <s v="OPP"/>
    <s v="S011"/>
    <s v="Annual Fee Account Fee-Lindsa"/>
    <x v="0"/>
    <n v="3.8"/>
    <n v="0"/>
    <s v="PS\VENOOS"/>
    <s v="PS\SMITHAN"/>
    <s v="PS\SMITHAN"/>
    <s v="OGL003322"/>
    <m/>
    <m/>
    <m/>
    <n v="204571"/>
  </r>
  <r>
    <d v="2019-10-28T00:00:00"/>
    <x v="6"/>
    <x v="6"/>
    <s v="OPP"/>
    <s v="S011"/>
    <s v="Annual Fee Account Fee-Picker"/>
    <x v="0"/>
    <n v="3.8"/>
    <n v="0"/>
    <s v="PS\VENOOS"/>
    <s v="PS\SMITHAN"/>
    <s v="PS\SMITHAN"/>
    <s v="OGL003322"/>
    <m/>
    <m/>
    <m/>
    <n v="204573"/>
  </r>
  <r>
    <d v="2019-10-28T00:00:00"/>
    <x v="6"/>
    <x v="6"/>
    <s v="OPP"/>
    <s v="S011"/>
    <s v="Annual Fee Account Fee-Jones"/>
    <x v="0"/>
    <n v="3.8"/>
    <n v="0"/>
    <s v="PS\VENOOS"/>
    <s v="PS\SMITHAN"/>
    <s v="PS\SMITHAN"/>
    <s v="OGL003322"/>
    <m/>
    <m/>
    <m/>
    <n v="204575"/>
  </r>
  <r>
    <d v="2019-10-28T00:00:00"/>
    <x v="6"/>
    <x v="6"/>
    <s v="OPP"/>
    <s v="S011"/>
    <s v="Annual Fee Account Fee-Brier"/>
    <x v="0"/>
    <n v="3.8"/>
    <n v="0"/>
    <s v="PS\VENOOS"/>
    <s v="PS\SMITHAN"/>
    <s v="PS\SMITHAN"/>
    <s v="OGL003322"/>
    <m/>
    <m/>
    <m/>
    <n v="204577"/>
  </r>
  <r>
    <d v="2019-10-28T00:00:00"/>
    <x v="6"/>
    <x v="6"/>
    <s v="OPP"/>
    <s v="S011"/>
    <s v="Annual Fee Account Fee-Yeabsl"/>
    <x v="0"/>
    <n v="3.8"/>
    <n v="0"/>
    <s v="PS\VENOOS"/>
    <s v="PS\SMITHAN"/>
    <s v="PS\SMITHAN"/>
    <s v="OGL003322"/>
    <m/>
    <m/>
    <m/>
    <n v="204579"/>
  </r>
  <r>
    <d v="2019-10-28T00:00:00"/>
    <x v="6"/>
    <x v="6"/>
    <s v="OPP"/>
    <s v="S011"/>
    <s v="Annual Fee Account Fee-Cotmor"/>
    <x v="0"/>
    <n v="3.8"/>
    <n v="0"/>
    <s v="PS\VENOOS"/>
    <s v="PS\SMITHAN"/>
    <s v="PS\SMITHAN"/>
    <s v="OGL003322"/>
    <m/>
    <m/>
    <m/>
    <n v="204581"/>
  </r>
  <r>
    <d v="2019-10-28T00:00:00"/>
    <x v="6"/>
    <x v="6"/>
    <s v="OPP"/>
    <s v="S011"/>
    <s v="Annual Fee Account Fee-Lepou"/>
    <x v="0"/>
    <n v="3.8"/>
    <n v="0"/>
    <s v="PS\VENOOS"/>
    <s v="PS\SMITHAN"/>
    <s v="PS\SMITHAN"/>
    <s v="OGL003322"/>
    <m/>
    <m/>
    <m/>
    <n v="204583"/>
  </r>
  <r>
    <d v="2019-10-28T00:00:00"/>
    <x v="6"/>
    <x v="6"/>
    <s v="OPP"/>
    <s v="S011"/>
    <s v="Annual Fee Account Fee-Hart"/>
    <x v="0"/>
    <n v="3.8"/>
    <n v="0"/>
    <s v="PS\VENOOS"/>
    <s v="PS\SMITHAN"/>
    <s v="PS\SMITHAN"/>
    <s v="OGL003322"/>
    <m/>
    <m/>
    <m/>
    <n v="204585"/>
  </r>
  <r>
    <d v="2019-10-28T00:00:00"/>
    <x v="6"/>
    <x v="6"/>
    <s v="OPP"/>
    <s v="S011"/>
    <s v="Annual Fee Account Fee-Hellye"/>
    <x v="0"/>
    <n v="3.8"/>
    <n v="0"/>
    <s v="PS\VENOOS"/>
    <s v="PS\SMITHAN"/>
    <s v="PS\SMITHAN"/>
    <s v="OGL003322"/>
    <m/>
    <m/>
    <m/>
    <n v="204587"/>
  </r>
  <r>
    <d v="2019-10-28T00:00:00"/>
    <x v="6"/>
    <x v="6"/>
    <s v="OPP"/>
    <s v="S011"/>
    <s v="Annual Fee Account Fee-Locke"/>
    <x v="0"/>
    <n v="3.8"/>
    <n v="0"/>
    <s v="PS\VENOOS"/>
    <s v="PS\SMITHAN"/>
    <s v="PS\SMITHAN"/>
    <s v="OGL003322"/>
    <m/>
    <m/>
    <m/>
    <n v="204589"/>
  </r>
  <r>
    <d v="2019-10-28T00:00:00"/>
    <x v="6"/>
    <x v="6"/>
    <s v="OPP"/>
    <s v="S011"/>
    <s v="Annual Fee Account Fee-Trayno"/>
    <x v="0"/>
    <n v="3.8"/>
    <n v="0"/>
    <s v="PS\VENOOS"/>
    <s v="PS\SMITHAN"/>
    <s v="PS\SMITHAN"/>
    <s v="OGL003322"/>
    <m/>
    <m/>
    <m/>
    <n v="204599"/>
  </r>
  <r>
    <d v="2019-10-28T00:00:00"/>
    <x v="6"/>
    <x v="6"/>
    <s v="OPP"/>
    <s v="S011"/>
    <s v="Annual Fee Account Fee-Drakef"/>
    <x v="0"/>
    <n v="3.8"/>
    <n v="0"/>
    <s v="PS\VENOOS"/>
    <s v="PS\SMITHAN"/>
    <s v="PS\SMITHAN"/>
    <s v="OGL003322"/>
    <m/>
    <m/>
    <m/>
    <n v="204612"/>
  </r>
  <r>
    <d v="2019-10-28T00:00:00"/>
    <x v="6"/>
    <x v="6"/>
    <s v="OPP"/>
    <s v="S011"/>
    <s v="Annual Fee Account Fee-Streef"/>
    <x v="0"/>
    <n v="3.8"/>
    <n v="0"/>
    <s v="PS\VENOOS"/>
    <s v="PS\SMITHAN"/>
    <s v="PS\SMITHAN"/>
    <s v="OGL003322"/>
    <m/>
    <m/>
    <m/>
    <n v="204614"/>
  </r>
  <r>
    <d v="2019-10-28T00:00:00"/>
    <x v="6"/>
    <x v="6"/>
    <s v="OPP"/>
    <s v="S011"/>
    <s v="Annual Fee Account Fee-Holmes"/>
    <x v="0"/>
    <n v="3.8"/>
    <n v="0"/>
    <s v="PS\VENOOS"/>
    <s v="PS\SMITHAN"/>
    <s v="PS\SMITHAN"/>
    <s v="OGL003322"/>
    <m/>
    <m/>
    <m/>
    <n v="204619"/>
  </r>
  <r>
    <d v="2019-10-28T00:00:00"/>
    <x v="6"/>
    <x v="6"/>
    <s v="OPP"/>
    <s v="S011"/>
    <s v="Annual Fee Account Fee-Hanna"/>
    <x v="0"/>
    <n v="3.8"/>
    <n v="0"/>
    <s v="PS\VENOOS"/>
    <s v="PS\SMITHAN"/>
    <s v="PS\SMITHAN"/>
    <s v="OGL003322"/>
    <m/>
    <m/>
    <m/>
    <n v="204621"/>
  </r>
  <r>
    <d v="2019-10-28T00:00:00"/>
    <x v="6"/>
    <x v="6"/>
    <s v="OPP"/>
    <s v="S011"/>
    <s v="Annual Fee Account Fee-Grace"/>
    <x v="0"/>
    <n v="3.8"/>
    <n v="0"/>
    <s v="PS\VENOOS"/>
    <s v="PS\SMITHAN"/>
    <s v="PS\SMITHAN"/>
    <s v="OGL003322"/>
    <m/>
    <m/>
    <m/>
    <n v="204623"/>
  </r>
  <r>
    <d v="2019-10-28T00:00:00"/>
    <x v="6"/>
    <x v="6"/>
    <s v="OPP"/>
    <s v="S011"/>
    <s v="Annual Fee Account Fee-Moore"/>
    <x v="0"/>
    <n v="3.8"/>
    <n v="0"/>
    <s v="PS\VENOOS"/>
    <s v="PS\SMITHAN"/>
    <s v="PS\SMITHAN"/>
    <s v="OGL003322"/>
    <m/>
    <m/>
    <m/>
    <n v="204625"/>
  </r>
  <r>
    <d v="2019-10-28T00:00:00"/>
    <x v="6"/>
    <x v="6"/>
    <s v="OPP"/>
    <s v="S011"/>
    <s v="Annual Fee Account Fee-Willia"/>
    <x v="0"/>
    <n v="3.8"/>
    <n v="0"/>
    <s v="PS\VENOOS"/>
    <s v="PS\SMITHAN"/>
    <s v="PS\SMITHAN"/>
    <s v="OGL003322"/>
    <m/>
    <m/>
    <m/>
    <n v="204627"/>
  </r>
  <r>
    <d v="2019-10-28T00:00:00"/>
    <x v="6"/>
    <x v="6"/>
    <s v="OPP"/>
    <s v="S011"/>
    <s v="Annual Fee Account Fee-Harris"/>
    <x v="0"/>
    <n v="3.8"/>
    <n v="0"/>
    <s v="PS\VENOOS"/>
    <s v="PS\SMITHAN"/>
    <s v="PS\SMITHAN"/>
    <s v="OGL003322"/>
    <m/>
    <m/>
    <m/>
    <n v="204629"/>
  </r>
  <r>
    <d v="2019-10-28T00:00:00"/>
    <x v="6"/>
    <x v="6"/>
    <s v="OPP"/>
    <s v="S011"/>
    <s v="Annual Fee Account Fee-Sutton"/>
    <x v="0"/>
    <n v="3.8"/>
    <n v="0"/>
    <s v="PS\VENOOS"/>
    <s v="PS\SMITHAN"/>
    <s v="PS\SMITHAN"/>
    <s v="OGL003322"/>
    <m/>
    <m/>
    <m/>
    <n v="204632"/>
  </r>
  <r>
    <d v="2019-10-28T00:00:00"/>
    <x v="6"/>
    <x v="6"/>
    <s v="OPP"/>
    <s v="S011"/>
    <s v="Annual Fee Account Fee-Young"/>
    <x v="0"/>
    <n v="3.8"/>
    <n v="0"/>
    <s v="PS\VENOOS"/>
    <s v="PS\SMITHAN"/>
    <s v="PS\SMITHAN"/>
    <s v="OGL003322"/>
    <m/>
    <m/>
    <m/>
    <n v="204634"/>
  </r>
  <r>
    <d v="2019-10-28T00:00:00"/>
    <x v="6"/>
    <x v="6"/>
    <s v="OPP"/>
    <s v="S011"/>
    <s v="Annual Fee Account Fee-Reid"/>
    <x v="0"/>
    <n v="3.8"/>
    <n v="0"/>
    <s v="PS\VENOOS"/>
    <s v="PS\SMITHAN"/>
    <s v="PS\SMITHAN"/>
    <s v="OGL003322"/>
    <m/>
    <m/>
    <m/>
    <n v="204639"/>
  </r>
  <r>
    <d v="2019-10-28T00:00:00"/>
    <x v="6"/>
    <x v="6"/>
    <s v="OPP"/>
    <s v="S011"/>
    <s v="Annual Fee Account Fee-Farmer"/>
    <x v="0"/>
    <n v="3.8"/>
    <n v="0"/>
    <s v="PS\VENOOS"/>
    <s v="PS\SMITHAN"/>
    <s v="PS\SMITHAN"/>
    <s v="OGL003322"/>
    <m/>
    <m/>
    <m/>
    <n v="204641"/>
  </r>
  <r>
    <d v="2019-10-28T00:00:00"/>
    <x v="6"/>
    <x v="6"/>
    <s v="OPP"/>
    <s v="S011"/>
    <s v="Annual Fee Account Fee-Landon"/>
    <x v="0"/>
    <n v="3.8"/>
    <n v="0"/>
    <s v="PS\VENOOS"/>
    <s v="PS\SMITHAN"/>
    <s v="PS\SMITHAN"/>
    <s v="OGL003322"/>
    <m/>
    <m/>
    <m/>
    <n v="204647"/>
  </r>
  <r>
    <d v="2019-10-28T00:00:00"/>
    <x v="6"/>
    <x v="6"/>
    <s v="OPP"/>
    <s v="S011"/>
    <s v="Annual Fee Account Fee-Maran"/>
    <x v="0"/>
    <n v="3.8"/>
    <n v="0"/>
    <s v="PS\VENOOS"/>
    <s v="PS\SMITHAN"/>
    <s v="PS\SMITHAN"/>
    <s v="OGL003322"/>
    <m/>
    <m/>
    <m/>
    <n v="204653"/>
  </r>
  <r>
    <d v="2019-10-28T00:00:00"/>
    <x v="6"/>
    <x v="6"/>
    <s v="OPP"/>
    <s v="S011"/>
    <s v="Annual Fee Account Fee-Davies"/>
    <x v="0"/>
    <n v="3.8"/>
    <n v="0"/>
    <s v="PS\VENOOS"/>
    <s v="PS\SMITHAN"/>
    <s v="PS\SMITHAN"/>
    <s v="OGL003322"/>
    <m/>
    <m/>
    <m/>
    <n v="204655"/>
  </r>
  <r>
    <d v="2019-10-28T00:00:00"/>
    <x v="6"/>
    <x v="6"/>
    <s v="OPP"/>
    <s v="S011"/>
    <s v="Annual Fee Account Fee-Coffey"/>
    <x v="0"/>
    <n v="3.8"/>
    <n v="0"/>
    <s v="PS\VENOOS"/>
    <s v="PS\SMITHAN"/>
    <s v="PS\SMITHAN"/>
    <s v="OGL003322"/>
    <m/>
    <m/>
    <m/>
    <n v="204660"/>
  </r>
  <r>
    <d v="2019-10-28T00:00:00"/>
    <x v="6"/>
    <x v="6"/>
    <s v="OPP"/>
    <s v="S011"/>
    <s v="Annual Fee Account Fee-Law"/>
    <x v="0"/>
    <n v="3.8"/>
    <n v="0"/>
    <s v="PS\VENOOS"/>
    <s v="PS\SMITHAN"/>
    <s v="PS\SMITHAN"/>
    <s v="OGL003322"/>
    <m/>
    <m/>
    <m/>
    <n v="204662"/>
  </r>
  <r>
    <d v="2019-10-28T00:00:00"/>
    <x v="6"/>
    <x v="6"/>
    <s v="OPP"/>
    <s v="S011"/>
    <s v="Annual Fee Account Fee-Chalme"/>
    <x v="0"/>
    <n v="3.8"/>
    <n v="0"/>
    <s v="PS\VENOOS"/>
    <s v="PS\SMITHAN"/>
    <s v="PS\SMITHAN"/>
    <s v="OGL003322"/>
    <m/>
    <m/>
    <m/>
    <n v="204670"/>
  </r>
  <r>
    <d v="2019-10-28T00:00:00"/>
    <x v="6"/>
    <x v="6"/>
    <s v="OPP"/>
    <s v="S011"/>
    <s v="Annual Fee Account Fee-Baker"/>
    <x v="0"/>
    <n v="3.8"/>
    <n v="0"/>
    <s v="PS\VENOOS"/>
    <s v="PS\SMITHAN"/>
    <s v="PS\SMITHAN"/>
    <s v="OGL003322"/>
    <m/>
    <m/>
    <m/>
    <n v="204672"/>
  </r>
  <r>
    <d v="2019-10-28T00:00:00"/>
    <x v="6"/>
    <x v="6"/>
    <s v="OPP"/>
    <s v="S011"/>
    <s v="Annual Fee Account Fee-Delane"/>
    <x v="0"/>
    <n v="3.8"/>
    <n v="0"/>
    <s v="PS\VENOOS"/>
    <s v="PS\SMITHAN"/>
    <s v="PS\SMITHAN"/>
    <s v="OGL003322"/>
    <m/>
    <m/>
    <m/>
    <n v="204674"/>
  </r>
  <r>
    <d v="2019-10-28T00:00:00"/>
    <x v="6"/>
    <x v="6"/>
    <s v="OPP"/>
    <s v="S011"/>
    <s v="Annual Fee Account Fee-Grace"/>
    <x v="0"/>
    <n v="3.8"/>
    <n v="0"/>
    <s v="PS\VENOOS"/>
    <s v="PS\SMITHAN"/>
    <s v="PS\SMITHAN"/>
    <s v="OGL003322"/>
    <m/>
    <m/>
    <m/>
    <n v="204676"/>
  </r>
  <r>
    <d v="2019-10-28T00:00:00"/>
    <x v="6"/>
    <x v="6"/>
    <s v="OPP"/>
    <s v="S011"/>
    <s v="Annual Fee Account Fee-Gradwe"/>
    <x v="0"/>
    <n v="3.8"/>
    <n v="0"/>
    <s v="PS\VENOOS"/>
    <s v="PS\SMITHAN"/>
    <s v="PS\SMITHAN"/>
    <s v="OGL003322"/>
    <m/>
    <m/>
    <m/>
    <n v="204678"/>
  </r>
  <r>
    <d v="2019-10-28T00:00:00"/>
    <x v="6"/>
    <x v="6"/>
    <s v="OPP"/>
    <s v="S011"/>
    <s v="Annual Fee Account Fee-Jones"/>
    <x v="0"/>
    <n v="3.8"/>
    <n v="0"/>
    <s v="PS\VENOOS"/>
    <s v="PS\SMITHAN"/>
    <s v="PS\SMITHAN"/>
    <s v="OGL003322"/>
    <m/>
    <m/>
    <m/>
    <n v="204680"/>
  </r>
  <r>
    <d v="2019-10-28T00:00:00"/>
    <x v="6"/>
    <x v="6"/>
    <s v="OPP"/>
    <s v="S011"/>
    <s v="Annual Fee Account Fee-Maffey"/>
    <x v="0"/>
    <n v="3.8"/>
    <n v="0"/>
    <s v="PS\VENOOS"/>
    <s v="PS\SMITHAN"/>
    <s v="PS\SMITHAN"/>
    <s v="OGL003322"/>
    <m/>
    <m/>
    <m/>
    <n v="204682"/>
  </r>
  <r>
    <d v="2019-10-28T00:00:00"/>
    <x v="6"/>
    <x v="6"/>
    <s v="OPP"/>
    <s v="S011"/>
    <s v="Annual Fee Account Fee-Maiava"/>
    <x v="0"/>
    <n v="3.8"/>
    <n v="0"/>
    <s v="PS\VENOOS"/>
    <s v="PS\SMITHAN"/>
    <s v="PS\SMITHAN"/>
    <s v="OGL003322"/>
    <m/>
    <m/>
    <m/>
    <n v="204684"/>
  </r>
  <r>
    <d v="2019-10-28T00:00:00"/>
    <x v="6"/>
    <x v="6"/>
    <s v="OPP"/>
    <s v="S011"/>
    <s v="Annual Fee Account Fee-Te Amo"/>
    <x v="0"/>
    <n v="3.8"/>
    <n v="0"/>
    <s v="PS\VENOOS"/>
    <s v="PS\SMITHAN"/>
    <s v="PS\SMITHAN"/>
    <s v="OGL003322"/>
    <m/>
    <m/>
    <m/>
    <n v="204686"/>
  </r>
  <r>
    <d v="2019-10-28T00:00:00"/>
    <x v="6"/>
    <x v="6"/>
    <s v="OPP"/>
    <s v="S011"/>
    <s v="Annual Fee Account Fee-O'Donn"/>
    <x v="0"/>
    <n v="3.8"/>
    <n v="0"/>
    <s v="PS\VENOOS"/>
    <s v="PS\SMITHAN"/>
    <s v="PS\SMITHAN"/>
    <s v="OGL003322"/>
    <m/>
    <m/>
    <m/>
    <n v="204688"/>
  </r>
  <r>
    <d v="2019-10-28T00:00:00"/>
    <x v="6"/>
    <x v="6"/>
    <s v="OPP"/>
    <s v="S011"/>
    <s v="Annual Fee Account Fee-Son"/>
    <x v="0"/>
    <n v="3.8"/>
    <n v="0"/>
    <s v="PS\VENOOS"/>
    <s v="PS\SMITHAN"/>
    <s v="PS\SMITHAN"/>
    <s v="OGL003322"/>
    <m/>
    <m/>
    <m/>
    <n v="204692"/>
  </r>
  <r>
    <d v="2019-10-28T00:00:00"/>
    <x v="6"/>
    <x v="6"/>
    <s v="OPP"/>
    <s v="S011"/>
    <s v="Annual Fee Account Fee-Taylor"/>
    <x v="0"/>
    <n v="3.8"/>
    <n v="0"/>
    <s v="PS\VENOOS"/>
    <s v="PS\SMITHAN"/>
    <s v="PS\SMITHAN"/>
    <s v="OGL003322"/>
    <m/>
    <m/>
    <m/>
    <n v="204694"/>
  </r>
  <r>
    <d v="2019-10-28T00:00:00"/>
    <x v="6"/>
    <x v="6"/>
    <s v="OPP"/>
    <s v="S011"/>
    <s v="Annual Fee Account Fee-Willia"/>
    <x v="0"/>
    <n v="3.8"/>
    <n v="0"/>
    <s v="PS\VENOOS"/>
    <s v="PS\SMITHAN"/>
    <s v="PS\SMITHAN"/>
    <s v="OGL003322"/>
    <m/>
    <m/>
    <m/>
    <n v="204696"/>
  </r>
  <r>
    <d v="2019-10-28T00:00:00"/>
    <x v="6"/>
    <x v="6"/>
    <s v="OPP"/>
    <s v="S011"/>
    <s v="Annual Fee Account Fee-Zamali"/>
    <x v="0"/>
    <n v="3.8"/>
    <n v="0"/>
    <s v="PS\VENOOS"/>
    <s v="PS\SMITHAN"/>
    <s v="PS\SMITHAN"/>
    <s v="OGL003322"/>
    <m/>
    <m/>
    <m/>
    <n v="204710"/>
  </r>
  <r>
    <d v="2019-10-28T00:00:00"/>
    <x v="6"/>
    <x v="6"/>
    <s v="OPP"/>
    <s v="S011"/>
    <s v="Finance Charge Interest Cash-Venoo"/>
    <x v="0"/>
    <n v="4.26"/>
    <n v="0"/>
    <s v="PS\VENOOS"/>
    <s v="PS\SMITHAN"/>
    <s v="PS\SMITHAN"/>
    <s v="OGL003322"/>
    <m/>
    <m/>
    <m/>
    <n v="204712"/>
  </r>
  <r>
    <d v="2019-10-11T00:00:00"/>
    <x v="28"/>
    <x v="28"/>
    <s v="OPP"/>
    <s v="S011"/>
    <s v="Credit - 5 x PS candidate assessments"/>
    <x v="0"/>
    <n v="-850"/>
    <n v="-127.5"/>
    <m/>
    <s v="PS\MAYL"/>
    <m/>
    <s v="OVC000134"/>
    <m/>
    <m/>
    <m/>
    <n v="204781"/>
  </r>
  <r>
    <d v="2019-10-30T00:00:00"/>
    <x v="1"/>
    <x v="1"/>
    <s v="OPP"/>
    <s v="S011"/>
    <s v="SALARY 30 OCT 2019"/>
    <x v="0"/>
    <n v="61933.55"/>
    <n v="0"/>
    <s v="PS\MAIRA"/>
    <s v="PS\LITTLEJK"/>
    <s v="PS\LITTLEJK"/>
    <s v="OSAL000372"/>
    <m/>
    <m/>
    <m/>
    <n v="204791"/>
  </r>
  <r>
    <d v="2019-10-30T00:00:00"/>
    <x v="19"/>
    <x v="19"/>
    <s v="OPP"/>
    <s v="S011"/>
    <s v="SALARY 30 OCT 2019"/>
    <x v="0"/>
    <n v="123.94"/>
    <n v="0"/>
    <s v="PS\MAIRA"/>
    <s v="PS\LITTLEJK"/>
    <s v="PS\LITTLEJK"/>
    <s v="OSAL000372"/>
    <m/>
    <m/>
    <m/>
    <n v="204807"/>
  </r>
  <r>
    <d v="2019-10-30T00:00:00"/>
    <x v="2"/>
    <x v="2"/>
    <s v="OPP"/>
    <s v="S011"/>
    <s v="SALARY 30 OCT 2019"/>
    <x v="0"/>
    <n v="697.81"/>
    <n v="0"/>
    <s v="PS\MAIRA"/>
    <s v="PS\LITTLEJK"/>
    <s v="PS\LITTLEJK"/>
    <s v="OSAL000372"/>
    <m/>
    <m/>
    <m/>
    <n v="204813"/>
  </r>
  <r>
    <d v="2019-10-30T00:00:00"/>
    <x v="3"/>
    <x v="3"/>
    <s v="OPP"/>
    <s v="S011"/>
    <s v="SALARY 30 OCT 2019"/>
    <x v="0"/>
    <n v="1511.49"/>
    <n v="0"/>
    <s v="PS\MAIRA"/>
    <s v="PS\LITTLEJK"/>
    <s v="PS\LITTLEJK"/>
    <s v="OSAL000372"/>
    <m/>
    <m/>
    <m/>
    <n v="204823"/>
  </r>
  <r>
    <d v="2019-10-30T00:00:00"/>
    <x v="4"/>
    <x v="4"/>
    <s v="OPP"/>
    <s v="S011"/>
    <s v="SALARY 30 OCT 2019"/>
    <x v="0"/>
    <n v="33"/>
    <n v="0"/>
    <s v="PS\MAIRA"/>
    <s v="PS\LITTLEJK"/>
    <s v="PS\LITTLEJK"/>
    <s v="OSAL000372"/>
    <m/>
    <m/>
    <m/>
    <n v="204834"/>
  </r>
  <r>
    <d v="2019-10-31T00:00:00"/>
    <x v="1"/>
    <x v="1"/>
    <s v="OPP"/>
    <s v="S011"/>
    <s v="ACCRUALS OCT 2019"/>
    <x v="0"/>
    <n v="6193.36"/>
    <n v="0"/>
    <s v="PS\MAIRA"/>
    <s v="PS\LITTLEJK"/>
    <s v="PS\LITTLEJK"/>
    <s v="OSAC000237"/>
    <m/>
    <m/>
    <m/>
    <n v="204875"/>
  </r>
  <r>
    <d v="2019-10-31T00:00:00"/>
    <x v="2"/>
    <x v="2"/>
    <s v="OPP"/>
    <s v="S011"/>
    <s v="ACCRUALS OCT 2019"/>
    <x v="0"/>
    <n v="69.78"/>
    <n v="0"/>
    <s v="PS\MAIRA"/>
    <s v="PS\LITTLEJK"/>
    <s v="PS\LITTLEJK"/>
    <s v="OSAC000237"/>
    <m/>
    <m/>
    <m/>
    <n v="204881"/>
  </r>
  <r>
    <d v="2019-10-31T00:00:00"/>
    <x v="3"/>
    <x v="3"/>
    <s v="OPP"/>
    <s v="S011"/>
    <s v="ACCRUALS OCT 2019"/>
    <x v="0"/>
    <n v="151.15"/>
    <n v="0"/>
    <s v="PS\MAIRA"/>
    <s v="PS\LITTLEJK"/>
    <s v="PS\LITTLEJK"/>
    <s v="OSAC000237"/>
    <m/>
    <m/>
    <m/>
    <n v="204891"/>
  </r>
  <r>
    <d v="2019-11-01T00:00:00"/>
    <x v="1"/>
    <x v="1"/>
    <s v="OPP"/>
    <s v="S011"/>
    <s v="ACCRUALS OCT 2019"/>
    <x v="0"/>
    <n v="-6193.36"/>
    <n v="0"/>
    <s v="PS\MAIRA"/>
    <s v="PS\LITTLEJK"/>
    <s v="PS\LITTLEJK"/>
    <s v="OSAC000238"/>
    <m/>
    <m/>
    <m/>
    <n v="204902"/>
  </r>
  <r>
    <d v="2019-11-01T00:00:00"/>
    <x v="2"/>
    <x v="2"/>
    <s v="OPP"/>
    <s v="S011"/>
    <s v="ACCRUALS OCT 2019"/>
    <x v="0"/>
    <n v="-69.78"/>
    <n v="0"/>
    <s v="PS\MAIRA"/>
    <s v="PS\LITTLEJK"/>
    <s v="PS\LITTLEJK"/>
    <s v="OSAC000238"/>
    <m/>
    <m/>
    <m/>
    <n v="204908"/>
  </r>
  <r>
    <d v="2019-11-01T00:00:00"/>
    <x v="3"/>
    <x v="3"/>
    <s v="OPP"/>
    <s v="S011"/>
    <s v="ACCRUALS OCT 2019"/>
    <x v="0"/>
    <n v="-151.15"/>
    <n v="0"/>
    <s v="PS\MAIRA"/>
    <s v="PS\LITTLEJK"/>
    <s v="PS\LITTLEJK"/>
    <s v="OSAC000238"/>
    <m/>
    <m/>
    <m/>
    <n v="204918"/>
  </r>
  <r>
    <d v="2019-11-01T00:00:00"/>
    <x v="9"/>
    <x v="9"/>
    <s v="OPP"/>
    <s v="S011"/>
    <s v="Cardboard boxes"/>
    <x v="0"/>
    <n v="554"/>
    <n v="83.1"/>
    <m/>
    <s v="PS\MAYL"/>
    <m/>
    <s v="OVO011261"/>
    <m/>
    <m/>
    <m/>
    <n v="204925"/>
  </r>
  <r>
    <d v="2019-11-01T00:00:00"/>
    <x v="8"/>
    <x v="8"/>
    <s v="OPP"/>
    <s v="S011"/>
    <s v="Code of Conduct-Aug/Sept versions"/>
    <x v="0"/>
    <n v="974.99"/>
    <n v="146.25"/>
    <m/>
    <s v="PS\MAYL"/>
    <m/>
    <s v="OVO011222"/>
    <m/>
    <m/>
    <m/>
    <n v="204960"/>
  </r>
  <r>
    <d v="2019-10-31T00:00:00"/>
    <x v="18"/>
    <x v="18"/>
    <s v="OPP"/>
    <s v="S011"/>
    <s v="Coffee with Treasury-Picker"/>
    <x v="0"/>
    <n v="7.91"/>
    <n v="0"/>
    <s v="PS\VENOOS"/>
    <s v="PS\SMITHAN"/>
    <s v="PS\SMITHAN"/>
    <s v="OGL003325"/>
    <s v="Icon Venues"/>
    <m/>
    <m/>
    <n v="204977"/>
  </r>
  <r>
    <d v="2019-10-31T00:00:00"/>
    <x v="18"/>
    <x v="18"/>
    <s v="OPP"/>
    <s v="S011"/>
    <s v="Coffee with Wgtn City Council representativ-Picker"/>
    <x v="0"/>
    <n v="3.48"/>
    <n v="0"/>
    <s v="PS\VENOOS"/>
    <s v="PS\SMITHAN"/>
    <s v="PS\SMITHAN"/>
    <s v="OGL003325"/>
    <s v="Icon Venues"/>
    <m/>
    <m/>
    <n v="204980"/>
  </r>
  <r>
    <d v="2019-10-31T00:00:00"/>
    <x v="5"/>
    <x v="5"/>
    <s v="OPP"/>
    <s v="S011"/>
    <s v="Purchase Card – Andie Lindsay"/>
    <x v="0"/>
    <n v="4.3499999999999996"/>
    <n v="0"/>
    <s v="PS\VENOOS"/>
    <s v="PS\SMITHAN"/>
    <s v="PS\SMITHAN"/>
    <s v="OGL003326"/>
    <s v="Mansfield Drycleaners"/>
    <m/>
    <m/>
    <n v="204984"/>
  </r>
  <r>
    <d v="2019-10-31T00:00:00"/>
    <x v="5"/>
    <x v="5"/>
    <s v="OPP"/>
    <s v="S011"/>
    <s v="Purchase Card – Andie Lindsay"/>
    <x v="0"/>
    <n v="160.63"/>
    <n v="0"/>
    <s v="PS\VENOOS"/>
    <s v="PS\SMITHAN"/>
    <s v="PS\SMITHAN"/>
    <s v="OGL003326"/>
    <s v="New World Thorndon"/>
    <m/>
    <m/>
    <n v="204985"/>
  </r>
  <r>
    <d v="2019-10-31T00:00:00"/>
    <x v="5"/>
    <x v="5"/>
    <s v="OPP"/>
    <s v="S011"/>
    <s v="Purchase Card – Andie Lindsay"/>
    <x v="0"/>
    <n v="91.19"/>
    <n v="0"/>
    <s v="PS\VENOOS"/>
    <s v="PS\SMITHAN"/>
    <s v="PS\SMITHAN"/>
    <s v="OGL003326"/>
    <s v="Kikki.K"/>
    <m/>
    <m/>
    <n v="204986"/>
  </r>
  <r>
    <d v="2019-10-31T00:00:00"/>
    <x v="5"/>
    <x v="5"/>
    <s v="OPP"/>
    <s v="S011"/>
    <s v="Purchase Card – Andie Lindsay"/>
    <x v="0"/>
    <n v="69.739999999999995"/>
    <n v="0"/>
    <s v="PS\VENOOS"/>
    <s v="PS\SMITHAN"/>
    <s v="PS\SMITHAN"/>
    <s v="OGL003326"/>
    <s v="Wellington Internati"/>
    <m/>
    <m/>
    <n v="204987"/>
  </r>
  <r>
    <d v="2019-10-31T00:00:00"/>
    <x v="5"/>
    <x v="5"/>
    <s v="OPP"/>
    <s v="S011"/>
    <s v="Purchase Card – Andie Lindsay"/>
    <x v="0"/>
    <n v="90.86"/>
    <n v="0"/>
    <s v="PS\VENOOS"/>
    <s v="PS\SMITHAN"/>
    <s v="PS\SMITHAN"/>
    <s v="OGL003326"/>
    <s v="Officemax"/>
    <m/>
    <m/>
    <n v="204988"/>
  </r>
  <r>
    <d v="2019-10-31T00:00:00"/>
    <x v="5"/>
    <x v="5"/>
    <s v="OPP"/>
    <s v="S011"/>
    <s v="Purchase Card – Andie Lindsay"/>
    <x v="0"/>
    <n v="103.39"/>
    <n v="0"/>
    <s v="PS\VENOOS"/>
    <s v="PS\SMITHAN"/>
    <s v="PS\SMITHAN"/>
    <s v="OGL003326"/>
    <s v="Museum Of NZ Te Papa"/>
    <m/>
    <m/>
    <n v="204989"/>
  </r>
  <r>
    <d v="2019-10-31T00:00:00"/>
    <x v="5"/>
    <x v="5"/>
    <s v="OPP"/>
    <s v="S011"/>
    <s v="Purchase Card – Andie Lindsay"/>
    <x v="0"/>
    <n v="94.78"/>
    <n v="0"/>
    <s v="PS\VENOOS"/>
    <s v="PS\SMITHAN"/>
    <s v="PS\SMITHAN"/>
    <s v="OGL003326"/>
    <s v="Icon Venues"/>
    <m/>
    <m/>
    <n v="204990"/>
  </r>
  <r>
    <d v="2019-10-31T00:00:00"/>
    <x v="5"/>
    <x v="5"/>
    <s v="OPP"/>
    <s v="S011"/>
    <s v="Purchase Card – Andie Lindsay"/>
    <x v="0"/>
    <n v="45.39"/>
    <n v="0"/>
    <s v="PS\VENOOS"/>
    <s v="PS\SMITHAN"/>
    <s v="PS\SMITHAN"/>
    <s v="OGL003326"/>
    <s v="Mainland Taxis"/>
    <m/>
    <m/>
    <n v="204991"/>
  </r>
  <r>
    <d v="2019-10-31T00:00:00"/>
    <x v="5"/>
    <x v="5"/>
    <s v="OPP"/>
    <s v="S011"/>
    <s v="Purchase Card – A Gorham"/>
    <x v="0"/>
    <n v="52.1"/>
    <n v="0"/>
    <s v="PS\VENOOS"/>
    <s v="PS\SMITHAN"/>
    <s v="PS\SMITHAN"/>
    <s v="OGL003326"/>
    <m/>
    <m/>
    <m/>
    <n v="205083"/>
  </r>
  <r>
    <d v="2019-10-31T00:00:00"/>
    <x v="6"/>
    <x v="6"/>
    <s v="OPP"/>
    <s v="S011"/>
    <s v="Account Fee"/>
    <x v="0"/>
    <n v="8.74"/>
    <n v="0"/>
    <s v="PS\VENOOS"/>
    <s v="PS\SMITHAN"/>
    <s v="PS\SMITHAN"/>
    <s v="OGL003326"/>
    <m/>
    <m/>
    <m/>
    <n v="205084"/>
  </r>
  <r>
    <d v="2019-11-01T00:00:00"/>
    <x v="5"/>
    <x v="5"/>
    <s v="OPP"/>
    <s v="S011"/>
    <s v="Purchase Card – Andie Lindsay"/>
    <x v="0"/>
    <n v="-4.3499999999999996"/>
    <n v="0"/>
    <s v="PS\VENOOS"/>
    <s v="PS\SMITHAN"/>
    <s v="PS\SMITHAN"/>
    <s v="OGL003327"/>
    <s v="Mansfield Drycleaners"/>
    <m/>
    <m/>
    <n v="205086"/>
  </r>
  <r>
    <d v="2019-11-01T00:00:00"/>
    <x v="5"/>
    <x v="5"/>
    <s v="OPP"/>
    <s v="S011"/>
    <s v="Purchase Card – Andie Lindsay"/>
    <x v="0"/>
    <n v="-160.63"/>
    <n v="0"/>
    <s v="PS\VENOOS"/>
    <s v="PS\SMITHAN"/>
    <s v="PS\SMITHAN"/>
    <s v="OGL003327"/>
    <s v="New World Thorndon"/>
    <m/>
    <m/>
    <n v="205087"/>
  </r>
  <r>
    <d v="2019-11-01T00:00:00"/>
    <x v="5"/>
    <x v="5"/>
    <s v="OPP"/>
    <s v="S011"/>
    <s v="Purchase Card – Andie Lindsay"/>
    <x v="0"/>
    <n v="-91.19"/>
    <n v="0"/>
    <s v="PS\VENOOS"/>
    <s v="PS\SMITHAN"/>
    <s v="PS\SMITHAN"/>
    <s v="OGL003327"/>
    <s v="Kikki.K"/>
    <m/>
    <m/>
    <n v="205088"/>
  </r>
  <r>
    <d v="2019-11-01T00:00:00"/>
    <x v="5"/>
    <x v="5"/>
    <s v="OPP"/>
    <s v="S011"/>
    <s v="Purchase Card – Andie Lindsay"/>
    <x v="0"/>
    <n v="-69.739999999999995"/>
    <n v="0"/>
    <s v="PS\VENOOS"/>
    <s v="PS\SMITHAN"/>
    <s v="PS\SMITHAN"/>
    <s v="OGL003327"/>
    <s v="Wellington Internati"/>
    <m/>
    <m/>
    <n v="205089"/>
  </r>
  <r>
    <d v="2019-11-01T00:00:00"/>
    <x v="5"/>
    <x v="5"/>
    <s v="OPP"/>
    <s v="S011"/>
    <s v="Purchase Card – Andie Lindsay"/>
    <x v="0"/>
    <n v="-90.86"/>
    <n v="0"/>
    <s v="PS\VENOOS"/>
    <s v="PS\SMITHAN"/>
    <s v="PS\SMITHAN"/>
    <s v="OGL003327"/>
    <s v="Officemax"/>
    <m/>
    <m/>
    <n v="205090"/>
  </r>
  <r>
    <d v="2019-11-01T00:00:00"/>
    <x v="5"/>
    <x v="5"/>
    <s v="OPP"/>
    <s v="S011"/>
    <s v="Purchase Card – Andie Lindsay"/>
    <x v="0"/>
    <n v="-103.39"/>
    <n v="0"/>
    <s v="PS\VENOOS"/>
    <s v="PS\SMITHAN"/>
    <s v="PS\SMITHAN"/>
    <s v="OGL003327"/>
    <s v="Museum Of NZ Te Papa"/>
    <m/>
    <m/>
    <n v="205091"/>
  </r>
  <r>
    <d v="2019-11-01T00:00:00"/>
    <x v="5"/>
    <x v="5"/>
    <s v="OPP"/>
    <s v="S011"/>
    <s v="Purchase Card – Andie Lindsay"/>
    <x v="0"/>
    <n v="-94.78"/>
    <n v="0"/>
    <s v="PS\VENOOS"/>
    <s v="PS\SMITHAN"/>
    <s v="PS\SMITHAN"/>
    <s v="OGL003327"/>
    <s v="Icon Venues"/>
    <m/>
    <m/>
    <n v="205092"/>
  </r>
  <r>
    <d v="2019-11-01T00:00:00"/>
    <x v="5"/>
    <x v="5"/>
    <s v="OPP"/>
    <s v="S011"/>
    <s v="Purchase Card – Andie Lindsay"/>
    <x v="0"/>
    <n v="-45.39"/>
    <n v="0"/>
    <s v="PS\VENOOS"/>
    <s v="PS\SMITHAN"/>
    <s v="PS\SMITHAN"/>
    <s v="OGL003327"/>
    <s v="Mainland Taxis"/>
    <m/>
    <m/>
    <n v="205093"/>
  </r>
  <r>
    <d v="2019-11-01T00:00:00"/>
    <x v="5"/>
    <x v="5"/>
    <s v="OPP"/>
    <s v="S011"/>
    <s v="Purchase Card – A Gorham"/>
    <x v="0"/>
    <n v="-52.1"/>
    <n v="0"/>
    <s v="PS\VENOOS"/>
    <s v="PS\SMITHAN"/>
    <s v="PS\SMITHAN"/>
    <s v="OGL003327"/>
    <m/>
    <m/>
    <m/>
    <n v="205185"/>
  </r>
  <r>
    <d v="2019-11-01T00:00:00"/>
    <x v="6"/>
    <x v="6"/>
    <s v="OPP"/>
    <s v="S011"/>
    <s v="Account Fee"/>
    <x v="0"/>
    <n v="-8.74"/>
    <n v="0"/>
    <s v="PS\VENOOS"/>
    <s v="PS\SMITHAN"/>
    <s v="PS\SMITHAN"/>
    <s v="OGL003327"/>
    <m/>
    <m/>
    <m/>
    <n v="205186"/>
  </r>
  <r>
    <d v="2019-10-31T00:00:00"/>
    <x v="35"/>
    <x v="35"/>
    <s v="OPP"/>
    <s v="S011"/>
    <s v="Annual Leave Oct 2019"/>
    <x v="0"/>
    <n v="2359.0300000000002"/>
    <n v="0"/>
    <s v="PS\MAIRA"/>
    <s v="PS\LITTLEJK"/>
    <s v="PS\LITTLEJK"/>
    <s v="OSAL000373"/>
    <m/>
    <m/>
    <m/>
    <n v="205199"/>
  </r>
  <r>
    <d v="2019-10-31T00:00:00"/>
    <x v="6"/>
    <x v="6"/>
    <s v="OPP"/>
    <s v="S011"/>
    <s v="Account Fee"/>
    <x v="0"/>
    <n v="4.37"/>
    <n v="0"/>
    <s v="PS\VENOOS"/>
    <s v="PS\SMITHAN"/>
    <s v="PS\SMITHAN"/>
    <s v="OGL003331"/>
    <m/>
    <m/>
    <m/>
    <n v="205225"/>
  </r>
  <r>
    <d v="2019-11-01T00:00:00"/>
    <x v="6"/>
    <x v="6"/>
    <s v="OPP"/>
    <s v="S011"/>
    <s v="Account Fee"/>
    <x v="0"/>
    <n v="-4.37"/>
    <n v="0"/>
    <s v="PS\VENOOS"/>
    <s v="PS\SMITHAN"/>
    <s v="PS\SMITHAN"/>
    <s v="OGL003332"/>
    <m/>
    <m/>
    <m/>
    <n v="205243"/>
  </r>
  <r>
    <d v="2019-10-26T00:00:00"/>
    <x v="41"/>
    <x v="41"/>
    <s v="OPP"/>
    <s v="S011"/>
    <s v="Fuji Xerox Oct 19 - Fuji_MFD_352343 ocwilsda"/>
    <x v="0"/>
    <n v="0.13"/>
    <n v="0"/>
    <m/>
    <s v="PS\MAYL"/>
    <m/>
    <s v="OVO011301"/>
    <m/>
    <m/>
    <m/>
    <n v="205424"/>
  </r>
  <r>
    <d v="2019-10-26T00:00:00"/>
    <x v="41"/>
    <x v="41"/>
    <s v="OPP"/>
    <s v="S011"/>
    <s v="Fuji Xerox Oct 19 - Fuji_MFD_571306 youngd"/>
    <x v="0"/>
    <n v="11.1"/>
    <n v="0"/>
    <m/>
    <s v="PS\MAYL"/>
    <m/>
    <s v="OVO011301"/>
    <m/>
    <m/>
    <m/>
    <n v="205425"/>
  </r>
  <r>
    <d v="2019-10-26T00:00:00"/>
    <x v="41"/>
    <x v="41"/>
    <s v="OPP"/>
    <s v="S011"/>
    <s v="Fuji Xerox Oct 19 - Fuji_MFD_571306 youngd"/>
    <x v="0"/>
    <n v="7.11"/>
    <n v="0"/>
    <m/>
    <s v="PS\MAYL"/>
    <m/>
    <s v="OVO011301"/>
    <m/>
    <m/>
    <m/>
    <n v="205426"/>
  </r>
  <r>
    <d v="2019-10-26T00:00:00"/>
    <x v="41"/>
    <x v="41"/>
    <s v="OPP"/>
    <s v="S011"/>
    <s v="Fuji Xerox Oct 19 - Fuji_MFD_571306 ockreisa"/>
    <x v="0"/>
    <n v="0.71"/>
    <n v="0"/>
    <m/>
    <s v="PS\MAYL"/>
    <m/>
    <s v="OVO011301"/>
    <m/>
    <m/>
    <m/>
    <n v="205427"/>
  </r>
  <r>
    <d v="2019-10-26T00:00:00"/>
    <x v="41"/>
    <x v="41"/>
    <s v="OPP"/>
    <s v="S011"/>
    <s v="Fuji Xerox Oct 19 - Fuji_MFD_571306 ockreisa"/>
    <x v="0"/>
    <n v="16.600000000000001"/>
    <n v="0"/>
    <m/>
    <s v="PS\MAYL"/>
    <m/>
    <s v="OVO011301"/>
    <m/>
    <m/>
    <m/>
    <n v="205428"/>
  </r>
  <r>
    <d v="2019-10-26T00:00:00"/>
    <x v="41"/>
    <x v="41"/>
    <s v="OPP"/>
    <s v="S011"/>
    <s v="Fuji Xerox Oct 19 - Fuji_MFD_571306 jonesm"/>
    <x v="0"/>
    <n v="2.48"/>
    <n v="0"/>
    <m/>
    <s v="PS\MAYL"/>
    <m/>
    <s v="OVO011301"/>
    <m/>
    <m/>
    <m/>
    <n v="205429"/>
  </r>
  <r>
    <d v="2019-10-26T00:00:00"/>
    <x v="41"/>
    <x v="41"/>
    <s v="OPP"/>
    <s v="S011"/>
    <s v="Fuji Xerox Oct 19 - Fuji_MFD_571306 jonesm"/>
    <x v="0"/>
    <n v="4.7300000000000004"/>
    <n v="0"/>
    <m/>
    <s v="PS\MAYL"/>
    <m/>
    <s v="OVO011301"/>
    <m/>
    <m/>
    <m/>
    <n v="205430"/>
  </r>
  <r>
    <d v="2019-10-26T00:00:00"/>
    <x v="41"/>
    <x v="41"/>
    <s v="OPP"/>
    <s v="S011"/>
    <s v="Fuji Xerox Oct 19 - Fuji_MFD_571306 farmerk"/>
    <x v="0"/>
    <n v="0.66"/>
    <n v="0"/>
    <m/>
    <s v="PS\MAYL"/>
    <m/>
    <s v="OVO011301"/>
    <m/>
    <m/>
    <m/>
    <n v="205431"/>
  </r>
  <r>
    <d v="2019-10-26T00:00:00"/>
    <x v="41"/>
    <x v="41"/>
    <s v="OPP"/>
    <s v="S011"/>
    <s v="Fuji Xerox Oct 19 - Fuji_MFD_571306 farmerk"/>
    <x v="0"/>
    <n v="21.1"/>
    <n v="0"/>
    <m/>
    <s v="PS\MAYL"/>
    <m/>
    <s v="OVO011301"/>
    <m/>
    <m/>
    <m/>
    <n v="205432"/>
  </r>
  <r>
    <d v="2019-10-26T00:00:00"/>
    <x v="41"/>
    <x v="41"/>
    <s v="OPP"/>
    <s v="S011"/>
    <s v="Fuji Xerox Oct 19 - Fuji_MFD_570932 youngd"/>
    <x v="0"/>
    <n v="4.79"/>
    <n v="0"/>
    <m/>
    <s v="PS\MAYL"/>
    <m/>
    <s v="OVO011301"/>
    <m/>
    <m/>
    <m/>
    <n v="205433"/>
  </r>
  <r>
    <d v="2019-10-26T00:00:00"/>
    <x v="41"/>
    <x v="41"/>
    <s v="OPP"/>
    <s v="S011"/>
    <s v="Fuji Xerox Oct 19 - Fuji_MFD_570932 woodcocj"/>
    <x v="0"/>
    <n v="2.0499999999999998"/>
    <n v="0"/>
    <m/>
    <s v="PS\MAYL"/>
    <m/>
    <s v="OVO011301"/>
    <m/>
    <m/>
    <m/>
    <n v="205434"/>
  </r>
  <r>
    <d v="2019-10-26T00:00:00"/>
    <x v="41"/>
    <x v="41"/>
    <s v="OPP"/>
    <s v="S011"/>
    <s v="Fuji Xerox Oct 19 - Fuji_MFD_570932 ockreisa"/>
    <x v="0"/>
    <n v="3.24"/>
    <n v="0"/>
    <m/>
    <s v="PS\MAYL"/>
    <m/>
    <s v="OVO011301"/>
    <m/>
    <m/>
    <m/>
    <n v="205435"/>
  </r>
  <r>
    <d v="2019-10-26T00:00:00"/>
    <x v="41"/>
    <x v="41"/>
    <s v="OPP"/>
    <s v="S011"/>
    <s v="Fuji Xerox Oct 19 - Fuji_MFD_570932 ockreisa"/>
    <x v="0"/>
    <n v="0.05"/>
    <n v="0"/>
    <m/>
    <s v="PS\MAYL"/>
    <m/>
    <s v="OVO011301"/>
    <m/>
    <m/>
    <m/>
    <n v="205436"/>
  </r>
  <r>
    <d v="2019-10-26T00:00:00"/>
    <x v="41"/>
    <x v="41"/>
    <s v="OPP"/>
    <s v="S011"/>
    <s v="Fuji Xerox Oct 19 - Fuji_MFD_570932 jonesm"/>
    <x v="0"/>
    <n v="7.77"/>
    <n v="0"/>
    <m/>
    <s v="PS\MAYL"/>
    <m/>
    <s v="OVO011301"/>
    <m/>
    <m/>
    <m/>
    <n v="205437"/>
  </r>
  <r>
    <d v="2019-10-26T00:00:00"/>
    <x v="41"/>
    <x v="41"/>
    <s v="OPP"/>
    <s v="S011"/>
    <s v="Fuji Xerox Oct 19 - Fuji_MFD_570932 farmerk"/>
    <x v="0"/>
    <n v="20.86"/>
    <n v="0"/>
    <m/>
    <s v="PS\MAYL"/>
    <m/>
    <s v="OVO011301"/>
    <m/>
    <m/>
    <m/>
    <n v="205438"/>
  </r>
  <r>
    <d v="2019-10-26T00:00:00"/>
    <x v="41"/>
    <x v="41"/>
    <s v="OPP"/>
    <s v="S011"/>
    <s v="Fuji Xerox Oct 19 - Fuji_MFD_570932 farmerk"/>
    <x v="0"/>
    <n v="31.28"/>
    <n v="0"/>
    <m/>
    <s v="PS\MAYL"/>
    <m/>
    <s v="OVO011301"/>
    <m/>
    <m/>
    <m/>
    <n v="205439"/>
  </r>
  <r>
    <d v="2019-10-26T00:00:00"/>
    <x v="41"/>
    <x v="41"/>
    <s v="OPP"/>
    <s v="S011"/>
    <s v="Fuji Xerox Oct 19 - Fuji_MFD_370047 jonesm"/>
    <x v="0"/>
    <n v="1.69"/>
    <n v="0"/>
    <m/>
    <s v="PS\MAYL"/>
    <m/>
    <s v="OVO011301"/>
    <m/>
    <m/>
    <m/>
    <n v="205440"/>
  </r>
  <r>
    <d v="2019-10-26T00:00:00"/>
    <x v="41"/>
    <x v="41"/>
    <s v="OPP"/>
    <s v="S011"/>
    <s v="Fuji Xerox Oct 19 - Fuji_MFD_370047 farmerk"/>
    <x v="0"/>
    <n v="1.18"/>
    <n v="0"/>
    <m/>
    <s v="PS\MAYL"/>
    <m/>
    <s v="OVO011301"/>
    <m/>
    <m/>
    <m/>
    <n v="205441"/>
  </r>
  <r>
    <d v="2019-10-26T00:00:00"/>
    <x v="41"/>
    <x v="41"/>
    <s v="OPP"/>
    <s v="S011"/>
    <s v="Fuji Xerox Oct 19 - Fuji_MFD_353953 youngd"/>
    <x v="0"/>
    <n v="0.24"/>
    <n v="0"/>
    <m/>
    <s v="PS\MAYL"/>
    <m/>
    <s v="OVO011301"/>
    <m/>
    <m/>
    <m/>
    <n v="205442"/>
  </r>
  <r>
    <d v="2019-10-26T00:00:00"/>
    <x v="41"/>
    <x v="41"/>
    <s v="OPP"/>
    <s v="S011"/>
    <s v="Fuji Xerox Oct 19 - Fuji_MFD_353953 youngd"/>
    <x v="0"/>
    <n v="0.16"/>
    <n v="0"/>
    <m/>
    <s v="PS\MAYL"/>
    <m/>
    <s v="OVO011301"/>
    <m/>
    <m/>
    <m/>
    <n v="205443"/>
  </r>
  <r>
    <d v="2019-10-26T00:00:00"/>
    <x v="41"/>
    <x v="41"/>
    <s v="OPP"/>
    <s v="S011"/>
    <s v="Fuji Xerox Oct 19 - Fuji_MFD_353953 woodcocj"/>
    <x v="0"/>
    <n v="0.25"/>
    <n v="0"/>
    <m/>
    <s v="PS\MAYL"/>
    <m/>
    <s v="OVO011301"/>
    <m/>
    <m/>
    <m/>
    <n v="205444"/>
  </r>
  <r>
    <d v="2019-10-26T00:00:00"/>
    <x v="41"/>
    <x v="41"/>
    <s v="OPP"/>
    <s v="S011"/>
    <s v="Fuji Xerox Oct 19 - Fuji_MFD_353953 ockreisa"/>
    <x v="0"/>
    <n v="2.81"/>
    <n v="0"/>
    <m/>
    <s v="PS\MAYL"/>
    <m/>
    <s v="OVO011301"/>
    <m/>
    <m/>
    <m/>
    <n v="205445"/>
  </r>
  <r>
    <d v="2019-10-26T00:00:00"/>
    <x v="41"/>
    <x v="41"/>
    <s v="OPP"/>
    <s v="S011"/>
    <s v="Fuji Xerox Oct 19 - Fuji_MFD_353953 ockreisa"/>
    <x v="0"/>
    <n v="0.32"/>
    <n v="0"/>
    <m/>
    <s v="PS\MAYL"/>
    <m/>
    <s v="OVO011301"/>
    <m/>
    <m/>
    <m/>
    <n v="205446"/>
  </r>
  <r>
    <d v="2019-10-26T00:00:00"/>
    <x v="41"/>
    <x v="41"/>
    <s v="OPP"/>
    <s v="S011"/>
    <s v="Fuji Xerox Oct 19 - Fuji_MFD_353953 jonesm"/>
    <x v="0"/>
    <n v="23.92"/>
    <n v="0"/>
    <m/>
    <s v="PS\MAYL"/>
    <m/>
    <s v="OVO011301"/>
    <m/>
    <m/>
    <m/>
    <n v="205447"/>
  </r>
  <r>
    <d v="2019-10-26T00:00:00"/>
    <x v="41"/>
    <x v="41"/>
    <s v="OPP"/>
    <s v="S011"/>
    <s v="Fuji Xerox Oct 19 - Fuji_MFD_353953 farmerk"/>
    <x v="0"/>
    <n v="1.63"/>
    <n v="0"/>
    <m/>
    <s v="PS\MAYL"/>
    <m/>
    <s v="OVO011301"/>
    <m/>
    <m/>
    <m/>
    <n v="205448"/>
  </r>
  <r>
    <d v="2019-10-26T00:00:00"/>
    <x v="41"/>
    <x v="41"/>
    <s v="OPP"/>
    <s v="S011"/>
    <s v="Fuji Xerox Oct 19 - Fuji_MFD_353953 farmerk"/>
    <x v="0"/>
    <n v="1.39"/>
    <n v="0"/>
    <m/>
    <s v="PS\MAYL"/>
    <m/>
    <s v="OVO011301"/>
    <m/>
    <m/>
    <m/>
    <n v="205449"/>
  </r>
  <r>
    <d v="2019-10-26T00:00:00"/>
    <x v="41"/>
    <x v="41"/>
    <s v="OPP"/>
    <s v="S011"/>
    <s v="Fuji Xerox Oct 19 - Fuji_MFD_352366 farmerk"/>
    <x v="0"/>
    <n v="0.95"/>
    <n v="0"/>
    <m/>
    <s v="PS\MAYL"/>
    <m/>
    <s v="OVO011301"/>
    <m/>
    <m/>
    <m/>
    <n v="205450"/>
  </r>
  <r>
    <d v="2019-10-26T00:00:00"/>
    <x v="41"/>
    <x v="41"/>
    <s v="OPP"/>
    <s v="S011"/>
    <s v="Fuji Xerox Oct 19 - Fuji_MFD_352343 ocrichpe"/>
    <x v="0"/>
    <n v="18.07"/>
    <n v="0"/>
    <m/>
    <s v="PS\MAYL"/>
    <m/>
    <s v="OVO011301"/>
    <m/>
    <m/>
    <m/>
    <n v="205451"/>
  </r>
  <r>
    <d v="2019-10-26T00:00:00"/>
    <x v="41"/>
    <x v="41"/>
    <s v="OPP"/>
    <s v="S011"/>
    <s v="Fuji Xerox Oct 19 - Fuji_MFD_352343 oclindan"/>
    <x v="0"/>
    <n v="7.42"/>
    <n v="0"/>
    <m/>
    <s v="PS\MAYL"/>
    <m/>
    <s v="OVO011301"/>
    <m/>
    <m/>
    <m/>
    <n v="205452"/>
  </r>
  <r>
    <d v="2019-10-26T00:00:00"/>
    <x v="41"/>
    <x v="41"/>
    <s v="OPP"/>
    <s v="S011"/>
    <s v="Fuji Xerox Oct 19 - Fuji_MFD_352343 farmerk"/>
    <x v="0"/>
    <n v="1.68"/>
    <n v="0"/>
    <m/>
    <s v="PS\MAYL"/>
    <m/>
    <s v="OVO011301"/>
    <m/>
    <m/>
    <m/>
    <n v="205453"/>
  </r>
  <r>
    <d v="2019-10-26T00:00:00"/>
    <x v="41"/>
    <x v="41"/>
    <s v="OPP"/>
    <s v="S011"/>
    <s v="Fuji Xerox Oct 19 - Fuji_MFD_351866 ockreisa"/>
    <x v="0"/>
    <n v="0.03"/>
    <n v="0"/>
    <m/>
    <s v="PS\MAYL"/>
    <m/>
    <s v="OVO011301"/>
    <m/>
    <m/>
    <m/>
    <n v="205454"/>
  </r>
  <r>
    <d v="2019-10-26T00:00:00"/>
    <x v="41"/>
    <x v="41"/>
    <s v="OPP"/>
    <s v="S011"/>
    <s v="Fuji Xerox Oct 19 - Fuji_MFD_350192 ocrichpe"/>
    <x v="0"/>
    <n v="1.56"/>
    <n v="0"/>
    <m/>
    <s v="PS\MAYL"/>
    <m/>
    <s v="OVO011301"/>
    <m/>
    <m/>
    <m/>
    <n v="205455"/>
  </r>
  <r>
    <d v="2019-10-26T00:00:00"/>
    <x v="41"/>
    <x v="41"/>
    <s v="OPP"/>
    <s v="S011"/>
    <s v="Fuji Xerox Oct 19 - Fuji_SFD_CP405_003626 ocrichpe"/>
    <x v="0"/>
    <n v="6.76"/>
    <n v="0"/>
    <m/>
    <s v="PS\MAYL"/>
    <m/>
    <s v="OVO011301"/>
    <m/>
    <m/>
    <m/>
    <n v="205456"/>
  </r>
  <r>
    <d v="2019-10-26T00:00:00"/>
    <x v="41"/>
    <x v="41"/>
    <s v="OPP"/>
    <s v="S011"/>
    <s v="Fuji Xerox Oct 19 - All of Government Admin Fee"/>
    <x v="0"/>
    <n v="29.73"/>
    <n v="0"/>
    <m/>
    <s v="PS\MAYL"/>
    <m/>
    <s v="OVO011301"/>
    <m/>
    <m/>
    <m/>
    <n v="205575"/>
  </r>
  <r>
    <d v="2019-10-31T00:00:00"/>
    <x v="36"/>
    <x v="36"/>
    <s v="OPP"/>
    <s v="S011"/>
    <s v="Summary FA Depreciation Entry"/>
    <x v="0"/>
    <n v="99455.63"/>
    <n v="0"/>
    <s v="PS\MAIRA"/>
    <s v="PS\LITTLEJK"/>
    <s v="PS\LITTLEJK"/>
    <s v="OFA000171"/>
    <m/>
    <m/>
    <m/>
    <n v="205659"/>
  </r>
  <r>
    <d v="2019-10-31T00:00:00"/>
    <x v="37"/>
    <x v="37"/>
    <s v="OPP"/>
    <s v="S011"/>
    <s v="Summary FA Depreciation Entry"/>
    <x v="0"/>
    <n v="82.51"/>
    <n v="0"/>
    <s v="PS\MAIRA"/>
    <s v="PS\LITTLEJK"/>
    <s v="PS\LITTLEJK"/>
    <s v="OFA000171"/>
    <m/>
    <m/>
    <m/>
    <n v="205661"/>
  </r>
  <r>
    <d v="2019-10-31T00:00:00"/>
    <x v="38"/>
    <x v="38"/>
    <s v="OPP"/>
    <s v="S011"/>
    <s v="Summary FA Depreciation Entry"/>
    <x v="0"/>
    <n v="9047.49"/>
    <n v="0"/>
    <s v="PS\MAIRA"/>
    <s v="PS\LITTLEJK"/>
    <s v="PS\LITTLEJK"/>
    <s v="OFA000171"/>
    <m/>
    <m/>
    <m/>
    <n v="205663"/>
  </r>
  <r>
    <d v="2019-10-31T00:00:00"/>
    <x v="36"/>
    <x v="36"/>
    <s v="OPP"/>
    <s v="S171"/>
    <s v="Summary FA Depreciation Entry"/>
    <x v="0"/>
    <n v="15733.96"/>
    <n v="0"/>
    <s v="PS\MAIRA"/>
    <s v="PS\LITTLEJK"/>
    <s v="PS\LITTLEJK"/>
    <s v="OFA000171"/>
    <m/>
    <m/>
    <m/>
    <n v="205664"/>
  </r>
  <r>
    <d v="2019-10-31T00:00:00"/>
    <x v="39"/>
    <x v="39"/>
    <s v="OPP"/>
    <s v="S011"/>
    <s v="Summary FA Depreciation Entry"/>
    <x v="0"/>
    <n v="142.86000000000001"/>
    <n v="0"/>
    <s v="PS\MAIRA"/>
    <s v="PS\LITTLEJK"/>
    <s v="PS\LITTLEJK"/>
    <s v="OFA000171"/>
    <m/>
    <m/>
    <m/>
    <n v="205667"/>
  </r>
  <r>
    <d v="2019-10-31T00:00:00"/>
    <x v="40"/>
    <x v="40"/>
    <s v="OPP"/>
    <s v="S011"/>
    <s v="Summary FA Depreciation Entry"/>
    <x v="0"/>
    <n v="72.099999999999994"/>
    <n v="0"/>
    <s v="PS\MAIRA"/>
    <s v="PS\LITTLEJK"/>
    <s v="PS\LITTLEJK"/>
    <s v="OFA000171"/>
    <m/>
    <m/>
    <m/>
    <n v="205669"/>
  </r>
  <r>
    <d v="2019-10-31T00:00:00"/>
    <x v="7"/>
    <x v="7"/>
    <s v="OPP"/>
    <s v="S011"/>
    <s v="Spark Oct 19 -  278225694"/>
    <x v="0"/>
    <n v="53"/>
    <n v="0"/>
    <s v="PS\CHENK"/>
    <s v="PS\SMITHAN"/>
    <s v="PS\SMITHAN"/>
    <s v="OGL003339"/>
    <s v="Spark NZ Ltd"/>
    <m/>
    <m/>
    <n v="205671"/>
  </r>
  <r>
    <d v="2019-10-31T00:00:00"/>
    <x v="43"/>
    <x v="43"/>
    <s v="OPP"/>
    <s v="S011"/>
    <s v="Spark Oct 19 -  48178017"/>
    <x v="0"/>
    <n v="0.7"/>
    <n v="0"/>
    <s v="PS\CHENK"/>
    <s v="PS\SMITHAN"/>
    <s v="PS\SMITHAN"/>
    <s v="OGL003339"/>
    <s v="Spark NZ Ltd"/>
    <m/>
    <m/>
    <n v="205731"/>
  </r>
  <r>
    <d v="2019-10-31T00:00:00"/>
    <x v="43"/>
    <x v="43"/>
    <s v="OPP"/>
    <s v="S011"/>
    <s v="Spark Oct 19 -  48178047"/>
    <x v="0"/>
    <n v="0.92"/>
    <n v="0"/>
    <s v="PS\CHENK"/>
    <s v="PS\SMITHAN"/>
    <s v="PS\SMITHAN"/>
    <s v="OGL003339"/>
    <s v="Spark NZ Ltd"/>
    <m/>
    <m/>
    <n v="205733"/>
  </r>
  <r>
    <d v="2019-10-31T00:00:00"/>
    <x v="43"/>
    <x v="43"/>
    <s v="OPP"/>
    <s v="S011"/>
    <s v="Spark Oct 19 -  48178128"/>
    <x v="0"/>
    <n v="1.95"/>
    <n v="0"/>
    <s v="PS\CHENK"/>
    <s v="PS\SMITHAN"/>
    <s v="PS\SMITHAN"/>
    <s v="OGL003339"/>
    <s v="Spark NZ Ltd"/>
    <m/>
    <m/>
    <n v="205744"/>
  </r>
  <r>
    <d v="2019-10-31T00:00:00"/>
    <x v="43"/>
    <x v="43"/>
    <s v="OPP"/>
    <s v="S011"/>
    <s v="Spark Oct 19 -  48178291"/>
    <x v="0"/>
    <n v="0.7"/>
    <n v="0"/>
    <s v="PS\CHENK"/>
    <s v="PS\SMITHAN"/>
    <s v="PS\SMITHAN"/>
    <s v="OGL003339"/>
    <s v="Spark NZ Ltd"/>
    <m/>
    <m/>
    <n v="205746"/>
  </r>
  <r>
    <d v="2019-10-31T00:00:00"/>
    <x v="43"/>
    <x v="43"/>
    <s v="OPP"/>
    <s v="S011"/>
    <s v="Spark Oct 19 -  48178292"/>
    <x v="0"/>
    <n v="0.7"/>
    <n v="0"/>
    <s v="PS\CHENK"/>
    <s v="PS\SMITHAN"/>
    <s v="PS\SMITHAN"/>
    <s v="OGL003339"/>
    <s v="Spark NZ Ltd"/>
    <m/>
    <m/>
    <n v="205747"/>
  </r>
  <r>
    <d v="2019-10-31T00:00:00"/>
    <x v="43"/>
    <x v="43"/>
    <s v="OPP"/>
    <s v="S011"/>
    <s v="Spark Oct 19 -  48178317"/>
    <x v="0"/>
    <n v="0.7"/>
    <n v="0"/>
    <s v="PS\CHENK"/>
    <s v="PS\SMITHAN"/>
    <s v="PS\SMITHAN"/>
    <s v="OGL003339"/>
    <s v="Spark NZ Ltd"/>
    <m/>
    <m/>
    <n v="205759"/>
  </r>
  <r>
    <d v="2019-10-31T00:00:00"/>
    <x v="43"/>
    <x v="43"/>
    <s v="OPP"/>
    <s v="S011"/>
    <s v="Spark Oct 19 -  48179231"/>
    <x v="0"/>
    <n v="6.38"/>
    <n v="0"/>
    <s v="PS\CHENK"/>
    <s v="PS\SMITHAN"/>
    <s v="PS\SMITHAN"/>
    <s v="OGL003339"/>
    <s v="Spark NZ Ltd"/>
    <m/>
    <m/>
    <n v="205777"/>
  </r>
  <r>
    <d v="2019-10-31T00:00:00"/>
    <x v="43"/>
    <x v="43"/>
    <s v="OPP"/>
    <s v="S011"/>
    <s v="Spark Oct 19 -  48179245"/>
    <x v="0"/>
    <n v="2.74"/>
    <n v="0"/>
    <s v="PS\CHENK"/>
    <s v="PS\SMITHAN"/>
    <s v="PS\SMITHAN"/>
    <s v="OGL003339"/>
    <s v="Spark NZ Ltd"/>
    <m/>
    <m/>
    <n v="205778"/>
  </r>
  <r>
    <d v="2019-10-31T00:00:00"/>
    <x v="43"/>
    <x v="43"/>
    <s v="OPP"/>
    <s v="S011"/>
    <s v="Spark Oct 19 -  48179445"/>
    <x v="0"/>
    <n v="20.65"/>
    <n v="0"/>
    <s v="PS\CHENK"/>
    <s v="PS\SMITHAN"/>
    <s v="PS\SMITHAN"/>
    <s v="OGL003339"/>
    <s v="Spark NZ Ltd"/>
    <m/>
    <m/>
    <n v="205790"/>
  </r>
  <r>
    <d v="2019-10-31T00:00:00"/>
    <x v="43"/>
    <x v="43"/>
    <s v="OPP"/>
    <s v="S011"/>
    <s v="Spark Oct 19 -  48179446"/>
    <x v="0"/>
    <n v="0.7"/>
    <n v="0"/>
    <s v="PS\CHENK"/>
    <s v="PS\SMITHAN"/>
    <s v="PS\SMITHAN"/>
    <s v="OGL003339"/>
    <s v="Spark NZ Ltd"/>
    <m/>
    <m/>
    <n v="205791"/>
  </r>
  <r>
    <d v="2019-10-31T00:00:00"/>
    <x v="43"/>
    <x v="43"/>
    <s v="OPP"/>
    <s v="S011"/>
    <s v="Spark Oct 19 -  48179525"/>
    <x v="0"/>
    <n v="6.64"/>
    <n v="0"/>
    <s v="PS\CHENK"/>
    <s v="PS\SMITHAN"/>
    <s v="PS\SMITHAN"/>
    <s v="OGL003339"/>
    <s v="Spark NZ Ltd"/>
    <m/>
    <m/>
    <n v="205810"/>
  </r>
  <r>
    <d v="2019-10-31T00:00:00"/>
    <x v="41"/>
    <x v="41"/>
    <s v="OPP"/>
    <s v="S011"/>
    <s v="Fuji Xerox Oct 19 - ocrichpe Fuji_SFD_CP405_005937"/>
    <x v="0"/>
    <n v="0.08"/>
    <n v="0"/>
    <s v="PS\SMITHAN"/>
    <s v="PS\VENOOS"/>
    <s v="PS\VENOOS"/>
    <s v="OGL003341"/>
    <s v="Fuji Xerox New Zealand Ltd"/>
    <m/>
    <m/>
    <n v="205847"/>
  </r>
  <r>
    <d v="2019-10-31T00:00:00"/>
    <x v="41"/>
    <x v="41"/>
    <s v="OPP"/>
    <s v="S011"/>
    <s v="Fuji Xerox Oct 19 - oclindan Fuji_MFD_301946"/>
    <x v="0"/>
    <n v="60.82"/>
    <n v="0"/>
    <s v="PS\SMITHAN"/>
    <s v="PS\VENOOS"/>
    <s v="PS\VENOOS"/>
    <s v="OGL003341"/>
    <s v="Fuji Xerox New Zealand Ltd"/>
    <m/>
    <m/>
    <n v="205848"/>
  </r>
  <r>
    <d v="2019-10-31T00:00:00"/>
    <x v="41"/>
    <x v="41"/>
    <s v="OPP"/>
    <s v="S011"/>
    <s v="Fuji Xerox Oct 19 - ocwilsda Fuji_MFD_301946"/>
    <x v="0"/>
    <n v="19.27"/>
    <n v="0"/>
    <s v="PS\SMITHAN"/>
    <s v="PS\VENOOS"/>
    <s v="PS\VENOOS"/>
    <s v="OGL003341"/>
    <s v="Fuji Xerox New Zealand Ltd"/>
    <m/>
    <m/>
    <n v="205849"/>
  </r>
  <r>
    <d v="2019-10-31T00:00:00"/>
    <x v="41"/>
    <x v="41"/>
    <s v="OPP"/>
    <s v="S011"/>
    <s v="Fuji Xerox Oct 19 - ocrichpe Fuji_MFD_351898"/>
    <x v="0"/>
    <n v="3.6"/>
    <n v="0"/>
    <s v="PS\SMITHAN"/>
    <s v="PS\VENOOS"/>
    <s v="PS\VENOOS"/>
    <s v="OGL003341"/>
    <s v="Fuji Xerox New Zealand Ltd"/>
    <m/>
    <m/>
    <n v="205850"/>
  </r>
  <r>
    <d v="2019-10-26T00:00:00"/>
    <x v="7"/>
    <x v="7"/>
    <s v="OPP"/>
    <s v="S011"/>
    <s v="Vodafone Oct 19 - Satellite Connection Fee x7 "/>
    <x v="0"/>
    <n v="387.24"/>
    <n v="0"/>
    <s v="PS\SMITHAN"/>
    <s v="PS\VENOOS"/>
    <s v="PS\VENOOS"/>
    <s v="OGL003342"/>
    <s v="Vodafone NZ Ltd"/>
    <m/>
    <m/>
    <n v="205861"/>
  </r>
  <r>
    <d v="2019-10-31T00:00:00"/>
    <x v="54"/>
    <x v="54"/>
    <s v="OPP"/>
    <s v="S011"/>
    <s v="LINDSAY ANDREA M TICKET ISSUE SERVICE FEE "/>
    <x v="0"/>
    <n v="34"/>
    <n v="0"/>
    <s v="PS\WOODCOCJ"/>
    <s v="PS\BRADSHAS"/>
    <s v="PS\BRADSHAS"/>
    <s v="OGL003346"/>
    <s v="AIR NEW ZEALAND"/>
    <m/>
    <m/>
    <n v="206037"/>
  </r>
  <r>
    <d v="2019-10-31T00:00:00"/>
    <x v="54"/>
    <x v="54"/>
    <s v="OPP"/>
    <s v="S011"/>
    <s v="PICKER/JAMES MR  20/01/20 WLG SYD CBR SYD WLG"/>
    <x v="0"/>
    <n v="1603.83"/>
    <n v="0"/>
    <s v="PS\WOODCOCJ"/>
    <s v="PS\BRADSHAS"/>
    <s v="PS\BRADSHAS"/>
    <s v="OGL003346"/>
    <s v="AIR NEW ZEALAND"/>
    <m/>
    <m/>
    <n v="206038"/>
  </r>
  <r>
    <d v="2019-10-31T00:00:00"/>
    <x v="54"/>
    <x v="54"/>
    <s v="OPP"/>
    <s v="S011"/>
    <s v="PICKER JAMES MR  TICKET ISSUE SERVICE FEE "/>
    <x v="0"/>
    <n v="34"/>
    <n v="0"/>
    <s v="PS\WOODCOCJ"/>
    <s v="PS\BRADSHAS"/>
    <s v="PS\BRADSHAS"/>
    <s v="OGL003346"/>
    <s v="AIR NEW ZEALAND"/>
    <m/>
    <m/>
    <n v="206039"/>
  </r>
  <r>
    <d v="2019-10-31T00:00:00"/>
    <x v="0"/>
    <x v="0"/>
    <s v="OPP"/>
    <s v="S011"/>
    <s v="ACCL 12 Grab &amp; Go kits 00003409"/>
    <x v="0"/>
    <n v="1019"/>
    <n v="0"/>
    <s v="PS\WOODCOCJ"/>
    <s v="PS\BRADSHAS"/>
    <s v="PS\BRADSHAS"/>
    <s v="OGL003347"/>
    <s v="Grab&amp;Go"/>
    <m/>
    <m/>
    <n v="206054"/>
  </r>
  <r>
    <d v="2019-10-31T00:00:00"/>
    <x v="15"/>
    <x v="15"/>
    <s v="OPP"/>
    <s v="S011"/>
    <s v="ACCL Mental health awareness training INV-0300"/>
    <x v="0"/>
    <n v="5500"/>
    <n v="0"/>
    <s v="PS\WOODCOCJ"/>
    <s v="PS\BRADSHAS"/>
    <s v="PS\BRADSHAS"/>
    <s v="OGL003347"/>
    <s v="Umbrella"/>
    <m/>
    <m/>
    <n v="206055"/>
  </r>
  <r>
    <d v="2019-10-31T00:00:00"/>
    <x v="17"/>
    <x v="17"/>
    <s v="OPP"/>
    <s v="S011"/>
    <s v="ACCL Stationery orders, October M-011119-0057"/>
    <x v="0"/>
    <n v="1036.07"/>
    <n v="0"/>
    <s v="PS\WOODCOCJ"/>
    <s v="PS\BRADSHAS"/>
    <s v="PS\BRADSHAS"/>
    <s v="OGL003347"/>
    <s v="OfficeMax"/>
    <m/>
    <m/>
    <n v="206056"/>
  </r>
  <r>
    <d v="2019-11-01T00:00:00"/>
    <x v="0"/>
    <x v="0"/>
    <s v="OPP"/>
    <s v="S011"/>
    <s v="ACCL 12 Grab &amp; Go kits 00003409"/>
    <x v="0"/>
    <n v="-1019"/>
    <n v="0"/>
    <s v="PS\WOODCOCJ"/>
    <s v="PS\BRADSHAS"/>
    <s v="PS\BRADSHAS"/>
    <s v="OGL003348"/>
    <s v="Grab&amp;Go"/>
    <m/>
    <m/>
    <n v="206075"/>
  </r>
  <r>
    <d v="2019-11-01T00:00:00"/>
    <x v="15"/>
    <x v="15"/>
    <s v="OPP"/>
    <s v="S011"/>
    <s v="ACCL Mental health awareness training INV-0300"/>
    <x v="0"/>
    <n v="-5500"/>
    <n v="0"/>
    <s v="PS\WOODCOCJ"/>
    <s v="PS\BRADSHAS"/>
    <s v="PS\BRADSHAS"/>
    <s v="OGL003348"/>
    <s v="Umbrella"/>
    <m/>
    <m/>
    <n v="206076"/>
  </r>
  <r>
    <d v="2019-11-01T00:00:00"/>
    <x v="17"/>
    <x v="17"/>
    <s v="OPP"/>
    <s v="S011"/>
    <s v="ACCL Stationery orders, October M-011119-0057"/>
    <x v="0"/>
    <n v="-1036.07"/>
    <n v="0"/>
    <s v="PS\WOODCOCJ"/>
    <s v="PS\BRADSHAS"/>
    <s v="PS\BRADSHAS"/>
    <s v="OGL003348"/>
    <s v="OfficeMax"/>
    <m/>
    <m/>
    <n v="206077"/>
  </r>
  <r>
    <d v="2019-10-31T00:00:00"/>
    <x v="1"/>
    <x v="1"/>
    <s v="OPP"/>
    <s v="S011"/>
    <s v="50% Krishna - October 2019 forecast based"/>
    <x v="0"/>
    <n v="-6468.5"/>
    <n v="0"/>
    <s v="PS\WOODCOCJ"/>
    <s v="PS\WHYTEJ"/>
    <s v="PS\WHYTEJ"/>
    <s v="OGL003362"/>
    <m/>
    <m/>
    <m/>
    <n v="206191"/>
  </r>
  <r>
    <d v="2019-10-31T00:00:00"/>
    <x v="19"/>
    <x v="19"/>
    <s v="OPP"/>
    <s v="S011"/>
    <s v="50% Krishna - October 2019 forecast based"/>
    <x v="0"/>
    <n v="-13"/>
    <n v="0"/>
    <s v="PS\WOODCOCJ"/>
    <s v="PS\WHYTEJ"/>
    <s v="PS\WHYTEJ"/>
    <s v="OGL003362"/>
    <m/>
    <m/>
    <m/>
    <n v="206192"/>
  </r>
  <r>
    <d v="2019-10-31T00:00:00"/>
    <x v="3"/>
    <x v="3"/>
    <s v="OPP"/>
    <s v="S011"/>
    <s v="50% Krishna - October 2019 forecast based"/>
    <x v="0"/>
    <n v="-289.5"/>
    <n v="0"/>
    <s v="PS\WOODCOCJ"/>
    <s v="PS\WHYTEJ"/>
    <s v="PS\WHYTEJ"/>
    <s v="OGL003362"/>
    <m/>
    <m/>
    <m/>
    <n v="206193"/>
  </r>
  <r>
    <d v="2019-10-31T00:00:00"/>
    <x v="9"/>
    <x v="9"/>
    <s v="OPP"/>
    <s v="S011"/>
    <s v="OVO011125 - PTV Clips storage 9.456 GB"/>
    <x v="0"/>
    <n v="283.68"/>
    <n v="0"/>
    <s v="PS\WOODCOCJ"/>
    <s v="PS\WHYTEJ"/>
    <s v="PS\WHYTEJ"/>
    <s v="OGL003363"/>
    <s v="E-Cast"/>
    <m/>
    <m/>
    <n v="206196"/>
  </r>
  <r>
    <d v="2019-11-01T00:00:00"/>
    <x v="9"/>
    <x v="9"/>
    <s v="OPP"/>
    <s v="S011"/>
    <s v="Records storage"/>
    <x v="0"/>
    <n v="172.23"/>
    <n v="25.83"/>
    <m/>
    <s v="PS\SMITHAN"/>
    <m/>
    <s v="OVO011280"/>
    <m/>
    <m/>
    <m/>
    <n v="206205"/>
  </r>
  <r>
    <d v="2019-11-01T00:00:00"/>
    <x v="0"/>
    <x v="0"/>
    <s v="OPP"/>
    <s v="S011"/>
    <s v="12 x Grab &amp; Go kits"/>
    <x v="0"/>
    <n v="1019"/>
    <n v="152.85"/>
    <m/>
    <s v="PS\SMITHAN"/>
    <m/>
    <s v="OVO011289"/>
    <m/>
    <m/>
    <m/>
    <n v="206223"/>
  </r>
  <r>
    <d v="2019-11-01T00:00:00"/>
    <x v="9"/>
    <x v="9"/>
    <s v="OPP"/>
    <s v="S011"/>
    <s v="PTV archiving, Oct 2019"/>
    <x v="0"/>
    <n v="435"/>
    <n v="65.25"/>
    <m/>
    <s v="PS\SMITHAN"/>
    <m/>
    <s v="OVO011291"/>
    <m/>
    <m/>
    <m/>
    <n v="206229"/>
  </r>
  <r>
    <d v="2019-11-01T00:00:00"/>
    <x v="0"/>
    <x v="0"/>
    <s v="OPP"/>
    <s v="S011"/>
    <s v="Wrist rest"/>
    <x v="0"/>
    <n v="12.7"/>
    <n v="1.91"/>
    <m/>
    <s v="PS\SMITHAN"/>
    <m/>
    <s v="OVO011296"/>
    <m/>
    <m/>
    <m/>
    <n v="206235"/>
  </r>
  <r>
    <d v="2019-11-01T00:00:00"/>
    <x v="17"/>
    <x v="17"/>
    <s v="OPP"/>
    <s v="S011"/>
    <s v="Stationery, Oct 2019"/>
    <x v="0"/>
    <n v="1036.08"/>
    <n v="155.41"/>
    <m/>
    <s v="PS\SMITHAN"/>
    <m/>
    <s v="OVO011296"/>
    <m/>
    <m/>
    <m/>
    <n v="206237"/>
  </r>
  <r>
    <d v="2019-11-01T00:00:00"/>
    <x v="15"/>
    <x v="15"/>
    <s v="OPP"/>
    <s v="S011"/>
    <s v="Mental Health Awareness training with Steve"/>
    <x v="0"/>
    <n v="5500"/>
    <n v="825"/>
    <m/>
    <s v="PS\SMITHAN"/>
    <m/>
    <s v="OVO011299"/>
    <m/>
    <m/>
    <m/>
    <n v="206240"/>
  </r>
  <r>
    <d v="2019-11-05T00:00:00"/>
    <x v="28"/>
    <x v="28"/>
    <s v="OPP"/>
    <s v="S011"/>
    <s v="MoJ checks, Oct 2019"/>
    <x v="0"/>
    <n v="48.5"/>
    <n v="7.28"/>
    <m/>
    <s v="PS\MAYL"/>
    <m/>
    <s v="OVO011302"/>
    <m/>
    <m/>
    <m/>
    <n v="206266"/>
  </r>
  <r>
    <d v="2019-11-05T00:00:00"/>
    <x v="9"/>
    <x v="9"/>
    <s v="OPP"/>
    <s v="S011"/>
    <s v="PTV archiving, Oct 19"/>
    <x v="0"/>
    <n v="967.23"/>
    <n v="145.08000000000001"/>
    <m/>
    <s v="PS\MAYL"/>
    <m/>
    <s v="OVO011308"/>
    <m/>
    <m/>
    <m/>
    <n v="206283"/>
  </r>
  <r>
    <d v="2019-11-07T00:00:00"/>
    <x v="28"/>
    <x v="28"/>
    <s v="OPP"/>
    <s v="S011"/>
    <s v="Candidate assessment, OOC HR"/>
    <x v="0"/>
    <n v="170"/>
    <n v="25.5"/>
    <m/>
    <s v="PS\MAYL"/>
    <m/>
    <s v="OVO011331"/>
    <m/>
    <m/>
    <m/>
    <n v="206292"/>
  </r>
  <r>
    <d v="2019-11-12T00:00:00"/>
    <x v="21"/>
    <x v="21"/>
    <s v="OPP"/>
    <s v="S011"/>
    <s v="Ground coffee PLP-Brouwe"/>
    <x v="0"/>
    <n v="21.74"/>
    <n v="0"/>
    <s v="PS\VENOOS"/>
    <s v="PS\SMITHAN"/>
    <s v="PS\SMITHAN"/>
    <s v="OGL003368"/>
    <s v="Coffee Supreme Ltd Online"/>
    <m/>
    <m/>
    <n v="206305"/>
  </r>
  <r>
    <d v="2019-11-12T00:00:00"/>
    <x v="7"/>
    <x v="7"/>
    <s v="OPP"/>
    <s v="S011"/>
    <s v="cell cover for A Lindsay-Lindsa"/>
    <x v="0"/>
    <n v="94.98"/>
    <n v="0"/>
    <s v="PS\VENOOS"/>
    <s v="PS\SMITHAN"/>
    <s v="PS\SMITHAN"/>
    <s v="OGL003368"/>
    <s v="Paypal *mobilefunli"/>
    <m/>
    <m/>
    <n v="206308"/>
  </r>
  <r>
    <d v="2019-11-12T00:00:00"/>
    <x v="18"/>
    <x v="18"/>
    <s v="OPP"/>
    <s v="S011"/>
    <s v="SLT coffees for meeting-Lindsa"/>
    <x v="0"/>
    <n v="16.87"/>
    <n v="0"/>
    <s v="PS\VENOOS"/>
    <s v="PS\SMITHAN"/>
    <s v="PS\SMITHAN"/>
    <s v="OGL003368"/>
    <s v="Icon Venues"/>
    <m/>
    <m/>
    <n v="206309"/>
  </r>
  <r>
    <d v="2019-11-12T00:00:00"/>
    <x v="18"/>
    <x v="18"/>
    <s v="OPP"/>
    <s v="S011"/>
    <s v="SCORP cakefest-Jones"/>
    <x v="0"/>
    <n v="156.52000000000001"/>
    <n v="0"/>
    <s v="PS\VENOOS"/>
    <s v="PS\SMITHAN"/>
    <s v="PS\SMITHAN"/>
    <s v="OGL003368"/>
    <s v="Icon Venues"/>
    <m/>
    <m/>
    <n v="206335"/>
  </r>
  <r>
    <d v="2019-11-11T00:00:00"/>
    <x v="47"/>
    <x v="47"/>
    <s v="OPP"/>
    <s v="S011"/>
    <s v="Raf GM - house shirt dry cleaned-Lindsa"/>
    <x v="0"/>
    <n v="4.3499999999999996"/>
    <n v="0"/>
    <s v="PS\VENOOS"/>
    <s v="PS\SMITHAN"/>
    <s v="PS\SMITHAN"/>
    <s v="OGL003369"/>
    <s v="Mansfield Drycleaners"/>
    <m/>
    <m/>
    <n v="206341"/>
  </r>
  <r>
    <d v="2019-11-11T00:00:00"/>
    <x v="21"/>
    <x v="21"/>
    <s v="OPP"/>
    <s v="S011"/>
    <s v="kitchen supplies for Clerk's office-Lindsa"/>
    <x v="0"/>
    <n v="160.63"/>
    <n v="0"/>
    <s v="PS\VENOOS"/>
    <s v="PS\SMITHAN"/>
    <s v="PS\SMITHAN"/>
    <s v="OGL003369"/>
    <s v="New World Thorndon"/>
    <m/>
    <m/>
    <n v="206342"/>
  </r>
  <r>
    <d v="2019-11-11T00:00:00"/>
    <x v="17"/>
    <x v="17"/>
    <s v="OPP"/>
    <s v="S011"/>
    <s v="diaries and refills for Tanna, Suze and And-Lindsa"/>
    <x v="0"/>
    <n v="91.19"/>
    <n v="0"/>
    <s v="PS\VENOOS"/>
    <s v="PS\SMITHAN"/>
    <s v="PS\SMITHAN"/>
    <s v="OGL003369"/>
    <s v="Kikki.K"/>
    <m/>
    <m/>
    <n v="206343"/>
  </r>
  <r>
    <d v="2019-11-11T00:00:00"/>
    <x v="57"/>
    <x v="57"/>
    <s v="OPP"/>
    <s v="S011"/>
    <s v="parking at airport A Lindsay CHCH exam-Lindsa"/>
    <x v="0"/>
    <n v="69.739999999999995"/>
    <n v="0"/>
    <s v="PS\VENOOS"/>
    <s v="PS\SMITHAN"/>
    <s v="PS\SMITHAN"/>
    <s v="OGL003369"/>
    <s v="Wellington Internati"/>
    <m/>
    <m/>
    <n v="206344"/>
  </r>
  <r>
    <d v="2019-11-11T00:00:00"/>
    <x v="21"/>
    <x v="21"/>
    <s v="OPP"/>
    <s v="S011"/>
    <s v="kitchen supplies for Clerks office-Lindsa"/>
    <x v="0"/>
    <n v="90.86"/>
    <n v="0"/>
    <s v="PS\VENOOS"/>
    <s v="PS\SMITHAN"/>
    <s v="PS\SMITHAN"/>
    <s v="OGL003369"/>
    <s v="Officemax"/>
    <m/>
    <m/>
    <n v="206345"/>
  </r>
  <r>
    <d v="2019-11-11T00:00:00"/>
    <x v="22"/>
    <x v="22"/>
    <s v="OPP"/>
    <s v="S011"/>
    <s v="Taxi airport to hotel CHCH A Lindsay-Lindsa"/>
    <x v="0"/>
    <n v="45.39"/>
    <n v="0"/>
    <s v="PS\VENOOS"/>
    <s v="PS\SMITHAN"/>
    <s v="PS\SMITHAN"/>
    <s v="OGL003369"/>
    <s v="Mainland Taxis"/>
    <m/>
    <m/>
    <n v="206346"/>
  </r>
  <r>
    <d v="2019-11-11T00:00:00"/>
    <x v="18"/>
    <x v="18"/>
    <s v="OPP"/>
    <s v="S011"/>
    <s v="CA negotiations m/tea + lunch x 10 - 191008-Lepou"/>
    <x v="0"/>
    <n v="196.52"/>
    <n v="0"/>
    <s v="PS\VENOOS"/>
    <s v="PS\SMITHAN"/>
    <s v="PS\SMITHAN"/>
    <s v="OGL003369"/>
    <s v="Icon Venues"/>
    <m/>
    <m/>
    <n v="206348"/>
  </r>
  <r>
    <d v="2019-11-11T00:00:00"/>
    <x v="6"/>
    <x v="6"/>
    <s v="OPP"/>
    <s v="S011"/>
    <s v="Annual Fee Account Fee-McLean"/>
    <x v="0"/>
    <n v="3.8"/>
    <n v="0"/>
    <s v="PS\VENOOS"/>
    <s v="PS\SMITHAN"/>
    <s v="PS\SMITHAN"/>
    <s v="OGL003369"/>
    <m/>
    <m/>
    <m/>
    <n v="206354"/>
  </r>
  <r>
    <d v="2019-11-11T00:00:00"/>
    <x v="6"/>
    <x v="6"/>
    <s v="OPP"/>
    <s v="S011"/>
    <s v="Annual Fee Account Fee-Robins"/>
    <x v="0"/>
    <n v="3.8"/>
    <n v="0"/>
    <s v="PS\VENOOS"/>
    <s v="PS\SMITHAN"/>
    <s v="PS\SMITHAN"/>
    <s v="OGL003369"/>
    <m/>
    <m/>
    <m/>
    <n v="206392"/>
  </r>
  <r>
    <d v="2019-11-12T00:00:00"/>
    <x v="6"/>
    <x v="6"/>
    <s v="OPP"/>
    <s v="S011"/>
    <s v="Transaction Fees Cash Advance Fee-Venoo"/>
    <x v="0"/>
    <n v="1"/>
    <n v="0"/>
    <s v="PS\VENOOS"/>
    <s v="PS\SMITHAN"/>
    <s v="PS\SMITHAN"/>
    <s v="OGL003370"/>
    <m/>
    <m/>
    <m/>
    <n v="206396"/>
  </r>
  <r>
    <d v="2019-11-12T00:00:00"/>
    <x v="6"/>
    <x v="6"/>
    <s v="OPP"/>
    <s v="S011"/>
    <s v="Transaction Fees Cash Advance Fee-Venoo"/>
    <x v="0"/>
    <n v="1"/>
    <n v="0"/>
    <s v="PS\VENOOS"/>
    <s v="PS\SMITHAN"/>
    <s v="PS\SMITHAN"/>
    <s v="OGL003370"/>
    <m/>
    <m/>
    <m/>
    <n v="206397"/>
  </r>
  <r>
    <d v="2019-11-12T00:00:00"/>
    <x v="6"/>
    <x v="6"/>
    <s v="OPP"/>
    <s v="S011"/>
    <s v="Transaction Fees Fee Non Bnz NZ Atm Cash-Venoo"/>
    <x v="0"/>
    <n v="2"/>
    <n v="0"/>
    <s v="PS\VENOOS"/>
    <s v="PS\SMITHAN"/>
    <s v="PS\SMITHAN"/>
    <s v="OGL003370"/>
    <m/>
    <m/>
    <m/>
    <n v="206398"/>
  </r>
  <r>
    <d v="2019-11-12T00:00:00"/>
    <x v="6"/>
    <x v="6"/>
    <s v="OPP"/>
    <s v="S011"/>
    <s v="Transaction Fees Fee Non Bnz NZ Atm Cash-Venoo"/>
    <x v="0"/>
    <n v="2"/>
    <n v="0"/>
    <s v="PS\VENOOS"/>
    <s v="PS\SMITHAN"/>
    <s v="PS\SMITHAN"/>
    <s v="OGL003370"/>
    <m/>
    <m/>
    <m/>
    <n v="206399"/>
  </r>
  <r>
    <d v="2019-11-12T00:00:00"/>
    <x v="6"/>
    <x v="6"/>
    <s v="OPP"/>
    <s v="S011"/>
    <s v="Transaction Fees Fee Non Bnz NZ Atm Cash-Venoo"/>
    <x v="0"/>
    <n v="2"/>
    <n v="0"/>
    <s v="PS\VENOOS"/>
    <s v="PS\SMITHAN"/>
    <s v="PS\SMITHAN"/>
    <s v="OGL003370"/>
    <m/>
    <m/>
    <m/>
    <n v="206400"/>
  </r>
  <r>
    <d v="2019-11-12T00:00:00"/>
    <x v="6"/>
    <x v="6"/>
    <s v="OPP"/>
    <s v="S011"/>
    <s v="Transaction Fees Cash Advance Fee-Venoo"/>
    <x v="0"/>
    <n v="1"/>
    <n v="0"/>
    <s v="PS\VENOOS"/>
    <s v="PS\SMITHAN"/>
    <s v="PS\SMITHAN"/>
    <s v="OGL003370"/>
    <m/>
    <m/>
    <m/>
    <n v="206401"/>
  </r>
  <r>
    <d v="2019-11-12T00:00:00"/>
    <x v="6"/>
    <x v="6"/>
    <s v="OPP"/>
    <s v="S011"/>
    <s v="Transaction Fees Cash Advance Fee-Venoo"/>
    <x v="0"/>
    <n v="5"/>
    <n v="0"/>
    <s v="PS\VENOOS"/>
    <s v="PS\SMITHAN"/>
    <s v="PS\SMITHAN"/>
    <s v="OGL003370"/>
    <m/>
    <m/>
    <m/>
    <n v="206402"/>
  </r>
  <r>
    <d v="2019-11-01T00:00:00"/>
    <x v="11"/>
    <x v="11"/>
    <s v="OPP"/>
    <s v="S011"/>
    <s v="Postage, Oct 2019"/>
    <x v="0"/>
    <n v="95.83"/>
    <n v="14.38"/>
    <m/>
    <s v="PS\SMITHAN"/>
    <m/>
    <s v="OVO011295"/>
    <m/>
    <m/>
    <m/>
    <n v="206404"/>
  </r>
  <r>
    <d v="2019-11-01T00:00:00"/>
    <x v="11"/>
    <x v="11"/>
    <s v="OPP"/>
    <s v="S011"/>
    <s v="Postage, Oct 2019, GST exempt"/>
    <x v="0"/>
    <n v="13.74"/>
    <n v="0"/>
    <m/>
    <s v="PS\SMITHAN"/>
    <m/>
    <s v="OVO011295"/>
    <m/>
    <m/>
    <m/>
    <n v="206406"/>
  </r>
  <r>
    <d v="2019-11-06T00:00:00"/>
    <x v="0"/>
    <x v="0"/>
    <s v="OPP"/>
    <s v="S011"/>
    <s v="Onsite Support Travel km Onsite Advisor: Mel"/>
    <x v="0"/>
    <n v="375"/>
    <n v="56.25"/>
    <m/>
    <s v="PS\SMITHAN"/>
    <m/>
    <s v="OVO011323"/>
    <m/>
    <m/>
    <m/>
    <n v="206414"/>
  </r>
  <r>
    <d v="2019-11-06T00:00:00"/>
    <x v="12"/>
    <x v="12"/>
    <s v="OPP"/>
    <s v="S011"/>
    <s v="EAP services, Oct 2019"/>
    <x v="0"/>
    <n v="265.01"/>
    <n v="39.75"/>
    <m/>
    <s v="PS\SMITHAN"/>
    <m/>
    <s v="OVO011328"/>
    <m/>
    <m/>
    <m/>
    <n v="206423"/>
  </r>
  <r>
    <d v="2019-11-11T00:00:00"/>
    <x v="46"/>
    <x v="46"/>
    <s v="OPP"/>
    <s v="S011"/>
    <s v="Employment law advice"/>
    <x v="0"/>
    <n v="353.22"/>
    <n v="52.98"/>
    <m/>
    <s v="PS\SMITHAN"/>
    <m/>
    <s v="OVO011340"/>
    <m/>
    <m/>
    <m/>
    <n v="206438"/>
  </r>
  <r>
    <d v="2019-11-11T00:00:00"/>
    <x v="56"/>
    <x v="56"/>
    <s v="OPP"/>
    <s v="S011"/>
    <s v="Objective merge discovery wor"/>
    <x v="0"/>
    <n v="12084.39"/>
    <n v="1812.66"/>
    <m/>
    <s v="PS\SMITHAN"/>
    <m/>
    <s v="OVO011341"/>
    <m/>
    <m/>
    <m/>
    <n v="206441"/>
  </r>
  <r>
    <d v="2019-11-05T00:00:00"/>
    <x v="7"/>
    <x v="7"/>
    <s v="OPP"/>
    <s v="S011"/>
    <s v="Roaming charges OPP, Oct 2019"/>
    <x v="0"/>
    <n v="343.17"/>
    <n v="0"/>
    <m/>
    <s v="PS\MAYL"/>
    <m/>
    <s v="OVO011304"/>
    <m/>
    <m/>
    <m/>
    <n v="206466"/>
  </r>
  <r>
    <d v="2019-11-05T00:00:00"/>
    <x v="7"/>
    <x v="7"/>
    <s v="OPP"/>
    <s v="S011"/>
    <s v="Cellphone charges OPP, Oct 2019"/>
    <x v="0"/>
    <n v="517.22"/>
    <n v="77.58"/>
    <m/>
    <s v="PS\MAYL"/>
    <m/>
    <s v="OVO011304"/>
    <m/>
    <m/>
    <m/>
    <n v="206469"/>
  </r>
  <r>
    <d v="2019-11-12T00:00:00"/>
    <x v="54"/>
    <x v="54"/>
    <s v="OPP"/>
    <s v="S011"/>
    <s v="Reimbursement D Wilson Canada flights CSPOC-Wilson"/>
    <x v="4"/>
    <n v="12556"/>
    <n v="0"/>
    <m/>
    <s v="PS\MAYL"/>
    <m/>
    <s v="OVO011350"/>
    <m/>
    <m/>
    <m/>
    <n v="206485"/>
  </r>
  <r>
    <d v="2019-11-13T00:00:00"/>
    <x v="18"/>
    <x v="18"/>
    <s v="OPP"/>
    <s v="S011"/>
    <s v="Tea/Tea Infusers x 2 01/09/19-06/10/19 B Walker"/>
    <x v="0"/>
    <n v="20.07"/>
    <n v="3.01"/>
    <m/>
    <s v="PS\CHENK"/>
    <m/>
    <s v="OVO011351"/>
    <m/>
    <m/>
    <m/>
    <n v="206487"/>
  </r>
  <r>
    <d v="2019-11-13T00:00:00"/>
    <x v="1"/>
    <x v="1"/>
    <s v="OPP"/>
    <s v="S011"/>
    <s v="SALARY 13 NOV 2019"/>
    <x v="0"/>
    <n v="61933.55"/>
    <n v="0"/>
    <s v="PS\MAIRA"/>
    <s v="PS\LITTLEJK"/>
    <s v="PS\LITTLEJK"/>
    <s v="OSAL000374"/>
    <m/>
    <m/>
    <m/>
    <n v="206504"/>
  </r>
  <r>
    <d v="2019-11-13T00:00:00"/>
    <x v="19"/>
    <x v="19"/>
    <s v="OPP"/>
    <s v="S011"/>
    <s v="SALARY 13 NOV 2019"/>
    <x v="0"/>
    <n v="123.94"/>
    <n v="0"/>
    <s v="PS\MAIRA"/>
    <s v="PS\LITTLEJK"/>
    <s v="PS\LITTLEJK"/>
    <s v="OSAL000374"/>
    <m/>
    <m/>
    <m/>
    <n v="206520"/>
  </r>
  <r>
    <d v="2019-11-13T00:00:00"/>
    <x v="2"/>
    <x v="2"/>
    <s v="OPP"/>
    <s v="S011"/>
    <s v="SALARY 13 NOV 2019"/>
    <x v="0"/>
    <n v="697.81"/>
    <n v="0"/>
    <s v="PS\MAIRA"/>
    <s v="PS\LITTLEJK"/>
    <s v="PS\LITTLEJK"/>
    <s v="OSAL000374"/>
    <m/>
    <m/>
    <m/>
    <n v="206526"/>
  </r>
  <r>
    <d v="2019-11-13T00:00:00"/>
    <x v="3"/>
    <x v="3"/>
    <s v="OPP"/>
    <s v="S011"/>
    <s v="SALARY 13 NOV 2019"/>
    <x v="0"/>
    <n v="1511.49"/>
    <n v="0"/>
    <s v="PS\MAIRA"/>
    <s v="PS\LITTLEJK"/>
    <s v="PS\LITTLEJK"/>
    <s v="OSAL000374"/>
    <m/>
    <m/>
    <m/>
    <n v="206536"/>
  </r>
  <r>
    <d v="2019-11-13T00:00:00"/>
    <x v="20"/>
    <x v="20"/>
    <s v="OPP"/>
    <s v="S011"/>
    <s v="SALARY 13 NOV 2019"/>
    <x v="0"/>
    <n v="245"/>
    <n v="0"/>
    <s v="PS\MAIRA"/>
    <s v="PS\LITTLEJK"/>
    <s v="PS\LITTLEJK"/>
    <s v="OSAL000374"/>
    <m/>
    <m/>
    <m/>
    <n v="206543"/>
  </r>
  <r>
    <d v="2019-11-13T00:00:00"/>
    <x v="4"/>
    <x v="4"/>
    <s v="OPP"/>
    <s v="S011"/>
    <s v="SALARY 13 NOV 2019"/>
    <x v="0"/>
    <n v="33"/>
    <n v="0"/>
    <s v="PS\MAIRA"/>
    <s v="PS\LITTLEJK"/>
    <s v="PS\LITTLEJK"/>
    <s v="OSAL000374"/>
    <m/>
    <m/>
    <m/>
    <n v="206549"/>
  </r>
  <r>
    <d v="2019-11-04T00:00:00"/>
    <x v="7"/>
    <x v="7"/>
    <s v="OPP"/>
    <s v="S011"/>
    <s v="Roaming Reimbursement - Greg Cotmore"/>
    <x v="0"/>
    <n v="-77"/>
    <n v="0"/>
    <s v="PS\MAIRA"/>
    <s v="PS\LITTLEJK"/>
    <s v="PS\LITTLEJK"/>
    <s v="OGL003375"/>
    <m/>
    <m/>
    <m/>
    <n v="206651"/>
  </r>
  <r>
    <d v="2019-11-06T00:00:00"/>
    <x v="7"/>
    <x v="7"/>
    <s v="OPP"/>
    <s v="S011"/>
    <s v="Roaming Reimbursement - Bridget Grace"/>
    <x v="0"/>
    <n v="-49"/>
    <n v="0"/>
    <s v="PS\MAIRA"/>
    <s v="PS\LITTLEJK"/>
    <s v="PS\LITTLEJK"/>
    <s v="OGL003376"/>
    <m/>
    <m/>
    <m/>
    <n v="206653"/>
  </r>
  <r>
    <d v="2019-11-11T00:00:00"/>
    <x v="1"/>
    <x v="1"/>
    <s v="OPP"/>
    <s v="S011"/>
    <s v="Jury Fee - Moyra Jones"/>
    <x v="0"/>
    <n v="-31"/>
    <n v="0"/>
    <s v="PS\MAIRA"/>
    <s v="PS\LITTLEJK"/>
    <s v="PS\LITTLEJK"/>
    <s v="OGL003377"/>
    <m/>
    <m/>
    <m/>
    <n v="206655"/>
  </r>
  <r>
    <d v="2019-11-13T00:00:00"/>
    <x v="6"/>
    <x v="6"/>
    <s v="OPP"/>
    <s v="S011"/>
    <s v="CPA Reimbusement of 64th CPC costs"/>
    <x v="0"/>
    <n v="25"/>
    <n v="0"/>
    <s v="PS\MAIRA"/>
    <s v="PS\LITTLEJK"/>
    <s v="PS\LITTLEJK"/>
    <s v="OGL003378"/>
    <m/>
    <m/>
    <m/>
    <n v="206663"/>
  </r>
  <r>
    <d v="2019-11-13T00:00:00"/>
    <x v="0"/>
    <x v="0"/>
    <s v="OPP"/>
    <s v="S011"/>
    <s v="Credit for incomplete keyboard sanitation"/>
    <x v="0"/>
    <n v="-852.23"/>
    <n v="-127.83"/>
    <m/>
    <s v="PS\MAYL"/>
    <m/>
    <s v="OVC000137"/>
    <m/>
    <m/>
    <m/>
    <n v="206668"/>
  </r>
  <r>
    <d v="2019-11-01T00:00:00"/>
    <x v="0"/>
    <x v="0"/>
    <s v="OPP"/>
    <s v="S011"/>
    <s v="Keyboard sanitation (incomplete, credited)"/>
    <x v="0"/>
    <n v="852.23"/>
    <n v="127.83"/>
    <m/>
    <s v="PS\MAYL"/>
    <m/>
    <s v="OVO011161"/>
    <m/>
    <m/>
    <m/>
    <n v="206686"/>
  </r>
  <r>
    <d v="2019-11-11T00:00:00"/>
    <x v="14"/>
    <x v="14"/>
    <s v="OPP"/>
    <s v="S011"/>
    <s v="AOG banking services fee 2019/20"/>
    <x v="0"/>
    <n v="12"/>
    <n v="1.8"/>
    <m/>
    <s v="PS\MAYL"/>
    <m/>
    <s v="OVO011344"/>
    <m/>
    <m/>
    <m/>
    <n v="206695"/>
  </r>
  <r>
    <d v="2019-11-01T00:00:00"/>
    <x v="42"/>
    <x v="42"/>
    <s v="OPP"/>
    <s v="S011"/>
    <s v="Catering deposit - OOC Christmas function"/>
    <x v="0"/>
    <n v="86.96"/>
    <n v="13.04"/>
    <m/>
    <s v="PS\MAYL"/>
    <m/>
    <s v="OVO011294"/>
    <m/>
    <m/>
    <m/>
    <n v="206713"/>
  </r>
  <r>
    <d v="2019-11-01T00:00:00"/>
    <x v="44"/>
    <x v="44"/>
    <s v="OPP"/>
    <s v="S011"/>
    <s v="PPMT - Ask Your Team Jul19-Jun20"/>
    <x v="0"/>
    <n v="1166.67"/>
    <n v="0"/>
    <s v="PS\MAIRA"/>
    <s v="PS\LITTLEJK"/>
    <s v="PS\LITTLEJK"/>
    <s v="OVO010892"/>
    <m/>
    <m/>
    <m/>
    <n v="206738"/>
  </r>
  <r>
    <d v="2019-11-01T00:00:00"/>
    <x v="29"/>
    <x v="29"/>
    <s v="OPP"/>
    <s v="S011"/>
    <s v="Accounting Services SLA 2017/18 sch2"/>
    <x v="0"/>
    <n v="3250"/>
    <n v="0"/>
    <s v="PS\MAIRA"/>
    <s v="PS\LITTLEJK"/>
    <s v="PS\LITTLEJK"/>
    <s v="ACCOUNTING"/>
    <m/>
    <m/>
    <m/>
    <n v="206746"/>
  </r>
  <r>
    <d v="2019-11-01T00:00:00"/>
    <x v="29"/>
    <x v="29"/>
    <s v="OPP"/>
    <s v="S011"/>
    <s v="OOC Management Accountant Fee sch2"/>
    <x v="0"/>
    <n v="5000"/>
    <n v="0"/>
    <s v="PS\MAIRA"/>
    <s v="PS\LITTLEJK"/>
    <s v="PS\LITTLEJK"/>
    <s v="ACCOUNTING"/>
    <m/>
    <m/>
    <m/>
    <n v="206747"/>
  </r>
  <r>
    <d v="2019-11-01T00:00:00"/>
    <x v="30"/>
    <x v="30"/>
    <s v="OPP"/>
    <s v="S011"/>
    <s v="Allocation of corp. support from OPP to IPR 19/20"/>
    <x v="0"/>
    <n v="-3717.13"/>
    <n v="0"/>
    <s v="PS\MAIRA"/>
    <s v="PS\LITTLEJK"/>
    <s v="PS\LITTLEJK"/>
    <s v="ALLOCATIONS"/>
    <m/>
    <m/>
    <m/>
    <n v="206753"/>
  </r>
  <r>
    <d v="2019-11-01T00:00:00"/>
    <x v="31"/>
    <x v="31"/>
    <s v="OPP"/>
    <s v="S011"/>
    <s v="Audit fee accrual 19/20"/>
    <x v="0"/>
    <n v="3872.17"/>
    <n v="0"/>
    <s v="PS\MAIRA"/>
    <s v="PS\LITTLEJK"/>
    <s v="PS\LITTLEJK"/>
    <s v="AUDIT FEE"/>
    <m/>
    <m/>
    <m/>
    <n v="206762"/>
  </r>
  <r>
    <d v="2019-11-01T00:00:00"/>
    <x v="32"/>
    <x v="32"/>
    <s v="OPP"/>
    <s v="S011"/>
    <s v="Capital charge 19/20"/>
    <x v="0"/>
    <n v="47275"/>
    <n v="0"/>
    <s v="PS\MAIRA"/>
    <s v="PS\LITTLEJK"/>
    <s v="PS\LITTLEJK"/>
    <s v="CAPITAL CHARGE"/>
    <m/>
    <m/>
    <m/>
    <n v="206764"/>
  </r>
  <r>
    <d v="2019-11-01T00:00:00"/>
    <x v="33"/>
    <x v="33"/>
    <s v="OPP"/>
    <s v="S011"/>
    <s v="Crown Revenue 19/20"/>
    <x v="0"/>
    <n v="-1726166.67"/>
    <n v="0"/>
    <s v="PS\MAIRA"/>
    <s v="PS\LITTLEJK"/>
    <s v="PS\LITTLEJK"/>
    <s v="CROWN REVENUE"/>
    <m/>
    <m/>
    <m/>
    <n v="206766"/>
  </r>
  <r>
    <d v="2019-11-01T00:00:00"/>
    <x v="34"/>
    <x v="34"/>
    <s v="OPP"/>
    <s v="S011"/>
    <s v="ICT SLA OOC 2019/20"/>
    <x v="0"/>
    <n v="110000"/>
    <n v="0"/>
    <s v="PS\MAIRA"/>
    <s v="PS\LITTLEJK"/>
    <s v="PS\LITTLEJK"/>
    <s v="ICT SLA"/>
    <m/>
    <m/>
    <m/>
    <n v="206770"/>
  </r>
  <r>
    <d v="2019-11-01T00:00:00"/>
    <x v="1"/>
    <x v="1"/>
    <s v="OPP"/>
    <s v="S011"/>
    <s v="Krishna Ramakrishnan split costs with PS November"/>
    <x v="0"/>
    <n v="-5135.6499999999996"/>
    <n v="-770.35"/>
    <s v="PS\MAIRA"/>
    <s v="PS\LITTLEJK"/>
    <s v="PS\LITTLEJK"/>
    <s v="KRISHNA"/>
    <m/>
    <m/>
    <m/>
    <n v="206776"/>
  </r>
  <r>
    <d v="2019-11-01T00:00:00"/>
    <x v="19"/>
    <x v="19"/>
    <s v="OPP"/>
    <s v="S011"/>
    <s v="Krishna Ramakrishnan split costs with PS November"/>
    <x v="0"/>
    <n v="-10.43"/>
    <n v="-1.57"/>
    <s v="PS\MAIRA"/>
    <s v="PS\LITTLEJK"/>
    <s v="PS\LITTLEJK"/>
    <s v="KRISHNA"/>
    <m/>
    <m/>
    <m/>
    <n v="206778"/>
  </r>
  <r>
    <d v="2019-11-01T00:00:00"/>
    <x v="3"/>
    <x v="3"/>
    <s v="OPP"/>
    <s v="S011"/>
    <s v="Krishna Ramakrishnan split costs with PS November"/>
    <x v="0"/>
    <n v="-230"/>
    <n v="-34.5"/>
    <s v="PS\MAIRA"/>
    <s v="PS\LITTLEJK"/>
    <s v="PS\LITTLEJK"/>
    <s v="KRISHNA"/>
    <m/>
    <m/>
    <m/>
    <n v="206780"/>
  </r>
  <r>
    <d v="2019-11-20T00:00:00"/>
    <x v="18"/>
    <x v="18"/>
    <s v="OPP"/>
    <s v="S011"/>
    <s v="working lunch meeting for SLT-Lindsa"/>
    <x v="0"/>
    <n v="94.78"/>
    <n v="0"/>
    <s v="PS\VENOOS"/>
    <s v="PS\SMITHAN"/>
    <s v="PS\SMITHAN"/>
    <s v="OGL003381"/>
    <s v="Icon Venues"/>
    <m/>
    <m/>
    <n v="206835"/>
  </r>
  <r>
    <d v="2019-11-20T00:00:00"/>
    <x v="6"/>
    <x v="6"/>
    <s v="OPP"/>
    <s v="S011"/>
    <s v="Annual Fee Account Fee-Gorham"/>
    <x v="0"/>
    <n v="3.8"/>
    <n v="0"/>
    <s v="PS\VENOOS"/>
    <s v="PS\SMITHAN"/>
    <s v="PS\SMITHAN"/>
    <s v="OGL003381"/>
    <m/>
    <m/>
    <m/>
    <n v="206849"/>
  </r>
  <r>
    <d v="2019-11-19T00:00:00"/>
    <x v="17"/>
    <x v="17"/>
    <s v="OPP"/>
    <s v="S011"/>
    <s v="Stationery - September 2019"/>
    <x v="0"/>
    <n v="1123.1500000000001"/>
    <n v="168.47"/>
    <m/>
    <s v="PS\MAYL"/>
    <m/>
    <s v="OVO011371"/>
    <m/>
    <m/>
    <m/>
    <n v="206891"/>
  </r>
  <r>
    <d v="2019-11-18T00:00:00"/>
    <x v="15"/>
    <x v="15"/>
    <s v="OPP"/>
    <s v="S011"/>
    <s v="Executive coaching, J Picker"/>
    <x v="0"/>
    <n v="180"/>
    <n v="27"/>
    <m/>
    <s v="PS\MAYL"/>
    <m/>
    <s v="OVO011364"/>
    <m/>
    <m/>
    <m/>
    <n v="206908"/>
  </r>
  <r>
    <d v="2019-11-26T00:00:00"/>
    <x v="6"/>
    <x v="6"/>
    <s v="OPP"/>
    <s v="S011"/>
    <s v="Annual Fee Account Fee-Bagnal"/>
    <x v="0"/>
    <n v="3.8"/>
    <n v="0"/>
    <s v="PS\VENOOS"/>
    <s v="PS\SMITHAN"/>
    <s v="PS\SMITHAN"/>
    <s v="OGL003382"/>
    <m/>
    <m/>
    <m/>
    <n v="206941"/>
  </r>
  <r>
    <d v="2019-11-26T00:00:00"/>
    <x v="6"/>
    <x v="6"/>
    <s v="OPP"/>
    <s v="S011"/>
    <s v="Annual Fee Account Fee-Mitche"/>
    <x v="0"/>
    <n v="3.8"/>
    <n v="0"/>
    <s v="PS\VENOOS"/>
    <s v="PS\SMITHAN"/>
    <s v="PS\SMITHAN"/>
    <s v="OGL003382"/>
    <m/>
    <m/>
    <m/>
    <n v="206943"/>
  </r>
  <r>
    <d v="2019-11-26T00:00:00"/>
    <x v="6"/>
    <x v="6"/>
    <s v="OPP"/>
    <s v="S011"/>
    <s v="Annual Fee Account Fee-Louwre"/>
    <x v="0"/>
    <n v="3.8"/>
    <n v="0"/>
    <s v="PS\VENOOS"/>
    <s v="PS\SMITHAN"/>
    <s v="PS\SMITHAN"/>
    <s v="OGL003382"/>
    <m/>
    <m/>
    <m/>
    <n v="206945"/>
  </r>
  <r>
    <d v="2019-11-26T00:00:00"/>
    <x v="6"/>
    <x v="6"/>
    <s v="OPP"/>
    <s v="S011"/>
    <s v="Annual Fee Account Fee-Sieber"/>
    <x v="0"/>
    <n v="3.8"/>
    <n v="0"/>
    <s v="PS\VENOOS"/>
    <s v="PS\SMITHAN"/>
    <s v="PS\SMITHAN"/>
    <s v="OGL003382"/>
    <m/>
    <m/>
    <m/>
    <n v="206947"/>
  </r>
  <r>
    <d v="2019-11-26T00:00:00"/>
    <x v="6"/>
    <x v="6"/>
    <s v="OPP"/>
    <s v="S011"/>
    <s v="Annual Fee Account Fee-Groves"/>
    <x v="0"/>
    <n v="3.8"/>
    <n v="0"/>
    <s v="PS\VENOOS"/>
    <s v="PS\SMITHAN"/>
    <s v="PS\SMITHAN"/>
    <s v="OGL003382"/>
    <m/>
    <m/>
    <m/>
    <n v="206949"/>
  </r>
  <r>
    <d v="2019-11-26T00:00:00"/>
    <x v="18"/>
    <x v="18"/>
    <s v="OPP"/>
    <s v="S011"/>
    <s v="Ground coffee for PLP-Brouwe"/>
    <x v="0"/>
    <n v="21.74"/>
    <n v="0"/>
    <s v="PS\VENOOS"/>
    <s v="PS\SMITHAN"/>
    <s v="PS\SMITHAN"/>
    <s v="OGL003382"/>
    <s v="Coffee Supreme Ltd Online"/>
    <m/>
    <m/>
    <n v="206951"/>
  </r>
  <r>
    <d v="2019-11-26T00:00:00"/>
    <x v="6"/>
    <x v="6"/>
    <s v="OPP"/>
    <s v="S011"/>
    <s v="Annual Fee Account Fee-Brouwe"/>
    <x v="0"/>
    <n v="3.8"/>
    <n v="0"/>
    <s v="PS\VENOOS"/>
    <s v="PS\SMITHAN"/>
    <s v="PS\SMITHAN"/>
    <s v="OGL003382"/>
    <m/>
    <m/>
    <m/>
    <n v="206953"/>
  </r>
  <r>
    <d v="2019-11-26T00:00:00"/>
    <x v="6"/>
    <x v="6"/>
    <s v="OPP"/>
    <s v="S011"/>
    <s v="Annual Fee Account Fee-Sharma"/>
    <x v="0"/>
    <n v="3.8"/>
    <n v="0"/>
    <s v="PS\VENOOS"/>
    <s v="PS\SMITHAN"/>
    <s v="PS\SMITHAN"/>
    <s v="OGL003382"/>
    <m/>
    <m/>
    <m/>
    <n v="206955"/>
  </r>
  <r>
    <d v="2019-11-26T00:00:00"/>
    <x v="6"/>
    <x v="6"/>
    <s v="OPP"/>
    <s v="S011"/>
    <s v="Annual Fee Account Fee-Wilson"/>
    <x v="0"/>
    <n v="3.8"/>
    <n v="0"/>
    <s v="PS\VENOOS"/>
    <s v="PS\SMITHAN"/>
    <s v="PS\SMITHAN"/>
    <s v="OGL003382"/>
    <m/>
    <m/>
    <m/>
    <n v="206957"/>
  </r>
  <r>
    <d v="2019-11-26T00:00:00"/>
    <x v="6"/>
    <x v="6"/>
    <s v="OPP"/>
    <s v="S011"/>
    <s v="Annual Fee Account Fee-Lindsa"/>
    <x v="0"/>
    <n v="3.8"/>
    <n v="0"/>
    <s v="PS\VENOOS"/>
    <s v="PS\SMITHAN"/>
    <s v="PS\SMITHAN"/>
    <s v="OGL003382"/>
    <m/>
    <m/>
    <m/>
    <n v="206959"/>
  </r>
  <r>
    <d v="2019-11-26T00:00:00"/>
    <x v="18"/>
    <x v="18"/>
    <s v="OPP"/>
    <s v="S011"/>
    <s v="Coffee with Member Services Manager-Picker"/>
    <x v="0"/>
    <n v="7.39"/>
    <n v="0"/>
    <s v="PS\VENOOS"/>
    <s v="PS\SMITHAN"/>
    <s v="PS\SMITHAN"/>
    <s v="OGL003382"/>
    <s v="Icon Venues"/>
    <m/>
    <m/>
    <n v="206961"/>
  </r>
  <r>
    <d v="2019-11-26T00:00:00"/>
    <x v="18"/>
    <x v="18"/>
    <s v="OPP"/>
    <s v="S011"/>
    <s v="Coffee with training provider (Rapid Result-Picker"/>
    <x v="0"/>
    <n v="6.96"/>
    <n v="0"/>
    <s v="PS\VENOOS"/>
    <s v="PS\SMITHAN"/>
    <s v="PS\SMITHAN"/>
    <s v="OGL003382"/>
    <s v="Icon Venues"/>
    <m/>
    <m/>
    <n v="206962"/>
  </r>
  <r>
    <d v="2019-11-26T00:00:00"/>
    <x v="47"/>
    <x v="47"/>
    <s v="OPP"/>
    <s v="S011"/>
    <s v="Dry cleaning &amp; repairs, J Picker-Picker"/>
    <x v="0"/>
    <n v="44.35"/>
    <n v="0"/>
    <s v="PS\VENOOS"/>
    <s v="PS\SMITHAN"/>
    <s v="PS\SMITHAN"/>
    <s v="OGL003382"/>
    <s v="City Drycleaners"/>
    <m/>
    <m/>
    <n v="206964"/>
  </r>
  <r>
    <d v="2019-11-26T00:00:00"/>
    <x v="18"/>
    <x v="18"/>
    <s v="OPP"/>
    <s v="S011"/>
    <s v="Coffee with new staff member (M Magner)-Picker"/>
    <x v="0"/>
    <n v="6.96"/>
    <n v="0"/>
    <s v="PS\VENOOS"/>
    <s v="PS\SMITHAN"/>
    <s v="PS\SMITHAN"/>
    <s v="OGL003382"/>
    <s v="Icon Venues"/>
    <m/>
    <m/>
    <n v="206965"/>
  </r>
  <r>
    <d v="2019-11-26T00:00:00"/>
    <x v="6"/>
    <x v="6"/>
    <s v="OPP"/>
    <s v="S011"/>
    <s v="Annual Fee Account Fee-Picker"/>
    <x v="0"/>
    <n v="3.8"/>
    <n v="0"/>
    <s v="PS\VENOOS"/>
    <s v="PS\SMITHAN"/>
    <s v="PS\SMITHAN"/>
    <s v="OGL003382"/>
    <m/>
    <m/>
    <m/>
    <n v="206966"/>
  </r>
  <r>
    <d v="2019-11-26T00:00:00"/>
    <x v="6"/>
    <x v="6"/>
    <s v="OPP"/>
    <s v="S011"/>
    <s v="Annual Fee Account Fee-Jones"/>
    <x v="0"/>
    <n v="3.8"/>
    <n v="0"/>
    <s v="PS\VENOOS"/>
    <s v="PS\SMITHAN"/>
    <s v="PS\SMITHAN"/>
    <s v="OGL003382"/>
    <m/>
    <m/>
    <m/>
    <n v="206968"/>
  </r>
  <r>
    <d v="2019-11-26T00:00:00"/>
    <x v="6"/>
    <x v="6"/>
    <s v="OPP"/>
    <s v="S011"/>
    <s v="Annual Fee Account Fee-Brier"/>
    <x v="0"/>
    <n v="3.8"/>
    <n v="0"/>
    <s v="PS\VENOOS"/>
    <s v="PS\SMITHAN"/>
    <s v="PS\SMITHAN"/>
    <s v="OGL003382"/>
    <m/>
    <m/>
    <m/>
    <n v="206970"/>
  </r>
  <r>
    <d v="2019-11-26T00:00:00"/>
    <x v="6"/>
    <x v="6"/>
    <s v="OPP"/>
    <s v="S011"/>
    <s v="Annual Fee Account Fee-Yeabsl"/>
    <x v="0"/>
    <n v="3.8"/>
    <n v="0"/>
    <s v="PS\VENOOS"/>
    <s v="PS\SMITHAN"/>
    <s v="PS\SMITHAN"/>
    <s v="OGL003382"/>
    <m/>
    <m/>
    <m/>
    <n v="206972"/>
  </r>
  <r>
    <d v="2019-11-26T00:00:00"/>
    <x v="6"/>
    <x v="6"/>
    <s v="OPP"/>
    <s v="S011"/>
    <s v="Annual Fee Account Fee-Cotmor"/>
    <x v="0"/>
    <n v="3.8"/>
    <n v="0"/>
    <s v="PS\VENOOS"/>
    <s v="PS\SMITHAN"/>
    <s v="PS\SMITHAN"/>
    <s v="OGL003382"/>
    <m/>
    <m/>
    <m/>
    <n v="206974"/>
  </r>
  <r>
    <d v="2019-11-26T00:00:00"/>
    <x v="6"/>
    <x v="6"/>
    <s v="OPP"/>
    <s v="S011"/>
    <s v="Annual Fee Account Fee-Lepou"/>
    <x v="0"/>
    <n v="3.8"/>
    <n v="0"/>
    <s v="PS\VENOOS"/>
    <s v="PS\SMITHAN"/>
    <s v="PS\SMITHAN"/>
    <s v="OGL003382"/>
    <m/>
    <m/>
    <m/>
    <n v="206978"/>
  </r>
  <r>
    <d v="2019-11-26T00:00:00"/>
    <x v="6"/>
    <x v="6"/>
    <s v="OPP"/>
    <s v="S011"/>
    <s v="Annual Fee Account Fee-McLean"/>
    <x v="0"/>
    <n v="3.8"/>
    <n v="0"/>
    <s v="PS\VENOOS"/>
    <s v="PS\SMITHAN"/>
    <s v="PS\SMITHAN"/>
    <s v="OGL003382"/>
    <m/>
    <m/>
    <m/>
    <n v="206980"/>
  </r>
  <r>
    <d v="2019-11-26T00:00:00"/>
    <x v="6"/>
    <x v="6"/>
    <s v="OPP"/>
    <s v="S011"/>
    <s v="Annual Fee Account Fee-Hart"/>
    <x v="0"/>
    <n v="3.8"/>
    <n v="0"/>
    <s v="PS\VENOOS"/>
    <s v="PS\SMITHAN"/>
    <s v="PS\SMITHAN"/>
    <s v="OGL003382"/>
    <m/>
    <m/>
    <m/>
    <n v="206982"/>
  </r>
  <r>
    <d v="2019-11-26T00:00:00"/>
    <x v="6"/>
    <x v="6"/>
    <s v="OPP"/>
    <s v="S011"/>
    <s v="Annual Fee Account Fee-Hellye"/>
    <x v="0"/>
    <n v="3.8"/>
    <n v="0"/>
    <s v="PS\VENOOS"/>
    <s v="PS\SMITHAN"/>
    <s v="PS\SMITHAN"/>
    <s v="OGL003382"/>
    <m/>
    <m/>
    <m/>
    <n v="206984"/>
  </r>
  <r>
    <d v="2019-11-26T00:00:00"/>
    <x v="6"/>
    <x v="6"/>
    <s v="OPP"/>
    <s v="S011"/>
    <s v="Annual Fee Account Fee-Locke"/>
    <x v="0"/>
    <n v="3.8"/>
    <n v="0"/>
    <s v="PS\VENOOS"/>
    <s v="PS\SMITHAN"/>
    <s v="PS\SMITHAN"/>
    <s v="OGL003382"/>
    <m/>
    <m/>
    <m/>
    <n v="206986"/>
  </r>
  <r>
    <d v="2019-11-26T00:00:00"/>
    <x v="6"/>
    <x v="6"/>
    <s v="OPP"/>
    <s v="S011"/>
    <s v="Annual Fee Account Fee-Trayno"/>
    <x v="0"/>
    <n v="3.8"/>
    <n v="0"/>
    <s v="PS\VENOOS"/>
    <s v="PS\SMITHAN"/>
    <s v="PS\SMITHAN"/>
    <s v="OGL003382"/>
    <m/>
    <m/>
    <m/>
    <n v="206988"/>
  </r>
  <r>
    <d v="2019-11-26T00:00:00"/>
    <x v="6"/>
    <x v="6"/>
    <s v="OPP"/>
    <s v="S011"/>
    <s v="Annual Fee Account Fee-Drakef"/>
    <x v="0"/>
    <n v="3.8"/>
    <n v="0"/>
    <s v="PS\VENOOS"/>
    <s v="PS\SMITHAN"/>
    <s v="PS\SMITHAN"/>
    <s v="OGL003382"/>
    <m/>
    <m/>
    <m/>
    <n v="206990"/>
  </r>
  <r>
    <d v="2019-11-26T00:00:00"/>
    <x v="6"/>
    <x v="6"/>
    <s v="OPP"/>
    <s v="S011"/>
    <s v="Annual Fee Account Fee-Streef"/>
    <x v="0"/>
    <n v="3.8"/>
    <n v="0"/>
    <s v="PS\VENOOS"/>
    <s v="PS\SMITHAN"/>
    <s v="PS\SMITHAN"/>
    <s v="OGL003382"/>
    <m/>
    <m/>
    <m/>
    <n v="206992"/>
  </r>
  <r>
    <d v="2019-11-26T00:00:00"/>
    <x v="6"/>
    <x v="6"/>
    <s v="OPP"/>
    <s v="S011"/>
    <s v="Annual Fee Account Fee-Holmes"/>
    <x v="0"/>
    <n v="3.8"/>
    <n v="0"/>
    <s v="PS\VENOOS"/>
    <s v="PS\SMITHAN"/>
    <s v="PS\SMITHAN"/>
    <s v="OGL003382"/>
    <m/>
    <m/>
    <m/>
    <n v="206994"/>
  </r>
  <r>
    <d v="2019-11-26T00:00:00"/>
    <x v="6"/>
    <x v="6"/>
    <s v="OPP"/>
    <s v="S011"/>
    <s v="Annual Fee Account Fee-Hanna"/>
    <x v="0"/>
    <n v="3.8"/>
    <n v="0"/>
    <s v="PS\VENOOS"/>
    <s v="PS\SMITHAN"/>
    <s v="PS\SMITHAN"/>
    <s v="OGL003382"/>
    <m/>
    <m/>
    <m/>
    <n v="206996"/>
  </r>
  <r>
    <d v="2019-11-26T00:00:00"/>
    <x v="6"/>
    <x v="6"/>
    <s v="OPP"/>
    <s v="S011"/>
    <s v="Annual Fee Account Fee-Grace"/>
    <x v="0"/>
    <n v="3.8"/>
    <n v="0"/>
    <s v="PS\VENOOS"/>
    <s v="PS\SMITHAN"/>
    <s v="PS\SMITHAN"/>
    <s v="OGL003382"/>
    <m/>
    <m/>
    <m/>
    <n v="206998"/>
  </r>
  <r>
    <d v="2019-11-26T00:00:00"/>
    <x v="6"/>
    <x v="6"/>
    <s v="OPP"/>
    <s v="S011"/>
    <s v="Annual Fee Account Fee-Moore"/>
    <x v="0"/>
    <n v="3.8"/>
    <n v="0"/>
    <s v="PS\VENOOS"/>
    <s v="PS\SMITHAN"/>
    <s v="PS\SMITHAN"/>
    <s v="OGL003382"/>
    <m/>
    <m/>
    <m/>
    <n v="207000"/>
  </r>
  <r>
    <d v="2019-11-26T00:00:00"/>
    <x v="6"/>
    <x v="6"/>
    <s v="OPP"/>
    <s v="S011"/>
    <s v="Annual Fee Account Fee-Willia"/>
    <x v="0"/>
    <n v="3.8"/>
    <n v="0"/>
    <s v="PS\VENOOS"/>
    <s v="PS\SMITHAN"/>
    <s v="PS\SMITHAN"/>
    <s v="OGL003382"/>
    <m/>
    <m/>
    <m/>
    <n v="207002"/>
  </r>
  <r>
    <d v="2019-11-26T00:00:00"/>
    <x v="6"/>
    <x v="6"/>
    <s v="OPP"/>
    <s v="S011"/>
    <s v="Annual Fee Account Fee-Harris"/>
    <x v="0"/>
    <n v="3.8"/>
    <n v="0"/>
    <s v="PS\VENOOS"/>
    <s v="PS\SMITHAN"/>
    <s v="PS\SMITHAN"/>
    <s v="OGL003382"/>
    <m/>
    <m/>
    <m/>
    <n v="207004"/>
  </r>
  <r>
    <d v="2019-11-26T00:00:00"/>
    <x v="6"/>
    <x v="6"/>
    <s v="OPP"/>
    <s v="S011"/>
    <s v="Annual Fee Account Fee-Sutton"/>
    <x v="0"/>
    <n v="3.8"/>
    <n v="0"/>
    <s v="PS\VENOOS"/>
    <s v="PS\SMITHAN"/>
    <s v="PS\SMITHAN"/>
    <s v="OGL003382"/>
    <m/>
    <m/>
    <m/>
    <n v="207006"/>
  </r>
  <r>
    <d v="2019-11-26T00:00:00"/>
    <x v="48"/>
    <x v="48"/>
    <s v="OPP"/>
    <s v="S011"/>
    <s v="Meals, Adelaide, D Young-Young"/>
    <x v="0"/>
    <n v="165.03"/>
    <n v="0"/>
    <s v="PS\VENOOS"/>
    <s v="PS\SMITHAN"/>
    <s v="PS\SMITHAN"/>
    <s v="OGL003382"/>
    <s v="Holiday Inn Express Ad"/>
    <m/>
    <m/>
    <n v="207008"/>
  </r>
  <r>
    <d v="2019-11-26T00:00:00"/>
    <x v="6"/>
    <x v="6"/>
    <s v="OPP"/>
    <s v="S011"/>
    <s v="Annual Fee Account Fee-Young"/>
    <x v="0"/>
    <n v="3.8"/>
    <n v="0"/>
    <s v="PS\VENOOS"/>
    <s v="PS\SMITHAN"/>
    <s v="PS\SMITHAN"/>
    <s v="OGL003382"/>
    <m/>
    <m/>
    <m/>
    <n v="207009"/>
  </r>
  <r>
    <d v="2019-11-26T00:00:00"/>
    <x v="6"/>
    <x v="6"/>
    <s v="OPP"/>
    <s v="S011"/>
    <s v="Annual Fee Account Fee-Reid"/>
    <x v="0"/>
    <n v="3.8"/>
    <n v="0"/>
    <s v="PS\VENOOS"/>
    <s v="PS\SMITHAN"/>
    <s v="PS\SMITHAN"/>
    <s v="OGL003382"/>
    <m/>
    <m/>
    <m/>
    <n v="207011"/>
  </r>
  <r>
    <d v="2019-11-26T00:00:00"/>
    <x v="6"/>
    <x v="6"/>
    <s v="OPP"/>
    <s v="S011"/>
    <s v="Annual Fee Account Fee-Farmer"/>
    <x v="0"/>
    <n v="3.8"/>
    <n v="0"/>
    <s v="PS\VENOOS"/>
    <s v="PS\SMITHAN"/>
    <s v="PS\SMITHAN"/>
    <s v="OGL003382"/>
    <m/>
    <m/>
    <m/>
    <n v="207013"/>
  </r>
  <r>
    <d v="2019-11-26T00:00:00"/>
    <x v="6"/>
    <x v="6"/>
    <s v="OPP"/>
    <s v="S011"/>
    <s v="Annual Fee Account Fee-Landon"/>
    <x v="0"/>
    <n v="3.8"/>
    <n v="0"/>
    <s v="PS\VENOOS"/>
    <s v="PS\SMITHAN"/>
    <s v="PS\SMITHAN"/>
    <s v="OGL003382"/>
    <m/>
    <m/>
    <m/>
    <n v="207015"/>
  </r>
  <r>
    <d v="2019-11-26T00:00:00"/>
    <x v="6"/>
    <x v="6"/>
    <s v="OPP"/>
    <s v="S011"/>
    <s v="Annual Fee Account Fee-Maran"/>
    <x v="0"/>
    <n v="3.8"/>
    <n v="0"/>
    <s v="PS\VENOOS"/>
    <s v="PS\SMITHAN"/>
    <s v="PS\SMITHAN"/>
    <s v="OGL003382"/>
    <m/>
    <m/>
    <m/>
    <n v="207017"/>
  </r>
  <r>
    <d v="2019-11-26T00:00:00"/>
    <x v="6"/>
    <x v="6"/>
    <s v="OPP"/>
    <s v="S011"/>
    <s v="Annual Fee Account Fee-Davies"/>
    <x v="0"/>
    <n v="3.8"/>
    <n v="0"/>
    <s v="PS\VENOOS"/>
    <s v="PS\SMITHAN"/>
    <s v="PS\SMITHAN"/>
    <s v="OGL003382"/>
    <m/>
    <m/>
    <m/>
    <n v="207019"/>
  </r>
  <r>
    <d v="2019-11-26T00:00:00"/>
    <x v="6"/>
    <x v="6"/>
    <s v="OPP"/>
    <s v="S011"/>
    <s v="Annual Fee Account Fee-Coffey"/>
    <x v="0"/>
    <n v="3.8"/>
    <n v="0"/>
    <s v="PS\VENOOS"/>
    <s v="PS\SMITHAN"/>
    <s v="PS\SMITHAN"/>
    <s v="OGL003382"/>
    <m/>
    <m/>
    <m/>
    <n v="207021"/>
  </r>
  <r>
    <d v="2019-11-26T00:00:00"/>
    <x v="6"/>
    <x v="6"/>
    <s v="OPP"/>
    <s v="S011"/>
    <s v="Annual Fee Account Fee-Law"/>
    <x v="0"/>
    <n v="3.8"/>
    <n v="0"/>
    <s v="PS\VENOOS"/>
    <s v="PS\SMITHAN"/>
    <s v="PS\SMITHAN"/>
    <s v="OGL003382"/>
    <m/>
    <m/>
    <m/>
    <n v="207028"/>
  </r>
  <r>
    <d v="2019-11-26T00:00:00"/>
    <x v="6"/>
    <x v="6"/>
    <s v="OPP"/>
    <s v="S011"/>
    <s v="Annual Fee Account Fee-Chalme"/>
    <x v="0"/>
    <n v="3.8"/>
    <n v="0"/>
    <s v="PS\VENOOS"/>
    <s v="PS\SMITHAN"/>
    <s v="PS\SMITHAN"/>
    <s v="OGL003382"/>
    <m/>
    <m/>
    <m/>
    <n v="207030"/>
  </r>
  <r>
    <d v="2019-11-26T00:00:00"/>
    <x v="6"/>
    <x v="6"/>
    <s v="OPP"/>
    <s v="S011"/>
    <s v="Annual Fee Account Fee-Baker"/>
    <x v="0"/>
    <n v="3.8"/>
    <n v="0"/>
    <s v="PS\VENOOS"/>
    <s v="PS\SMITHAN"/>
    <s v="PS\SMITHAN"/>
    <s v="OGL003382"/>
    <m/>
    <m/>
    <m/>
    <n v="207032"/>
  </r>
  <r>
    <d v="2019-11-26T00:00:00"/>
    <x v="6"/>
    <x v="6"/>
    <s v="OPP"/>
    <s v="S011"/>
    <s v="Annual Fee Account Fee-Delane"/>
    <x v="0"/>
    <n v="3.8"/>
    <n v="0"/>
    <s v="PS\VENOOS"/>
    <s v="PS\SMITHAN"/>
    <s v="PS\SMITHAN"/>
    <s v="OGL003382"/>
    <m/>
    <m/>
    <m/>
    <n v="207034"/>
  </r>
  <r>
    <d v="2019-11-26T00:00:00"/>
    <x v="6"/>
    <x v="6"/>
    <s v="OPP"/>
    <s v="S011"/>
    <s v="Annual Fee Account Fee-Grace"/>
    <x v="0"/>
    <n v="3.8"/>
    <n v="0"/>
    <s v="PS\VENOOS"/>
    <s v="PS\SMITHAN"/>
    <s v="PS\SMITHAN"/>
    <s v="OGL003382"/>
    <m/>
    <m/>
    <m/>
    <n v="207036"/>
  </r>
  <r>
    <d v="2019-11-26T00:00:00"/>
    <x v="6"/>
    <x v="6"/>
    <s v="OPP"/>
    <s v="S011"/>
    <s v="Annual Fee Account Fee-Gorham"/>
    <x v="0"/>
    <n v="3.8"/>
    <n v="0"/>
    <s v="PS\VENOOS"/>
    <s v="PS\SMITHAN"/>
    <s v="PS\SMITHAN"/>
    <s v="OGL003382"/>
    <m/>
    <m/>
    <m/>
    <n v="207039"/>
  </r>
  <r>
    <d v="2019-11-26T00:00:00"/>
    <x v="17"/>
    <x v="17"/>
    <s v="OPP"/>
    <s v="S011"/>
    <s v="Roll of brown paper (for parcels)-Jones"/>
    <x v="0"/>
    <n v="6.19"/>
    <n v="0"/>
    <s v="PS\VENOOS"/>
    <s v="PS\SMITHAN"/>
    <s v="PS\SMITHAN"/>
    <s v="OGL003382"/>
    <s v="Capital Office Supplies"/>
    <m/>
    <m/>
    <n v="207042"/>
  </r>
  <r>
    <d v="2019-11-26T00:00:00"/>
    <x v="18"/>
    <x v="18"/>
    <s v="OPP"/>
    <s v="S011"/>
    <s v="5 x coffee cards-Jones"/>
    <x v="0"/>
    <n v="173.91"/>
    <n v="0"/>
    <s v="PS\VENOOS"/>
    <s v="PS\SMITHAN"/>
    <s v="PS\SMITHAN"/>
    <s v="OGL003382"/>
    <s v="Coffee 86"/>
    <m/>
    <m/>
    <n v="207043"/>
  </r>
  <r>
    <d v="2019-11-26T00:00:00"/>
    <x v="6"/>
    <x v="6"/>
    <s v="OPP"/>
    <s v="S011"/>
    <s v="Annual Fee Account Fee-Jones"/>
    <x v="0"/>
    <n v="3.8"/>
    <n v="0"/>
    <s v="PS\VENOOS"/>
    <s v="PS\SMITHAN"/>
    <s v="PS\SMITHAN"/>
    <s v="OGL003382"/>
    <m/>
    <m/>
    <m/>
    <n v="207044"/>
  </r>
  <r>
    <d v="2019-11-26T00:00:00"/>
    <x v="6"/>
    <x v="6"/>
    <s v="OPP"/>
    <s v="S011"/>
    <s v="Annual Fee Account Fee-Maffey"/>
    <x v="0"/>
    <n v="3.8"/>
    <n v="0"/>
    <s v="PS\VENOOS"/>
    <s v="PS\SMITHAN"/>
    <s v="PS\SMITHAN"/>
    <s v="OGL003382"/>
    <m/>
    <m/>
    <m/>
    <n v="207046"/>
  </r>
  <r>
    <d v="2019-11-26T00:00:00"/>
    <x v="6"/>
    <x v="6"/>
    <s v="OPP"/>
    <s v="S011"/>
    <s v="Annual Fee Account Fee-Maiava"/>
    <x v="0"/>
    <n v="3.8"/>
    <n v="0"/>
    <s v="PS\VENOOS"/>
    <s v="PS\SMITHAN"/>
    <s v="PS\SMITHAN"/>
    <s v="OGL003382"/>
    <m/>
    <m/>
    <m/>
    <n v="207051"/>
  </r>
  <r>
    <d v="2019-11-26T00:00:00"/>
    <x v="6"/>
    <x v="6"/>
    <s v="OPP"/>
    <s v="S011"/>
    <s v="Annual Fee Account Fee-Te Amo"/>
    <x v="0"/>
    <n v="3.8"/>
    <n v="0"/>
    <s v="PS\VENOOS"/>
    <s v="PS\SMITHAN"/>
    <s v="PS\SMITHAN"/>
    <s v="OGL003382"/>
    <m/>
    <m/>
    <m/>
    <n v="207053"/>
  </r>
  <r>
    <d v="2019-11-26T00:00:00"/>
    <x v="6"/>
    <x v="6"/>
    <s v="OPP"/>
    <s v="S011"/>
    <s v="Annual Fee Account Fee-O'Donn"/>
    <x v="0"/>
    <n v="3.8"/>
    <n v="0"/>
    <s v="PS\VENOOS"/>
    <s v="PS\SMITHAN"/>
    <s v="PS\SMITHAN"/>
    <s v="OGL003382"/>
    <m/>
    <m/>
    <m/>
    <n v="207055"/>
  </r>
  <r>
    <d v="2019-11-26T00:00:00"/>
    <x v="6"/>
    <x v="6"/>
    <s v="OPP"/>
    <s v="S011"/>
    <s v="Annual Fee Account Fee-Robins"/>
    <x v="0"/>
    <n v="3.8"/>
    <n v="0"/>
    <s v="PS\VENOOS"/>
    <s v="PS\SMITHAN"/>
    <s v="PS\SMITHAN"/>
    <s v="OGL003382"/>
    <m/>
    <m/>
    <m/>
    <n v="207057"/>
  </r>
  <r>
    <d v="2019-11-26T00:00:00"/>
    <x v="6"/>
    <x v="6"/>
    <s v="OPP"/>
    <s v="S011"/>
    <s v="Annual Fee Account Fee-Son"/>
    <x v="0"/>
    <n v="3.8"/>
    <n v="0"/>
    <s v="PS\VENOOS"/>
    <s v="PS\SMITHAN"/>
    <s v="PS\SMITHAN"/>
    <s v="OGL003382"/>
    <m/>
    <m/>
    <m/>
    <n v="207059"/>
  </r>
  <r>
    <d v="2019-11-26T00:00:00"/>
    <x v="6"/>
    <x v="6"/>
    <s v="OPP"/>
    <s v="S011"/>
    <s v="Annual Fee Account Fee-Taylor"/>
    <x v="0"/>
    <n v="3.8"/>
    <n v="0"/>
    <s v="PS\VENOOS"/>
    <s v="PS\SMITHAN"/>
    <s v="PS\SMITHAN"/>
    <s v="OGL003382"/>
    <m/>
    <m/>
    <m/>
    <n v="207061"/>
  </r>
  <r>
    <d v="2019-11-26T00:00:00"/>
    <x v="6"/>
    <x v="6"/>
    <s v="OPP"/>
    <s v="S011"/>
    <s v="Annual Fee Account Fee-Willia"/>
    <x v="0"/>
    <n v="3.8"/>
    <n v="0"/>
    <s v="PS\VENOOS"/>
    <s v="PS\SMITHAN"/>
    <s v="PS\SMITHAN"/>
    <s v="OGL003382"/>
    <m/>
    <m/>
    <m/>
    <n v="207063"/>
  </r>
  <r>
    <d v="2019-11-26T00:00:00"/>
    <x v="6"/>
    <x v="6"/>
    <s v="OPP"/>
    <s v="S011"/>
    <s v="Annual Fee Account Fee-Zamali"/>
    <x v="0"/>
    <n v="3.8"/>
    <n v="0"/>
    <s v="PS\VENOOS"/>
    <s v="PS\SMITHAN"/>
    <s v="PS\SMITHAN"/>
    <s v="OGL003382"/>
    <m/>
    <m/>
    <m/>
    <n v="207065"/>
  </r>
  <r>
    <d v="2019-11-26T00:00:00"/>
    <x v="6"/>
    <x v="6"/>
    <s v="OPP"/>
    <s v="S011"/>
    <s v="Finance Charge Interest Cash-Venoo"/>
    <x v="0"/>
    <n v="20.89"/>
    <n v="0"/>
    <s v="PS\VENOOS"/>
    <s v="PS\SMITHAN"/>
    <s v="PS\SMITHAN"/>
    <s v="OGL003382"/>
    <m/>
    <m/>
    <m/>
    <n v="207067"/>
  </r>
  <r>
    <d v="2019-11-26T00:00:00"/>
    <x v="18"/>
    <x v="18"/>
    <s v="OPP"/>
    <s v="S011"/>
    <s v="CA negotiations morning tea x 10 191014-Lepou"/>
    <x v="0"/>
    <n v="79.13"/>
    <n v="0"/>
    <s v="PS\VENOOS"/>
    <s v="PS\SMITHAN"/>
    <s v="PS\SMITHAN"/>
    <s v="OGL003383"/>
    <s v="Icon Venues"/>
    <m/>
    <m/>
    <n v="207069"/>
  </r>
  <r>
    <d v="2019-11-27T00:00:00"/>
    <x v="1"/>
    <x v="1"/>
    <s v="OPP"/>
    <s v="S011"/>
    <s v="SALARY 27 NOV 2019"/>
    <x v="0"/>
    <n v="61933.55"/>
    <n v="0"/>
    <s v="PS\MAIRA"/>
    <s v="PS\LITTLEJK"/>
    <s v="PS\LITTLEJK"/>
    <s v="OSAL000375"/>
    <m/>
    <m/>
    <m/>
    <n v="207105"/>
  </r>
  <r>
    <d v="2019-11-27T00:00:00"/>
    <x v="58"/>
    <x v="58"/>
    <s v="OPP"/>
    <s v="S011"/>
    <s v="SALARY 27 NOV 2019"/>
    <x v="0"/>
    <n v="99.99"/>
    <n v="0"/>
    <s v="PS\MAIRA"/>
    <s v="PS\LITTLEJK"/>
    <s v="PS\LITTLEJK"/>
    <s v="OSAL000375"/>
    <m/>
    <m/>
    <m/>
    <n v="207110"/>
  </r>
  <r>
    <d v="2019-11-27T00:00:00"/>
    <x v="19"/>
    <x v="19"/>
    <s v="OPP"/>
    <s v="S011"/>
    <s v="SALARY 27 NOV 2019"/>
    <x v="0"/>
    <n v="124.14"/>
    <n v="0"/>
    <s v="PS\MAIRA"/>
    <s v="PS\LITTLEJK"/>
    <s v="PS\LITTLEJK"/>
    <s v="OSAL000375"/>
    <m/>
    <m/>
    <m/>
    <n v="207124"/>
  </r>
  <r>
    <d v="2019-11-27T00:00:00"/>
    <x v="2"/>
    <x v="2"/>
    <s v="OPP"/>
    <s v="S011"/>
    <s v="SALARY 27 NOV 2019"/>
    <x v="0"/>
    <n v="697.81"/>
    <n v="0"/>
    <s v="PS\MAIRA"/>
    <s v="PS\LITTLEJK"/>
    <s v="PS\LITTLEJK"/>
    <s v="OSAL000375"/>
    <m/>
    <m/>
    <m/>
    <n v="207130"/>
  </r>
  <r>
    <d v="2019-11-27T00:00:00"/>
    <x v="3"/>
    <x v="3"/>
    <s v="OPP"/>
    <s v="S011"/>
    <s v="SALARY 27 NOV 2019"/>
    <x v="0"/>
    <n v="1514.84"/>
    <n v="0"/>
    <s v="PS\MAIRA"/>
    <s v="PS\LITTLEJK"/>
    <s v="PS\LITTLEJK"/>
    <s v="OSAL000375"/>
    <m/>
    <m/>
    <m/>
    <n v="207140"/>
  </r>
  <r>
    <d v="2019-11-27T00:00:00"/>
    <x v="20"/>
    <x v="20"/>
    <s v="OPP"/>
    <s v="S011"/>
    <s v="SALARY 27 NOV 2019"/>
    <x v="0"/>
    <n v="262.5"/>
    <n v="0"/>
    <s v="PS\MAIRA"/>
    <s v="PS\LITTLEJK"/>
    <s v="PS\LITTLEJK"/>
    <s v="OSAL000375"/>
    <m/>
    <m/>
    <m/>
    <n v="207147"/>
  </r>
  <r>
    <d v="2019-11-27T00:00:00"/>
    <x v="4"/>
    <x v="4"/>
    <s v="OPP"/>
    <s v="S011"/>
    <s v="SALARY 27 NOV 2019"/>
    <x v="0"/>
    <n v="33"/>
    <n v="0"/>
    <s v="PS\MAIRA"/>
    <s v="PS\LITTLEJK"/>
    <s v="PS\LITTLEJK"/>
    <s v="OSAL000375"/>
    <m/>
    <m/>
    <m/>
    <n v="207154"/>
  </r>
  <r>
    <d v="2019-11-27T00:00:00"/>
    <x v="48"/>
    <x v="48"/>
    <s v="OPP"/>
    <s v="S011"/>
    <s v="SALARY 27 NOV 2019"/>
    <x v="0"/>
    <n v="-62.39"/>
    <n v="0"/>
    <s v="PS\MAIRA"/>
    <s v="PS\LITTLEJK"/>
    <s v="PS\LITTLEJK"/>
    <s v="OSAL000375"/>
    <m/>
    <m/>
    <m/>
    <n v="207160"/>
  </r>
  <r>
    <d v="2019-11-30T00:00:00"/>
    <x v="1"/>
    <x v="1"/>
    <s v="OPP"/>
    <s v="S011"/>
    <s v="ACCRUALS NOV 2019"/>
    <x v="0"/>
    <n v="12386.7"/>
    <n v="0"/>
    <s v="PS\MAIRA"/>
    <s v="PS\LITTLEJK"/>
    <s v="PS\LITTLEJK"/>
    <s v="OSAC000239"/>
    <m/>
    <m/>
    <m/>
    <n v="207176"/>
  </r>
  <r>
    <d v="2019-11-30T00:00:00"/>
    <x v="2"/>
    <x v="2"/>
    <s v="OPP"/>
    <s v="S011"/>
    <s v="ACCRUALS NOV 2019"/>
    <x v="0"/>
    <n v="139.56"/>
    <n v="0"/>
    <s v="PS\MAIRA"/>
    <s v="PS\LITTLEJK"/>
    <s v="PS\LITTLEJK"/>
    <s v="OSAC000239"/>
    <m/>
    <m/>
    <m/>
    <n v="207182"/>
  </r>
  <r>
    <d v="2019-11-30T00:00:00"/>
    <x v="3"/>
    <x v="3"/>
    <s v="OPP"/>
    <s v="S011"/>
    <s v="ACCRUALS NOV 2019"/>
    <x v="0"/>
    <n v="302.98"/>
    <n v="0"/>
    <s v="PS\MAIRA"/>
    <s v="PS\LITTLEJK"/>
    <s v="PS\LITTLEJK"/>
    <s v="OSAC000239"/>
    <m/>
    <m/>
    <m/>
    <n v="207192"/>
  </r>
  <r>
    <d v="2019-12-01T00:00:00"/>
    <x v="1"/>
    <x v="1"/>
    <s v="OPP"/>
    <s v="S011"/>
    <s v="ACCRUALS NOV 2019"/>
    <x v="0"/>
    <n v="-12386.7"/>
    <n v="0"/>
    <s v="PS\MAIRA"/>
    <s v="PS\LITTLEJK"/>
    <s v="PS\LITTLEJK"/>
    <s v="OSAC000240"/>
    <m/>
    <m/>
    <m/>
    <n v="207203"/>
  </r>
  <r>
    <d v="2019-12-01T00:00:00"/>
    <x v="2"/>
    <x v="2"/>
    <s v="OPP"/>
    <s v="S011"/>
    <s v="ACCRUALS NOV 2019"/>
    <x v="0"/>
    <n v="-139.56"/>
    <n v="0"/>
    <s v="PS\MAIRA"/>
    <s v="PS\LITTLEJK"/>
    <s v="PS\LITTLEJK"/>
    <s v="OSAC000240"/>
    <m/>
    <m/>
    <m/>
    <n v="207209"/>
  </r>
  <r>
    <d v="2019-12-01T00:00:00"/>
    <x v="3"/>
    <x v="3"/>
    <s v="OPP"/>
    <s v="S011"/>
    <s v="ACCRUALS NOV 2019"/>
    <x v="0"/>
    <n v="-302.98"/>
    <n v="0"/>
    <s v="PS\MAIRA"/>
    <s v="PS\LITTLEJK"/>
    <s v="PS\LITTLEJK"/>
    <s v="OSAC000240"/>
    <m/>
    <m/>
    <m/>
    <n v="207219"/>
  </r>
  <r>
    <d v="2019-11-01T00:00:00"/>
    <x v="1"/>
    <x v="1"/>
    <s v="OPP"/>
    <s v="S011"/>
    <s v="Correction-Krishna Ramakrishnan split costs with P"/>
    <x v="0"/>
    <n v="-770.35"/>
    <n v="0"/>
    <s v="PS\MAIRA"/>
    <s v="PS\LITTLEJK"/>
    <s v="PS\LITTLEJK"/>
    <s v="OGL003385"/>
    <m/>
    <m/>
    <m/>
    <n v="207233"/>
  </r>
  <r>
    <d v="2019-11-01T00:00:00"/>
    <x v="19"/>
    <x v="19"/>
    <s v="OPP"/>
    <s v="S011"/>
    <s v="Correction-Krishna Ramakrishnan split costs with P"/>
    <x v="0"/>
    <n v="-1.57"/>
    <n v="0"/>
    <s v="PS\MAIRA"/>
    <s v="PS\LITTLEJK"/>
    <s v="PS\LITTLEJK"/>
    <s v="OGL003385"/>
    <m/>
    <m/>
    <m/>
    <n v="207235"/>
  </r>
  <r>
    <d v="2019-11-01T00:00:00"/>
    <x v="3"/>
    <x v="3"/>
    <s v="OPP"/>
    <s v="S011"/>
    <s v="Correction-Krishna Ramakrishnan split costs with P"/>
    <x v="0"/>
    <n v="-34.5"/>
    <n v="0"/>
    <s v="PS\MAIRA"/>
    <s v="PS\LITTLEJK"/>
    <s v="PS\LITTLEJK"/>
    <s v="OGL003385"/>
    <m/>
    <m/>
    <m/>
    <n v="207237"/>
  </r>
  <r>
    <d v="2019-12-01T00:00:00"/>
    <x v="9"/>
    <x v="9"/>
    <s v="OPP"/>
    <s v="S011"/>
    <s v="Records storage"/>
    <x v="0"/>
    <n v="167.16"/>
    <n v="25.07"/>
    <m/>
    <s v="PS\MAYL"/>
    <m/>
    <s v="OVO011390"/>
    <m/>
    <m/>
    <m/>
    <n v="207244"/>
  </r>
  <r>
    <d v="2019-11-29T00:00:00"/>
    <x v="15"/>
    <x v="15"/>
    <s v="OPP"/>
    <s v="S011"/>
    <s v="AUD550 ANZACATT CONFERENCE - A. LINDSAY"/>
    <x v="0"/>
    <n v="582.01"/>
    <n v="0"/>
    <m/>
    <s v="PS\SMITHAN"/>
    <m/>
    <s v="OVO011406"/>
    <m/>
    <m/>
    <m/>
    <n v="207257"/>
  </r>
  <r>
    <d v="2019-11-29T00:00:00"/>
    <x v="15"/>
    <x v="15"/>
    <s v="OPP"/>
    <s v="S011"/>
    <s v="AUD550 ANZACATT CONFERENCE - D. WILSON"/>
    <x v="1"/>
    <n v="582.01"/>
    <n v="0"/>
    <m/>
    <s v="PS\SMITHAN"/>
    <m/>
    <s v="OVO011406"/>
    <m/>
    <m/>
    <m/>
    <n v="207258"/>
  </r>
  <r>
    <d v="2019-11-29T00:00:00"/>
    <x v="15"/>
    <x v="15"/>
    <s v="OPP"/>
    <s v="S011"/>
    <s v="AUD550 ANZACATT CONFERENCE - S. JONES"/>
    <x v="0"/>
    <n v="582.01"/>
    <n v="0"/>
    <m/>
    <s v="PS\SMITHAN"/>
    <m/>
    <s v="OVO011406"/>
    <m/>
    <m/>
    <m/>
    <n v="207259"/>
  </r>
  <r>
    <d v="2019-11-29T00:00:00"/>
    <x v="15"/>
    <x v="15"/>
    <s v="OPP"/>
    <s v="S011"/>
    <s v="AUD550 ANZACATT CONFERENCE - J. PICKER"/>
    <x v="0"/>
    <n v="582.01"/>
    <n v="0"/>
    <m/>
    <s v="PS\SMITHAN"/>
    <m/>
    <s v="OVO011406"/>
    <m/>
    <m/>
    <m/>
    <n v="207260"/>
  </r>
  <r>
    <d v="2019-11-29T00:00:00"/>
    <x v="15"/>
    <x v="15"/>
    <s v="OPP"/>
    <s v="S011"/>
    <s v="AUD550 ANZACATT CONFERENCE - A. MACBEAN"/>
    <x v="0"/>
    <n v="582.01"/>
    <n v="0"/>
    <m/>
    <s v="PS\SMITHAN"/>
    <m/>
    <s v="OVO011406"/>
    <m/>
    <m/>
    <m/>
    <n v="207261"/>
  </r>
  <r>
    <d v="2019-12-01T00:00:00"/>
    <x v="15"/>
    <x v="15"/>
    <s v="OPP"/>
    <s v="S011"/>
    <s v="Mental health awareness training Day 1, 27 Nov 201"/>
    <x v="0"/>
    <n v="5500"/>
    <n v="825"/>
    <m/>
    <s v="PS\SMITHAN"/>
    <m/>
    <s v="OVO011399"/>
    <m/>
    <m/>
    <m/>
    <n v="207274"/>
  </r>
  <r>
    <d v="2019-11-30T00:00:00"/>
    <x v="18"/>
    <x v="18"/>
    <s v="OPP"/>
    <s v="S011"/>
    <s v="Meet and greet with library staff-Jones"/>
    <x v="0"/>
    <n v="36.340000000000003"/>
    <n v="0"/>
    <s v="PS\VENOOS"/>
    <s v="PS\SMITHAN"/>
    <s v="PS\SMITHAN"/>
    <s v="OGL003387"/>
    <s v="New World Thorndon"/>
    <m/>
    <m/>
    <n v="207333"/>
  </r>
  <r>
    <d v="2019-11-30T00:00:00"/>
    <x v="5"/>
    <x v="5"/>
    <s v="OPP"/>
    <s v="S011"/>
    <s v="Purchase Card – David Bagnall"/>
    <x v="0"/>
    <n v="8.9600000000000009"/>
    <n v="0"/>
    <s v="PS\VENOOS"/>
    <s v="PS\MAYL"/>
    <s v="PS\MAYL"/>
    <s v="OGL003388"/>
    <s v="Wgtn Combined Taxis"/>
    <m/>
    <m/>
    <n v="207350"/>
  </r>
  <r>
    <d v="2019-11-30T00:00:00"/>
    <x v="5"/>
    <x v="5"/>
    <s v="OPP"/>
    <s v="S011"/>
    <s v="Purchase Card – David Bagnall"/>
    <x v="0"/>
    <n v="47.39"/>
    <n v="0"/>
    <s v="PS\VENOOS"/>
    <s v="PS\MAYL"/>
    <s v="PS\MAYL"/>
    <s v="OGL003388"/>
    <s v="Good Chemistry Catering"/>
    <m/>
    <m/>
    <n v="207351"/>
  </r>
  <r>
    <d v="2019-11-30T00:00:00"/>
    <x v="5"/>
    <x v="5"/>
    <s v="OPP"/>
    <s v="S011"/>
    <s v="Purchase Card – David Bagnall"/>
    <x v="0"/>
    <n v="14.52"/>
    <n v="0"/>
    <s v="PS\VENOOS"/>
    <s v="PS\MAYL"/>
    <s v="PS\MAYL"/>
    <s v="OGL003388"/>
    <s v="Wgtn Combined Taxis"/>
    <m/>
    <m/>
    <n v="207352"/>
  </r>
  <r>
    <d v="2019-11-30T00:00:00"/>
    <x v="5"/>
    <x v="5"/>
    <s v="OPP"/>
    <s v="S011"/>
    <s v="Purchase Card – David Bagnall"/>
    <x v="0"/>
    <n v="25.65"/>
    <n v="0"/>
    <s v="PS\VENOOS"/>
    <s v="PS\MAYL"/>
    <s v="PS\MAYL"/>
    <s v="OGL003388"/>
    <s v="Icon Venues"/>
    <m/>
    <m/>
    <n v="207353"/>
  </r>
  <r>
    <d v="2019-11-30T00:00:00"/>
    <x v="5"/>
    <x v="5"/>
    <s v="OPP"/>
    <s v="S011"/>
    <s v="Purchase Card – Andie Lindsay"/>
    <x v="0"/>
    <n v="3918.02"/>
    <n v="0"/>
    <s v="PS\VENOOS"/>
    <s v="PS\MAYL"/>
    <s v="PS\MAYL"/>
    <s v="OGL003388"/>
    <s v="Trint"/>
    <m/>
    <m/>
    <n v="207357"/>
  </r>
  <r>
    <d v="2019-11-30T00:00:00"/>
    <x v="5"/>
    <x v="5"/>
    <s v="OPP"/>
    <s v="S011"/>
    <s v="Purchase Card – Andie Lindsay"/>
    <x v="0"/>
    <n v="66.959999999999994"/>
    <n v="0"/>
    <s v="PS\VENOOS"/>
    <s v="PS\MAYL"/>
    <s v="PS\MAYL"/>
    <s v="OGL003388"/>
    <s v="Icon Venues"/>
    <m/>
    <m/>
    <n v="207358"/>
  </r>
  <r>
    <d v="2019-11-30T00:00:00"/>
    <x v="5"/>
    <x v="5"/>
    <s v="OPP"/>
    <s v="S011"/>
    <s v="Purchase Card – Andie Lindsay"/>
    <x v="0"/>
    <n v="83.48"/>
    <n v="0"/>
    <s v="PS\VENOOS"/>
    <s v="PS\MAYL"/>
    <s v="PS\MAYL"/>
    <s v="OGL003388"/>
    <s v="The Warehouse Online"/>
    <m/>
    <m/>
    <n v="207359"/>
  </r>
  <r>
    <d v="2019-11-30T00:00:00"/>
    <x v="5"/>
    <x v="5"/>
    <s v="OPP"/>
    <s v="S011"/>
    <s v="Purchase Card – Andie Lindsay"/>
    <x v="0"/>
    <n v="110.96"/>
    <n v="0"/>
    <s v="PS\VENOOS"/>
    <s v="PS\MAYL"/>
    <s v="PS\MAYL"/>
    <s v="OGL003388"/>
    <s v="Officemax"/>
    <m/>
    <m/>
    <n v="207360"/>
  </r>
  <r>
    <d v="2019-11-30T00:00:00"/>
    <x v="5"/>
    <x v="5"/>
    <s v="OPP"/>
    <s v="S011"/>
    <s v="Purchase Card – Andie Lindsay"/>
    <x v="0"/>
    <n v="86.17"/>
    <n v="0"/>
    <s v="PS\VENOOS"/>
    <s v="PS\MAYL"/>
    <s v="PS\MAYL"/>
    <s v="OGL003388"/>
    <s v="Museum Of NZ Te Papa"/>
    <m/>
    <m/>
    <n v="207361"/>
  </r>
  <r>
    <d v="2019-12-01T00:00:00"/>
    <x v="5"/>
    <x v="5"/>
    <s v="OPP"/>
    <s v="S011"/>
    <s v="Purchase Card – David Bagnall"/>
    <x v="0"/>
    <n v="-8.9600000000000009"/>
    <n v="0"/>
    <s v="PS\VENOOS"/>
    <s v="PS\MAYL"/>
    <s v="PS\MAYL"/>
    <s v="OGL003389"/>
    <s v="Wgtn Combined Taxis"/>
    <m/>
    <m/>
    <n v="207462"/>
  </r>
  <r>
    <d v="2019-12-01T00:00:00"/>
    <x v="5"/>
    <x v="5"/>
    <s v="OPP"/>
    <s v="S011"/>
    <s v="Purchase Card – David Bagnall"/>
    <x v="0"/>
    <n v="-47.39"/>
    <n v="0"/>
    <s v="PS\VENOOS"/>
    <s v="PS\MAYL"/>
    <s v="PS\MAYL"/>
    <s v="OGL003389"/>
    <s v="Good Chemistry Catering"/>
    <m/>
    <m/>
    <n v="207463"/>
  </r>
  <r>
    <d v="2019-12-01T00:00:00"/>
    <x v="5"/>
    <x v="5"/>
    <s v="OPP"/>
    <s v="S011"/>
    <s v="Purchase Card – David Bagnall"/>
    <x v="0"/>
    <n v="-14.52"/>
    <n v="0"/>
    <s v="PS\VENOOS"/>
    <s v="PS\MAYL"/>
    <s v="PS\MAYL"/>
    <s v="OGL003389"/>
    <s v="Wgtn Combined Taxis"/>
    <m/>
    <m/>
    <n v="207464"/>
  </r>
  <r>
    <d v="2019-12-01T00:00:00"/>
    <x v="5"/>
    <x v="5"/>
    <s v="OPP"/>
    <s v="S011"/>
    <s v="Purchase Card – David Bagnall"/>
    <x v="0"/>
    <n v="-25.65"/>
    <n v="0"/>
    <s v="PS\VENOOS"/>
    <s v="PS\MAYL"/>
    <s v="PS\MAYL"/>
    <s v="OGL003389"/>
    <s v="Icon Venues"/>
    <m/>
    <m/>
    <n v="207465"/>
  </r>
  <r>
    <d v="2019-12-01T00:00:00"/>
    <x v="5"/>
    <x v="5"/>
    <s v="OPP"/>
    <s v="S011"/>
    <s v="Purchase Card – Andie Lindsay"/>
    <x v="0"/>
    <n v="-3918.02"/>
    <n v="0"/>
    <s v="PS\VENOOS"/>
    <s v="PS\MAYL"/>
    <s v="PS\MAYL"/>
    <s v="OGL003389"/>
    <s v="Trint"/>
    <m/>
    <m/>
    <n v="207469"/>
  </r>
  <r>
    <d v="2019-12-01T00:00:00"/>
    <x v="5"/>
    <x v="5"/>
    <s v="OPP"/>
    <s v="S011"/>
    <s v="Purchase Card – Andie Lindsay"/>
    <x v="0"/>
    <n v="-66.959999999999994"/>
    <n v="0"/>
    <s v="PS\VENOOS"/>
    <s v="PS\MAYL"/>
    <s v="PS\MAYL"/>
    <s v="OGL003389"/>
    <s v="Icon Venues"/>
    <m/>
    <m/>
    <n v="207470"/>
  </r>
  <r>
    <d v="2019-12-01T00:00:00"/>
    <x v="5"/>
    <x v="5"/>
    <s v="OPP"/>
    <s v="S011"/>
    <s v="Purchase Card – Andie Lindsay"/>
    <x v="0"/>
    <n v="-83.48"/>
    <n v="0"/>
    <s v="PS\VENOOS"/>
    <s v="PS\MAYL"/>
    <s v="PS\MAYL"/>
    <s v="OGL003389"/>
    <s v="The Warehouse Online"/>
    <m/>
    <m/>
    <n v="207471"/>
  </r>
  <r>
    <d v="2019-12-01T00:00:00"/>
    <x v="5"/>
    <x v="5"/>
    <s v="OPP"/>
    <s v="S011"/>
    <s v="Purchase Card – Andie Lindsay"/>
    <x v="0"/>
    <n v="-110.96"/>
    <n v="0"/>
    <s v="PS\VENOOS"/>
    <s v="PS\MAYL"/>
    <s v="PS\MAYL"/>
    <s v="OGL003389"/>
    <s v="Officemax"/>
    <m/>
    <m/>
    <n v="207472"/>
  </r>
  <r>
    <d v="2019-12-01T00:00:00"/>
    <x v="5"/>
    <x v="5"/>
    <s v="OPP"/>
    <s v="S011"/>
    <s v="Purchase Card – Andie Lindsay"/>
    <x v="0"/>
    <n v="-86.17"/>
    <n v="0"/>
    <s v="PS\VENOOS"/>
    <s v="PS\MAYL"/>
    <s v="PS\MAYL"/>
    <s v="OGL003389"/>
    <s v="Museum Of NZ Te Papa"/>
    <m/>
    <m/>
    <n v="207473"/>
  </r>
  <r>
    <d v="2019-11-30T00:00:00"/>
    <x v="35"/>
    <x v="35"/>
    <s v="OPP"/>
    <s v="S011"/>
    <s v="Annual Leave Nov 2019"/>
    <x v="0"/>
    <n v="-13119.09"/>
    <n v="0"/>
    <s v="PS\MAIRA"/>
    <s v="PS\LITTLEJK"/>
    <s v="PS\LITTLEJK"/>
    <s v="OSAL000376"/>
    <m/>
    <m/>
    <m/>
    <n v="207575"/>
  </r>
  <r>
    <d v="2019-11-20T00:00:00"/>
    <x v="14"/>
    <x v="14"/>
    <s v="OPP"/>
    <s v="S011"/>
    <s v="Clear Air NZ Travelcard imbalance"/>
    <x v="0"/>
    <n v="-0.03"/>
    <n v="0"/>
    <s v="PS\MAIRA"/>
    <s v="PS\LITTLEJK"/>
    <s v="PS\LITTLEJK"/>
    <s v="OGL003391"/>
    <m/>
    <m/>
    <m/>
    <n v="207592"/>
  </r>
  <r>
    <d v="2019-11-26T00:00:00"/>
    <x v="41"/>
    <x v="41"/>
    <s v="OPP"/>
    <s v="S011"/>
    <s v="Fuji Xerox Nov 19 - youngd Fuji_MFD_571306"/>
    <x v="0"/>
    <n v="21.16"/>
    <n v="0"/>
    <m/>
    <s v="PS\MAYL"/>
    <m/>
    <s v="OVO011420"/>
    <m/>
    <m/>
    <m/>
    <n v="207786"/>
  </r>
  <r>
    <d v="2019-11-26T00:00:00"/>
    <x v="41"/>
    <x v="41"/>
    <s v="OPP"/>
    <s v="S011"/>
    <s v="Fuji Xerox Nov 19 - ockreisa Fuji_MFD_571306"/>
    <x v="0"/>
    <n v="32.14"/>
    <n v="0"/>
    <m/>
    <s v="PS\MAYL"/>
    <m/>
    <s v="OVO011420"/>
    <m/>
    <m/>
    <m/>
    <n v="207787"/>
  </r>
  <r>
    <d v="2019-11-26T00:00:00"/>
    <x v="41"/>
    <x v="41"/>
    <s v="OPP"/>
    <s v="S011"/>
    <s v="Fuji Xerox Nov 19 - jonesm Fuji_MFD_571306"/>
    <x v="0"/>
    <n v="3.37"/>
    <n v="0"/>
    <m/>
    <s v="PS\MAYL"/>
    <m/>
    <s v="OVO011420"/>
    <m/>
    <m/>
    <m/>
    <n v="207788"/>
  </r>
  <r>
    <d v="2019-11-26T00:00:00"/>
    <x v="41"/>
    <x v="41"/>
    <s v="OPP"/>
    <s v="S011"/>
    <s v="Fuji Xerox Nov 19 - farmerk Fuji_MFD_571306"/>
    <x v="0"/>
    <n v="20.260000000000002"/>
    <n v="0"/>
    <m/>
    <s v="PS\MAYL"/>
    <m/>
    <s v="OVO011420"/>
    <m/>
    <m/>
    <m/>
    <n v="207789"/>
  </r>
  <r>
    <d v="2019-11-26T00:00:00"/>
    <x v="41"/>
    <x v="41"/>
    <s v="OPP"/>
    <s v="S011"/>
    <s v="Fuji Xerox Nov 19 - youngd Fuji_MFD_570932"/>
    <x v="0"/>
    <n v="6.17"/>
    <n v="0"/>
    <m/>
    <s v="PS\MAYL"/>
    <m/>
    <s v="OVO011420"/>
    <m/>
    <m/>
    <m/>
    <n v="207790"/>
  </r>
  <r>
    <d v="2019-11-26T00:00:00"/>
    <x v="41"/>
    <x v="41"/>
    <s v="OPP"/>
    <s v="S011"/>
    <s v="Fuji Xerox Nov 19 - woodcocj Fuji_MFD_570932"/>
    <x v="0"/>
    <n v="0.09"/>
    <n v="0"/>
    <m/>
    <s v="PS\MAYL"/>
    <m/>
    <s v="OVO011420"/>
    <m/>
    <m/>
    <m/>
    <n v="207791"/>
  </r>
  <r>
    <d v="2019-11-26T00:00:00"/>
    <x v="41"/>
    <x v="41"/>
    <s v="OPP"/>
    <s v="S011"/>
    <s v="Fuji Xerox Nov 19 - ockreisa Fuji_MFD_570932"/>
    <x v="0"/>
    <n v="0.77"/>
    <n v="0"/>
    <m/>
    <s v="PS\MAYL"/>
    <m/>
    <s v="OVO011420"/>
    <m/>
    <m/>
    <m/>
    <n v="207792"/>
  </r>
  <r>
    <d v="2019-11-26T00:00:00"/>
    <x v="41"/>
    <x v="41"/>
    <s v="OPP"/>
    <s v="S011"/>
    <s v="Fuji Xerox Nov 19 - jonesm Fuji_MFD_570932"/>
    <x v="0"/>
    <n v="8.68"/>
    <n v="0"/>
    <m/>
    <s v="PS\MAYL"/>
    <m/>
    <s v="OVO011420"/>
    <m/>
    <m/>
    <m/>
    <n v="207793"/>
  </r>
  <r>
    <d v="2019-11-26T00:00:00"/>
    <x v="41"/>
    <x v="41"/>
    <s v="OPP"/>
    <s v="S011"/>
    <s v="Fuji Xerox Nov 19 - farmerk Fuji_MFD_570932"/>
    <x v="0"/>
    <n v="29.59"/>
    <n v="0"/>
    <m/>
    <s v="PS\MAYL"/>
    <m/>
    <s v="OVO011420"/>
    <m/>
    <m/>
    <m/>
    <n v="207794"/>
  </r>
  <r>
    <d v="2019-11-26T00:00:00"/>
    <x v="41"/>
    <x v="41"/>
    <s v="OPP"/>
    <s v="S011"/>
    <s v="Fuji Xerox Nov 19 - farmerk Fuji_MFD_370047"/>
    <x v="0"/>
    <n v="1.26"/>
    <n v="0"/>
    <m/>
    <s v="PS\MAYL"/>
    <m/>
    <s v="OVO011420"/>
    <m/>
    <m/>
    <m/>
    <n v="207795"/>
  </r>
  <r>
    <d v="2019-11-26T00:00:00"/>
    <x v="41"/>
    <x v="41"/>
    <s v="OPP"/>
    <s v="S011"/>
    <s v="Fuji Xerox Nov 19 - youngd Fuji_MFD_353953"/>
    <x v="0"/>
    <n v="7.75"/>
    <n v="0"/>
    <m/>
    <s v="PS\MAYL"/>
    <m/>
    <s v="OVO011420"/>
    <m/>
    <m/>
    <m/>
    <n v="207796"/>
  </r>
  <r>
    <d v="2019-11-26T00:00:00"/>
    <x v="41"/>
    <x v="41"/>
    <s v="OPP"/>
    <s v="S011"/>
    <s v="Fuji Xerox Nov 19 - ockreisa Fuji_MFD_353953"/>
    <x v="0"/>
    <n v="3.08"/>
    <n v="0"/>
    <m/>
    <s v="PS\MAYL"/>
    <m/>
    <s v="OVO011420"/>
    <m/>
    <m/>
    <m/>
    <n v="207797"/>
  </r>
  <r>
    <d v="2019-11-26T00:00:00"/>
    <x v="41"/>
    <x v="41"/>
    <s v="OPP"/>
    <s v="S011"/>
    <s v="Fuji Xerox Nov 19 - jonesm Fuji_MFD_353953"/>
    <x v="0"/>
    <n v="9.59"/>
    <n v="0"/>
    <m/>
    <s v="PS\MAYL"/>
    <m/>
    <s v="OVO011420"/>
    <m/>
    <m/>
    <m/>
    <n v="207798"/>
  </r>
  <r>
    <d v="2019-11-26T00:00:00"/>
    <x v="41"/>
    <x v="41"/>
    <s v="OPP"/>
    <s v="S011"/>
    <s v="Fuji Xerox Nov 19 - farmerk Fuji_MFD_353953"/>
    <x v="0"/>
    <n v="4.21"/>
    <n v="0"/>
    <m/>
    <s v="PS\MAYL"/>
    <m/>
    <s v="OVO011420"/>
    <m/>
    <m/>
    <m/>
    <n v="207799"/>
  </r>
  <r>
    <d v="2019-11-26T00:00:00"/>
    <x v="41"/>
    <x v="41"/>
    <s v="OPP"/>
    <s v="S011"/>
    <s v="Fuji Xerox Nov 19 - ocmcgapa Fuji_MFD_352366"/>
    <x v="0"/>
    <n v="0.45"/>
    <n v="0"/>
    <m/>
    <s v="PS\MAYL"/>
    <m/>
    <s v="OVO011420"/>
    <m/>
    <m/>
    <m/>
    <n v="207800"/>
  </r>
  <r>
    <d v="2019-11-26T00:00:00"/>
    <x v="41"/>
    <x v="41"/>
    <s v="OPP"/>
    <s v="S011"/>
    <s v="Fuji Xerox Nov 19 - ocrichpe Fuji_MFD_352343"/>
    <x v="0"/>
    <n v="0.71"/>
    <n v="0"/>
    <m/>
    <s v="PS\MAYL"/>
    <m/>
    <s v="OVO011420"/>
    <m/>
    <m/>
    <m/>
    <n v="207801"/>
  </r>
  <r>
    <d v="2019-11-26T00:00:00"/>
    <x v="41"/>
    <x v="41"/>
    <s v="OPP"/>
    <s v="S011"/>
    <s v="Fuji Xerox Nov 19 - farmerk Fuji_MFD_352343"/>
    <x v="0"/>
    <n v="3.67"/>
    <n v="0"/>
    <m/>
    <s v="PS\MAYL"/>
    <m/>
    <s v="OVO011420"/>
    <m/>
    <m/>
    <m/>
    <n v="207802"/>
  </r>
  <r>
    <d v="2019-11-26T00:00:00"/>
    <x v="41"/>
    <x v="41"/>
    <s v="OPP"/>
    <s v="S011"/>
    <s v="Fuji Xerox Nov 19 - ockreisa Fuji_MFD_351866"/>
    <x v="0"/>
    <n v="0.55000000000000004"/>
    <n v="0"/>
    <m/>
    <s v="PS\MAYL"/>
    <m/>
    <s v="OVO011420"/>
    <m/>
    <m/>
    <m/>
    <n v="207803"/>
  </r>
  <r>
    <d v="2019-11-26T00:00:00"/>
    <x v="41"/>
    <x v="41"/>
    <s v="OPP"/>
    <s v="S011"/>
    <s v="Fuji Xerox Nov 19 - ocrichpe Fuji_SFD_CP405_003626"/>
    <x v="0"/>
    <n v="2.3199999999999998"/>
    <n v="0"/>
    <m/>
    <s v="PS\MAYL"/>
    <m/>
    <s v="OVO011420"/>
    <m/>
    <m/>
    <m/>
    <n v="207804"/>
  </r>
  <r>
    <d v="2019-11-26T00:00:00"/>
    <x v="41"/>
    <x v="41"/>
    <s v="OPP"/>
    <s v="S011"/>
    <s v="Fuji Xerox Nov 19 - ocpickja Fuji_MFD_571306"/>
    <x v="0"/>
    <n v="0.74"/>
    <n v="0"/>
    <m/>
    <s v="PS\MAYL"/>
    <m/>
    <s v="OVO011420"/>
    <m/>
    <m/>
    <m/>
    <n v="207805"/>
  </r>
  <r>
    <d v="2019-11-26T00:00:00"/>
    <x v="41"/>
    <x v="41"/>
    <s v="OPP"/>
    <s v="S011"/>
    <s v="Fuji Xerox Nov 19 - ocpickja Fuji_MFD_570932"/>
    <x v="0"/>
    <n v="2.34"/>
    <n v="0"/>
    <m/>
    <s v="PS\MAYL"/>
    <m/>
    <s v="OVO011420"/>
    <m/>
    <m/>
    <m/>
    <n v="207806"/>
  </r>
  <r>
    <d v="2019-11-26T00:00:00"/>
    <x v="41"/>
    <x v="41"/>
    <s v="OPP"/>
    <s v="S011"/>
    <s v="Fuji Xerox Nov 19 - ocpickja Fuji_MFD_353953"/>
    <x v="0"/>
    <n v="12.81"/>
    <n v="0"/>
    <m/>
    <s v="PS\MAYL"/>
    <m/>
    <s v="OVO011420"/>
    <m/>
    <m/>
    <m/>
    <n v="207807"/>
  </r>
  <r>
    <d v="2019-11-26T00:00:00"/>
    <x v="41"/>
    <x v="41"/>
    <s v="OPP"/>
    <s v="S011"/>
    <s v="Fuji Xerox Nov 19 - All of Government Admin Fee"/>
    <x v="0"/>
    <n v="20.34"/>
    <n v="0"/>
    <m/>
    <s v="PS\MAYL"/>
    <m/>
    <s v="OVO011420"/>
    <m/>
    <m/>
    <m/>
    <n v="207912"/>
  </r>
  <r>
    <d v="2019-11-25T00:00:00"/>
    <x v="7"/>
    <x v="7"/>
    <s v="OPP"/>
    <s v="S011"/>
    <s v="Vodafone Nov 19 -  Satellite Connection Fee x7"/>
    <x v="0"/>
    <n v="385"/>
    <n v="0"/>
    <s v="PS\SMITHAN"/>
    <s v="PS\MAYL"/>
    <s v="PS\MAYL"/>
    <s v="OGL003396"/>
    <s v="Vodafone NZ Ltd"/>
    <m/>
    <m/>
    <n v="207918"/>
  </r>
  <r>
    <d v="2019-11-30T00:00:00"/>
    <x v="41"/>
    <x v="41"/>
    <s v="OPP"/>
    <s v="S011"/>
    <s v="Fuji Xerox Nov 19 - farmerk Fuji_MFD_351890"/>
    <x v="0"/>
    <n v="2.86"/>
    <n v="0"/>
    <s v="PS\SMITHAN"/>
    <s v="PS\MAYL"/>
    <s v="PS\MAYL"/>
    <s v="OGL003397"/>
    <s v="Fuji Xerox New Zealand Ltd"/>
    <m/>
    <m/>
    <n v="207928"/>
  </r>
  <r>
    <d v="2019-11-30T00:00:00"/>
    <x v="41"/>
    <x v="41"/>
    <s v="OPP"/>
    <s v="S011"/>
    <s v="Fuji Xerox Nov 19 - farmerk Fuji_MFD_351891"/>
    <x v="0"/>
    <n v="12.03"/>
    <n v="0"/>
    <s v="PS\SMITHAN"/>
    <s v="PS\MAYL"/>
    <s v="PS\MAYL"/>
    <s v="OGL003397"/>
    <s v="Fuji Xerox New Zealand Ltd"/>
    <m/>
    <m/>
    <n v="207929"/>
  </r>
  <r>
    <d v="2019-11-30T00:00:00"/>
    <x v="41"/>
    <x v="41"/>
    <s v="OPP"/>
    <s v="S011"/>
    <s v="Fuji Xerox Nov 19 - ocpickja Fuji_SFD_CP405_004406"/>
    <x v="0"/>
    <n v="0.08"/>
    <n v="0"/>
    <s v="PS\SMITHAN"/>
    <s v="PS\MAYL"/>
    <s v="PS\MAYL"/>
    <s v="OGL003397"/>
    <s v="Fuji Xerox New Zealand Ltd"/>
    <m/>
    <m/>
    <n v="207930"/>
  </r>
  <r>
    <d v="2019-11-30T00:00:00"/>
    <x v="41"/>
    <x v="41"/>
    <s v="OPP"/>
    <s v="S011"/>
    <s v="Fuji Xerox Nov 19 - ocpickja Fuji_MFD_351891"/>
    <x v="0"/>
    <n v="0.03"/>
    <n v="0"/>
    <s v="PS\SMITHAN"/>
    <s v="PS\MAYL"/>
    <s v="PS\MAYL"/>
    <s v="OGL003397"/>
    <s v="Fuji Xerox New Zealand Ltd"/>
    <m/>
    <m/>
    <n v="207932"/>
  </r>
  <r>
    <d v="2019-11-30T00:00:00"/>
    <x v="41"/>
    <x v="41"/>
    <s v="OPP"/>
    <s v="S011"/>
    <s v="Fuji Xerox Nov 19 - youngd Fuji_MFD_351891"/>
    <x v="0"/>
    <n v="0.18"/>
    <n v="0"/>
    <s v="PS\SMITHAN"/>
    <s v="PS\MAYL"/>
    <s v="PS\MAYL"/>
    <s v="OGL003397"/>
    <s v="Fuji Xerox New Zealand Ltd"/>
    <m/>
    <m/>
    <n v="207933"/>
  </r>
  <r>
    <d v="2019-11-30T00:00:00"/>
    <x v="41"/>
    <x v="41"/>
    <s v="OPP"/>
    <s v="S011"/>
    <s v="Fuji Xerox Nov 19 - ocrichpe Fuji_SFD_CP405_005937"/>
    <x v="0"/>
    <n v="0.18"/>
    <n v="0"/>
    <s v="PS\SMITHAN"/>
    <s v="PS\MAYL"/>
    <s v="PS\MAYL"/>
    <s v="OGL003397"/>
    <s v="Fuji Xerox New Zealand Ltd"/>
    <m/>
    <m/>
    <n v="207935"/>
  </r>
  <r>
    <d v="2019-11-30T00:00:00"/>
    <x v="41"/>
    <x v="41"/>
    <s v="OPP"/>
    <s v="S011"/>
    <s v="Fuji Xerox Nov 19 - oclindan Fuji_MFD_301946"/>
    <x v="0"/>
    <n v="62.79"/>
    <n v="0"/>
    <s v="PS\SMITHAN"/>
    <s v="PS\MAYL"/>
    <s v="PS\MAYL"/>
    <s v="OGL003397"/>
    <s v="Fuji Xerox New Zealand Ltd"/>
    <m/>
    <m/>
    <n v="207936"/>
  </r>
  <r>
    <d v="2019-11-30T00:00:00"/>
    <x v="41"/>
    <x v="41"/>
    <s v="OPP"/>
    <s v="S011"/>
    <s v="Fuji Xerox Nov 19 - ocwilsda Fuji_MFD_301946"/>
    <x v="0"/>
    <n v="12.3"/>
    <n v="0"/>
    <s v="PS\SMITHAN"/>
    <s v="PS\MAYL"/>
    <s v="PS\MAYL"/>
    <s v="OGL003397"/>
    <s v="Fuji Xerox New Zealand Ltd"/>
    <m/>
    <m/>
    <n v="207937"/>
  </r>
  <r>
    <d v="2019-11-30T00:00:00"/>
    <x v="41"/>
    <x v="41"/>
    <s v="OPP"/>
    <s v="S011"/>
    <s v="Fuji Xerox Nov 19 - ocrichpe Fuji_MFD_351898"/>
    <x v="0"/>
    <n v="0.34"/>
    <n v="0"/>
    <s v="PS\SMITHAN"/>
    <s v="PS\MAYL"/>
    <s v="PS\MAYL"/>
    <s v="OGL003397"/>
    <s v="Fuji Xerox New Zealand Ltd"/>
    <m/>
    <m/>
    <n v="207938"/>
  </r>
  <r>
    <d v="2019-11-30T00:00:00"/>
    <x v="41"/>
    <x v="41"/>
    <s v="OPP"/>
    <s v="S011"/>
    <s v="Fuji Xerox Nov 19 - jonesm Fuji_MFD_351891"/>
    <x v="0"/>
    <n v="0.4"/>
    <n v="0"/>
    <s v="PS\SMITHAN"/>
    <s v="PS\MAYL"/>
    <s v="PS\MAYL"/>
    <s v="OGL003397"/>
    <s v="Fuji Xerox New Zealand Ltd"/>
    <m/>
    <m/>
    <n v="207939"/>
  </r>
  <r>
    <d v="2019-11-30T00:00:00"/>
    <x v="36"/>
    <x v="36"/>
    <s v="OPP"/>
    <s v="S011"/>
    <s v="Summary FA Depreciation Entry"/>
    <x v="0"/>
    <n v="88692.88"/>
    <n v="0"/>
    <s v="PS\MAIRA"/>
    <s v="PS\LITTLEJK"/>
    <s v="PS\LITTLEJK"/>
    <s v="OFA000172"/>
    <m/>
    <m/>
    <m/>
    <n v="207967"/>
  </r>
  <r>
    <d v="2019-11-30T00:00:00"/>
    <x v="37"/>
    <x v="37"/>
    <s v="OPP"/>
    <s v="S011"/>
    <s v="Summary FA Depreciation Entry"/>
    <x v="0"/>
    <n v="41.65"/>
    <n v="0"/>
    <s v="PS\MAIRA"/>
    <s v="PS\LITTLEJK"/>
    <s v="PS\LITTLEJK"/>
    <s v="OFA000172"/>
    <m/>
    <m/>
    <m/>
    <n v="207969"/>
  </r>
  <r>
    <d v="2019-11-30T00:00:00"/>
    <x v="38"/>
    <x v="38"/>
    <s v="OPP"/>
    <s v="S011"/>
    <s v="Summary FA Depreciation Entry"/>
    <x v="0"/>
    <n v="9047.52"/>
    <n v="0"/>
    <s v="PS\MAIRA"/>
    <s v="PS\LITTLEJK"/>
    <s v="PS\LITTLEJK"/>
    <s v="OFA000172"/>
    <m/>
    <m/>
    <m/>
    <n v="207971"/>
  </r>
  <r>
    <d v="2019-11-30T00:00:00"/>
    <x v="36"/>
    <x v="36"/>
    <s v="OPP"/>
    <s v="S171"/>
    <s v="Summary FA Depreciation Entry"/>
    <x v="0"/>
    <n v="15733.96"/>
    <n v="0"/>
    <s v="PS\MAIRA"/>
    <s v="PS\LITTLEJK"/>
    <s v="PS\LITTLEJK"/>
    <s v="OFA000172"/>
    <m/>
    <m/>
    <m/>
    <n v="207972"/>
  </r>
  <r>
    <d v="2019-11-30T00:00:00"/>
    <x v="39"/>
    <x v="39"/>
    <s v="OPP"/>
    <s v="S011"/>
    <s v="Summary FA Depreciation Entry"/>
    <x v="0"/>
    <n v="142.86000000000001"/>
    <n v="0"/>
    <s v="PS\MAIRA"/>
    <s v="PS\LITTLEJK"/>
    <s v="PS\LITTLEJK"/>
    <s v="OFA000172"/>
    <m/>
    <m/>
    <m/>
    <n v="207975"/>
  </r>
  <r>
    <d v="2019-11-30T00:00:00"/>
    <x v="40"/>
    <x v="40"/>
    <s v="OPP"/>
    <s v="S011"/>
    <s v="Summary FA Depreciation Entry"/>
    <x v="0"/>
    <n v="72.099999999999994"/>
    <n v="0"/>
    <s v="PS\MAIRA"/>
    <s v="PS\LITTLEJK"/>
    <s v="PS\LITTLEJK"/>
    <s v="OFA000172"/>
    <m/>
    <m/>
    <m/>
    <n v="207977"/>
  </r>
  <r>
    <d v="2019-11-30T00:00:00"/>
    <x v="7"/>
    <x v="7"/>
    <s v="OPP"/>
    <s v="S011"/>
    <s v="Spark Nov 19 -  278225694"/>
    <x v="0"/>
    <n v="53"/>
    <n v="0"/>
    <s v="PS\CHENK"/>
    <s v="PS\SMITHAN"/>
    <s v="PS\SMITHAN"/>
    <s v="OGL003398"/>
    <s v="Spark NZ Ltd"/>
    <m/>
    <m/>
    <n v="207979"/>
  </r>
  <r>
    <d v="2019-11-30T00:00:00"/>
    <x v="43"/>
    <x v="43"/>
    <s v="OPP"/>
    <s v="S011"/>
    <s v="Spark Nov 19 -  48178017"/>
    <x v="0"/>
    <n v="0.7"/>
    <n v="0"/>
    <s v="PS\CHENK"/>
    <s v="PS\SMITHAN"/>
    <s v="PS\SMITHAN"/>
    <s v="OGL003398"/>
    <s v="Spark NZ Ltd"/>
    <m/>
    <m/>
    <n v="208039"/>
  </r>
  <r>
    <d v="2019-11-30T00:00:00"/>
    <x v="43"/>
    <x v="43"/>
    <s v="OPP"/>
    <s v="S011"/>
    <s v="Spark Nov 19 -  48178047"/>
    <x v="0"/>
    <n v="0.7"/>
    <n v="0"/>
    <s v="PS\CHENK"/>
    <s v="PS\SMITHAN"/>
    <s v="PS\SMITHAN"/>
    <s v="OGL003398"/>
    <s v="Spark NZ Ltd"/>
    <m/>
    <m/>
    <n v="208041"/>
  </r>
  <r>
    <d v="2019-11-30T00:00:00"/>
    <x v="43"/>
    <x v="43"/>
    <s v="OPP"/>
    <s v="S011"/>
    <s v="Spark Nov 19 -  48178128"/>
    <x v="0"/>
    <n v="1.51"/>
    <n v="0"/>
    <s v="PS\CHENK"/>
    <s v="PS\SMITHAN"/>
    <s v="PS\SMITHAN"/>
    <s v="OGL003398"/>
    <s v="Spark NZ Ltd"/>
    <m/>
    <m/>
    <n v="208052"/>
  </r>
  <r>
    <d v="2019-11-30T00:00:00"/>
    <x v="43"/>
    <x v="43"/>
    <s v="OPP"/>
    <s v="S011"/>
    <s v="Spark Nov 19 -  48178291"/>
    <x v="0"/>
    <n v="0.7"/>
    <n v="0"/>
    <s v="PS\CHENK"/>
    <s v="PS\SMITHAN"/>
    <s v="PS\SMITHAN"/>
    <s v="OGL003398"/>
    <s v="Spark NZ Ltd"/>
    <m/>
    <m/>
    <n v="208054"/>
  </r>
  <r>
    <d v="2019-11-30T00:00:00"/>
    <x v="43"/>
    <x v="43"/>
    <s v="OPP"/>
    <s v="S011"/>
    <s v="Spark Nov 19 -  48178292"/>
    <x v="0"/>
    <n v="0.7"/>
    <n v="0"/>
    <s v="PS\CHENK"/>
    <s v="PS\SMITHAN"/>
    <s v="PS\SMITHAN"/>
    <s v="OGL003398"/>
    <s v="Spark NZ Ltd"/>
    <m/>
    <m/>
    <n v="208055"/>
  </r>
  <r>
    <d v="2019-11-30T00:00:00"/>
    <x v="43"/>
    <x v="43"/>
    <s v="OPP"/>
    <s v="S011"/>
    <s v="Spark Nov 19 -  48179231"/>
    <x v="0"/>
    <n v="4.62"/>
    <n v="0"/>
    <s v="PS\CHENK"/>
    <s v="PS\SMITHAN"/>
    <s v="PS\SMITHAN"/>
    <s v="OGL003398"/>
    <s v="Spark NZ Ltd"/>
    <m/>
    <m/>
    <n v="208084"/>
  </r>
  <r>
    <d v="2019-11-30T00:00:00"/>
    <x v="43"/>
    <x v="43"/>
    <s v="OPP"/>
    <s v="S011"/>
    <s v="Spark Nov 19 -  48179245"/>
    <x v="0"/>
    <n v="6.22"/>
    <n v="0"/>
    <s v="PS\CHENK"/>
    <s v="PS\SMITHAN"/>
    <s v="PS\SMITHAN"/>
    <s v="OGL003398"/>
    <s v="Spark NZ Ltd"/>
    <m/>
    <m/>
    <n v="208085"/>
  </r>
  <r>
    <d v="2019-11-30T00:00:00"/>
    <x v="43"/>
    <x v="43"/>
    <s v="OPP"/>
    <s v="S011"/>
    <s v="Spark Nov 19 -  48179445"/>
    <x v="0"/>
    <n v="8.6199999999999992"/>
    <n v="0"/>
    <s v="PS\CHENK"/>
    <s v="PS\SMITHAN"/>
    <s v="PS\SMITHAN"/>
    <s v="OGL003398"/>
    <s v="Spark NZ Ltd"/>
    <m/>
    <m/>
    <n v="208096"/>
  </r>
  <r>
    <d v="2019-11-30T00:00:00"/>
    <x v="43"/>
    <x v="43"/>
    <s v="OPP"/>
    <s v="S011"/>
    <s v="Spark Nov 19 -  48179446"/>
    <x v="0"/>
    <n v="0.7"/>
    <n v="0"/>
    <s v="PS\CHENK"/>
    <s v="PS\SMITHAN"/>
    <s v="PS\SMITHAN"/>
    <s v="OGL003398"/>
    <s v="Spark NZ Ltd"/>
    <m/>
    <m/>
    <n v="208097"/>
  </r>
  <r>
    <d v="2019-11-30T00:00:00"/>
    <x v="43"/>
    <x v="43"/>
    <s v="OPP"/>
    <s v="S011"/>
    <s v="Spark Nov 19 -  48179525"/>
    <x v="0"/>
    <n v="5.57"/>
    <n v="0"/>
    <s v="PS\CHENK"/>
    <s v="PS\SMITHAN"/>
    <s v="PS\SMITHAN"/>
    <s v="OGL003398"/>
    <s v="Spark NZ Ltd"/>
    <m/>
    <m/>
    <n v="208116"/>
  </r>
  <r>
    <d v="2019-11-30T00:00:00"/>
    <x v="6"/>
    <x v="6"/>
    <s v="OPP"/>
    <s v="S011"/>
    <s v="Annual Fee Account Fee-Gorham"/>
    <x v="0"/>
    <n v="3.8"/>
    <n v="0"/>
    <s v="PS\VENOOS"/>
    <s v="PS\MAYL"/>
    <s v="PS\MAYL"/>
    <s v="OGL003399"/>
    <m/>
    <m/>
    <m/>
    <n v="208139"/>
  </r>
  <r>
    <d v="2019-12-02T00:00:00"/>
    <x v="11"/>
    <x v="11"/>
    <s v="OPP"/>
    <s v="S011"/>
    <s v="Postal charges, Nov 2019"/>
    <x v="0"/>
    <n v="124.86"/>
    <n v="18.73"/>
    <m/>
    <s v="PS\MAYL"/>
    <m/>
    <s v="OVO011403"/>
    <m/>
    <m/>
    <m/>
    <n v="208166"/>
  </r>
  <r>
    <d v="2019-12-02T00:00:00"/>
    <x v="11"/>
    <x v="11"/>
    <s v="OPP"/>
    <s v="S011"/>
    <s v="Postal charges, Nov 2019"/>
    <x v="0"/>
    <n v="119.22"/>
    <n v="17.88"/>
    <m/>
    <s v="PS\MAYL"/>
    <m/>
    <s v="OVO011404"/>
    <m/>
    <m/>
    <m/>
    <n v="208169"/>
  </r>
  <r>
    <d v="2019-11-30T00:00:00"/>
    <x v="14"/>
    <x v="14"/>
    <s v="OPP"/>
    <s v="S011"/>
    <s v="CY19Jul-Sept19 DCP rebate  "/>
    <x v="0"/>
    <n v="-774.61"/>
    <n v="0"/>
    <s v="PS\WOODCOCJ"/>
    <s v="PS\BRADSHAS"/>
    <s v="PS\BRADSHAS"/>
    <s v="OGL003408"/>
    <s v="AIR NEW ZEALAND"/>
    <m/>
    <m/>
    <n v="208276"/>
  </r>
  <r>
    <d v="2019-11-30T00:00:00"/>
    <x v="15"/>
    <x v="15"/>
    <s v="OPP"/>
    <s v="S011"/>
    <s v="ACCL Mental health awareness training 27 Nov 19 IN"/>
    <x v="0"/>
    <n v="5500"/>
    <n v="0"/>
    <s v="PS\WOODCOCJ"/>
    <s v="PS\BRADSHAS"/>
    <s v="PS\BRADSHAS"/>
    <s v="OGL003409"/>
    <s v="Umbrella"/>
    <m/>
    <m/>
    <n v="208367"/>
  </r>
  <r>
    <d v="2019-11-30T00:00:00"/>
    <x v="42"/>
    <x v="42"/>
    <s v="OPP"/>
    <s v="S011"/>
    <s v="ACCL Catering, Christmas party INV-0012067"/>
    <x v="0"/>
    <n v="3572.17"/>
    <n v="0"/>
    <s v="PS\WOODCOCJ"/>
    <s v="PS\BRADSHAS"/>
    <s v="PS\BRADSHAS"/>
    <s v="OGL003409"/>
    <s v="Baxters Catering Services"/>
    <m/>
    <m/>
    <n v="208369"/>
  </r>
  <r>
    <d v="2019-12-01T00:00:00"/>
    <x v="15"/>
    <x v="15"/>
    <s v="OPP"/>
    <s v="S011"/>
    <s v="ACCL Mental health awareness training 27 Nov 19 IN"/>
    <x v="0"/>
    <n v="-5500"/>
    <n v="0"/>
    <s v="PS\WOODCOCJ"/>
    <s v="PS\BRADSHAS"/>
    <s v="PS\BRADSHAS"/>
    <s v="OGL003410"/>
    <s v="Umbrella"/>
    <m/>
    <m/>
    <n v="208380"/>
  </r>
  <r>
    <d v="2019-12-01T00:00:00"/>
    <x v="42"/>
    <x v="42"/>
    <s v="OPP"/>
    <s v="S011"/>
    <s v="ACCL Catering, Christmas party INV-0012067"/>
    <x v="0"/>
    <n v="-3572.17"/>
    <n v="0"/>
    <s v="PS\WOODCOCJ"/>
    <s v="PS\BRADSHAS"/>
    <s v="PS\BRADSHAS"/>
    <s v="OGL003410"/>
    <s v="Baxters Catering Services"/>
    <m/>
    <m/>
    <n v="208382"/>
  </r>
  <r>
    <d v="2019-12-02T00:00:00"/>
    <x v="9"/>
    <x v="9"/>
    <s v="OPP"/>
    <s v="S011"/>
    <s v="PTV tapes archiving"/>
    <x v="0"/>
    <n v="435"/>
    <n v="65.25"/>
    <m/>
    <s v="PS\MAYL"/>
    <m/>
    <s v="OVO011405"/>
    <m/>
    <m/>
    <m/>
    <n v="208467"/>
  </r>
  <r>
    <d v="2019-12-02T00:00:00"/>
    <x v="42"/>
    <x v="42"/>
    <s v="OPP"/>
    <s v="S011"/>
    <s v="Catering, Christmas party"/>
    <x v="0"/>
    <n v="3572.17"/>
    <n v="535.83000000000004"/>
    <m/>
    <s v="PS\MAYL"/>
    <m/>
    <s v="OVO011408"/>
    <m/>
    <m/>
    <m/>
    <n v="208472"/>
  </r>
  <r>
    <d v="2019-12-03T00:00:00"/>
    <x v="7"/>
    <x v="7"/>
    <s v="OPP"/>
    <s v="S011"/>
    <s v="Monthly cellphone &amp; usage OPP"/>
    <x v="0"/>
    <n v="495.4"/>
    <n v="74.31"/>
    <m/>
    <s v="PS\MAYL"/>
    <m/>
    <s v="OVO011419"/>
    <m/>
    <m/>
    <m/>
    <n v="208488"/>
  </r>
  <r>
    <d v="2019-12-03T00:00:00"/>
    <x v="17"/>
    <x v="17"/>
    <s v="OPP"/>
    <s v="S011"/>
    <s v="Stationery - Nov 2018"/>
    <x v="0"/>
    <n v="541.91"/>
    <n v="81.290000000000006"/>
    <m/>
    <s v="PS\MAYL"/>
    <m/>
    <s v="OVO011410"/>
    <m/>
    <m/>
    <m/>
    <n v="208491"/>
  </r>
  <r>
    <d v="2019-12-05T00:00:00"/>
    <x v="12"/>
    <x v="12"/>
    <s v="OPP"/>
    <s v="S011"/>
    <s v="EAP, Nov 2019"/>
    <x v="0"/>
    <n v="795.03"/>
    <n v="119.25"/>
    <m/>
    <s v="PS\MAYL"/>
    <m/>
    <s v="OVO011432"/>
    <m/>
    <m/>
    <m/>
    <n v="208524"/>
  </r>
  <r>
    <d v="2019-12-01T00:00:00"/>
    <x v="18"/>
    <x v="18"/>
    <s v="OPP"/>
    <s v="S011"/>
    <s v="Keep cups x 10"/>
    <x v="0"/>
    <n v="150"/>
    <n v="0"/>
    <m/>
    <s v="PS\SMITHAN"/>
    <m/>
    <s v="OVO011379"/>
    <m/>
    <m/>
    <m/>
    <n v="208544"/>
  </r>
  <r>
    <d v="2019-12-02T00:00:00"/>
    <x v="0"/>
    <x v="0"/>
    <s v="OPP"/>
    <s v="S011"/>
    <s v="Induction assmnt, S Maiava"/>
    <x v="0"/>
    <n v="112.17"/>
    <n v="16.829999999999998"/>
    <m/>
    <s v="PS\SMITHAN"/>
    <m/>
    <s v="OVO011402"/>
    <m/>
    <m/>
    <m/>
    <n v="208546"/>
  </r>
  <r>
    <d v="2019-12-02T00:00:00"/>
    <x v="0"/>
    <x v="0"/>
    <s v="OPP"/>
    <s v="S011"/>
    <s v="20 x review assmnts House Services"/>
    <x v="0"/>
    <n v="468.05"/>
    <n v="70.2"/>
    <m/>
    <s v="PS\SMITHAN"/>
    <m/>
    <s v="OVO011402"/>
    <m/>
    <m/>
    <m/>
    <n v="208548"/>
  </r>
  <r>
    <d v="2019-12-05T00:00:00"/>
    <x v="9"/>
    <x v="9"/>
    <s v="OPP"/>
    <s v="S011"/>
    <s v="PTV archiving"/>
    <x v="0"/>
    <n v="1010.43"/>
    <n v="151.56"/>
    <m/>
    <s v="PS\SMITHAN"/>
    <m/>
    <s v="OVO011433"/>
    <m/>
    <m/>
    <m/>
    <n v="208576"/>
  </r>
  <r>
    <d v="2019-12-11T00:00:00"/>
    <x v="58"/>
    <x v="58"/>
    <s v="OPP"/>
    <s v="S011"/>
    <s v="SALARY 11 DEC 2019"/>
    <x v="0"/>
    <n v="174.99"/>
    <n v="0"/>
    <s v="PS\MAIRA"/>
    <s v="PS\LITTLEJK"/>
    <s v="PS\LITTLEJK"/>
    <s v="OSAL000377"/>
    <m/>
    <m/>
    <m/>
    <n v="208624"/>
  </r>
  <r>
    <d v="2019-12-11T00:00:00"/>
    <x v="19"/>
    <x v="19"/>
    <s v="OPP"/>
    <s v="S011"/>
    <s v="SALARY 11 DEC 2019"/>
    <x v="0"/>
    <n v="124.37"/>
    <n v="0"/>
    <s v="PS\MAIRA"/>
    <s v="PS\LITTLEJK"/>
    <s v="PS\LITTLEJK"/>
    <s v="OSAL000377"/>
    <m/>
    <m/>
    <m/>
    <n v="208637"/>
  </r>
  <r>
    <d v="2019-12-11T00:00:00"/>
    <x v="2"/>
    <x v="2"/>
    <s v="OPP"/>
    <s v="S011"/>
    <s v="SALARY 11 DEC 2019"/>
    <x v="0"/>
    <n v="697.81"/>
    <n v="0"/>
    <s v="PS\MAIRA"/>
    <s v="PS\LITTLEJK"/>
    <s v="PS\LITTLEJK"/>
    <s v="OSAL000377"/>
    <m/>
    <m/>
    <m/>
    <n v="208643"/>
  </r>
  <r>
    <d v="2019-12-11T00:00:00"/>
    <x v="3"/>
    <x v="3"/>
    <s v="OPP"/>
    <s v="S011"/>
    <s v="SALARY 11 DEC 2019"/>
    <x v="0"/>
    <n v="1517.35"/>
    <n v="0"/>
    <s v="PS\MAIRA"/>
    <s v="PS\LITTLEJK"/>
    <s v="PS\LITTLEJK"/>
    <s v="OSAL000377"/>
    <m/>
    <m/>
    <m/>
    <n v="208653"/>
  </r>
  <r>
    <d v="2019-12-11T00:00:00"/>
    <x v="20"/>
    <x v="20"/>
    <s v="OPP"/>
    <s v="S011"/>
    <s v="SALARY 11 DEC 2019"/>
    <x v="0"/>
    <n v="75"/>
    <n v="0"/>
    <s v="PS\MAIRA"/>
    <s v="PS\LITTLEJK"/>
    <s v="PS\LITTLEJK"/>
    <s v="OSAL000377"/>
    <m/>
    <m/>
    <m/>
    <n v="208680"/>
  </r>
  <r>
    <d v="2019-12-11T00:00:00"/>
    <x v="59"/>
    <x v="59"/>
    <s v="OPP"/>
    <s v="S011"/>
    <s v="SALARY 11 DEC 2019"/>
    <x v="0"/>
    <n v="-75"/>
    <n v="0"/>
    <s v="PS\MAIRA"/>
    <s v="PS\LITTLEJK"/>
    <s v="PS\LITTLEJK"/>
    <s v="OSAL000377"/>
    <m/>
    <m/>
    <m/>
    <n v="208692"/>
  </r>
  <r>
    <d v="2019-12-06T00:00:00"/>
    <x v="57"/>
    <x v="57"/>
    <s v="OPP"/>
    <s v="S011"/>
    <s v="Bus transport, Office Christmas function"/>
    <x v="0"/>
    <n v="1112"/>
    <n v="166.8"/>
    <m/>
    <s v="PS\MAYL"/>
    <m/>
    <s v="OVO011440"/>
    <m/>
    <m/>
    <m/>
    <n v="208725"/>
  </r>
  <r>
    <d v="2019-12-02T00:00:00"/>
    <x v="6"/>
    <x v="6"/>
    <s v="OPP"/>
    <s v="S011"/>
    <s v="CORPORATE ONLINE    "/>
    <x v="0"/>
    <n v="5"/>
    <n v="0"/>
    <m/>
    <s v="PS\MAIRA"/>
    <m/>
    <s v="BR2334"/>
    <m/>
    <m/>
    <m/>
    <n v="208730"/>
  </r>
  <r>
    <d v="2019-12-04T00:00:00"/>
    <x v="16"/>
    <x v="16"/>
    <s v="OPP"/>
    <s v="S011"/>
    <s v="SVO043806 - Individual Membership D Young"/>
    <x v="0"/>
    <n v="181.58"/>
    <n v="0"/>
    <s v="PS\MAIRA"/>
    <s v="PS\LITTLEJK"/>
    <s v="PS\LITTLEJK"/>
    <s v="OGL003421"/>
    <s v="INFORMATION AND RECORDS MANAGEMENT SOCIETY (IRMS)"/>
    <m/>
    <m/>
    <n v="208784"/>
  </r>
  <r>
    <d v="2019-12-01T00:00:00"/>
    <x v="44"/>
    <x v="44"/>
    <s v="OPP"/>
    <s v="S011"/>
    <s v="PPMT - Ask Your Team Jul19-Jun20"/>
    <x v="0"/>
    <n v="1166.67"/>
    <n v="0"/>
    <s v="PS\MAIRA"/>
    <s v="PS\LITTLEJK"/>
    <s v="PS\LITTLEJK"/>
    <s v="OVO010892"/>
    <m/>
    <m/>
    <m/>
    <n v="208793"/>
  </r>
  <r>
    <d v="2019-12-01T00:00:00"/>
    <x v="29"/>
    <x v="29"/>
    <s v="OPP"/>
    <s v="S011"/>
    <s v="Accounting Services SLA 2017/18 sch2"/>
    <x v="0"/>
    <n v="3250"/>
    <n v="0"/>
    <s v="PS\MAIRA"/>
    <s v="PS\LITTLEJK"/>
    <s v="PS\LITTLEJK"/>
    <s v="ACCOUNTING"/>
    <m/>
    <m/>
    <m/>
    <n v="208801"/>
  </r>
  <r>
    <d v="2019-12-01T00:00:00"/>
    <x v="29"/>
    <x v="29"/>
    <s v="OPP"/>
    <s v="S011"/>
    <s v="OOC Management Accountant Fee sch2"/>
    <x v="0"/>
    <n v="5000"/>
    <n v="0"/>
    <s v="PS\MAIRA"/>
    <s v="PS\LITTLEJK"/>
    <s v="PS\LITTLEJK"/>
    <s v="ACCOUNTING"/>
    <m/>
    <m/>
    <m/>
    <n v="208802"/>
  </r>
  <r>
    <d v="2019-12-01T00:00:00"/>
    <x v="30"/>
    <x v="30"/>
    <s v="OPP"/>
    <s v="S011"/>
    <s v="Allocation of corp. support from OPP to IPR 19/20"/>
    <x v="0"/>
    <n v="-3717.13"/>
    <n v="0"/>
    <s v="PS\MAIRA"/>
    <s v="PS\LITTLEJK"/>
    <s v="PS\LITTLEJK"/>
    <s v="ALLOCATIONS"/>
    <m/>
    <m/>
    <m/>
    <n v="208808"/>
  </r>
  <r>
    <d v="2019-12-01T00:00:00"/>
    <x v="31"/>
    <x v="31"/>
    <s v="OPP"/>
    <s v="S011"/>
    <s v="Audit fee accrual 19/20"/>
    <x v="0"/>
    <n v="3872.17"/>
    <n v="0"/>
    <s v="PS\MAIRA"/>
    <s v="PS\LITTLEJK"/>
    <s v="PS\LITTLEJK"/>
    <s v="AUDIT FEE"/>
    <m/>
    <m/>
    <m/>
    <n v="208813"/>
  </r>
  <r>
    <d v="2019-12-01T00:00:00"/>
    <x v="32"/>
    <x v="32"/>
    <s v="OPP"/>
    <s v="S011"/>
    <s v="Capital charge 19/20"/>
    <x v="0"/>
    <n v="47275"/>
    <n v="0"/>
    <s v="PS\MAIRA"/>
    <s v="PS\LITTLEJK"/>
    <s v="PS\LITTLEJK"/>
    <s v="CAPITAL CHARGE"/>
    <m/>
    <m/>
    <m/>
    <n v="208815"/>
  </r>
  <r>
    <d v="2019-12-01T00:00:00"/>
    <x v="33"/>
    <x v="33"/>
    <s v="OPP"/>
    <s v="S011"/>
    <s v="Crown Revenue 19/20"/>
    <x v="0"/>
    <n v="-1726166.67"/>
    <n v="0"/>
    <s v="PS\MAIRA"/>
    <s v="PS\LITTLEJK"/>
    <s v="PS\LITTLEJK"/>
    <s v="CROWN REVENUE"/>
    <m/>
    <m/>
    <m/>
    <n v="208817"/>
  </r>
  <r>
    <d v="2019-12-01T00:00:00"/>
    <x v="34"/>
    <x v="34"/>
    <s v="OPP"/>
    <s v="S011"/>
    <s v="ICT SLA OOC 2019/20"/>
    <x v="0"/>
    <n v="110000"/>
    <n v="0"/>
    <s v="PS\MAIRA"/>
    <s v="PS\LITTLEJK"/>
    <s v="PS\LITTLEJK"/>
    <s v="ICT SLA"/>
    <m/>
    <m/>
    <m/>
    <n v="208821"/>
  </r>
  <r>
    <d v="2019-12-01T00:00:00"/>
    <x v="1"/>
    <x v="1"/>
    <s v="OPP"/>
    <s v="S011"/>
    <s v="Krishna Ramakrishnan split costs with PS December"/>
    <x v="0"/>
    <n v="-6187"/>
    <n v="0"/>
    <s v="PS\MAIRA"/>
    <s v="PS\LITTLEJK"/>
    <s v="PS\LITTLEJK"/>
    <s v="KRISHNA"/>
    <m/>
    <m/>
    <m/>
    <n v="208826"/>
  </r>
  <r>
    <d v="2019-12-01T00:00:00"/>
    <x v="19"/>
    <x v="19"/>
    <s v="OPP"/>
    <s v="S011"/>
    <s v="Krishna Ramakrishnan split costs with PS December"/>
    <x v="0"/>
    <n v="-12.5"/>
    <n v="0"/>
    <s v="PS\MAIRA"/>
    <s v="PS\LITTLEJK"/>
    <s v="PS\LITTLEJK"/>
    <s v="KRISHNA"/>
    <m/>
    <m/>
    <m/>
    <n v="208827"/>
  </r>
  <r>
    <d v="2019-12-01T00:00:00"/>
    <x v="3"/>
    <x v="3"/>
    <s v="OPP"/>
    <s v="S011"/>
    <s v="Krishna Ramakrishnan split costs with PS December"/>
    <x v="0"/>
    <n v="-277"/>
    <n v="0"/>
    <s v="PS\MAIRA"/>
    <s v="PS\LITTLEJK"/>
    <s v="PS\LITTLEJK"/>
    <s v="KRISHNA"/>
    <m/>
    <m/>
    <m/>
    <n v="208828"/>
  </r>
  <r>
    <d v="2019-12-25T00:00:00"/>
    <x v="1"/>
    <x v="1"/>
    <s v="OPP"/>
    <s v="S011"/>
    <s v="SALARY 25 DEC 2019"/>
    <x v="0"/>
    <n v="62068.800000000003"/>
    <n v="0"/>
    <s v="PS\MAIRA"/>
    <s v="PS\LITTLEJK"/>
    <s v="PS\LITTLEJK"/>
    <s v="OSAL000378"/>
    <m/>
    <m/>
    <m/>
    <n v="208855"/>
  </r>
  <r>
    <d v="2019-12-25T00:00:00"/>
    <x v="19"/>
    <x v="19"/>
    <s v="OPP"/>
    <s v="S011"/>
    <s v="SALARY 25 DEC 2019"/>
    <x v="0"/>
    <n v="124.14"/>
    <n v="0"/>
    <s v="PS\MAIRA"/>
    <s v="PS\LITTLEJK"/>
    <s v="PS\LITTLEJK"/>
    <s v="OSAL000378"/>
    <m/>
    <m/>
    <m/>
    <n v="208871"/>
  </r>
  <r>
    <d v="2019-12-25T00:00:00"/>
    <x v="2"/>
    <x v="2"/>
    <s v="OPP"/>
    <s v="S011"/>
    <s v="SALARY 25 DEC 2019"/>
    <x v="0"/>
    <n v="697.81"/>
    <n v="0"/>
    <s v="PS\MAIRA"/>
    <s v="PS\LITTLEJK"/>
    <s v="PS\LITTLEJK"/>
    <s v="OSAL000378"/>
    <m/>
    <m/>
    <m/>
    <n v="208877"/>
  </r>
  <r>
    <d v="2019-12-25T00:00:00"/>
    <x v="3"/>
    <x v="3"/>
    <s v="OPP"/>
    <s v="S011"/>
    <s v="SALARY 25 DEC 2019"/>
    <x v="0"/>
    <n v="1517.55"/>
    <n v="0"/>
    <s v="PS\MAIRA"/>
    <s v="PS\LITTLEJK"/>
    <s v="PS\LITTLEJK"/>
    <s v="OSAL000378"/>
    <m/>
    <m/>
    <m/>
    <n v="208887"/>
  </r>
  <r>
    <d v="2019-12-16T00:00:00"/>
    <x v="0"/>
    <x v="0"/>
    <s v="OPP"/>
    <s v="S011"/>
    <s v="Onsite Support Travel km Onsite Advisor: Mel"/>
    <x v="0"/>
    <n v="250"/>
    <n v="37.5"/>
    <m/>
    <s v="PS\MAYL"/>
    <m/>
    <s v="OVO011459"/>
    <m/>
    <m/>
    <m/>
    <n v="208915"/>
  </r>
  <r>
    <d v="2019-12-31T00:00:00"/>
    <x v="1"/>
    <x v="1"/>
    <s v="OPP"/>
    <s v="S011"/>
    <s v="ACCRUALS DEC 2019"/>
    <x v="0"/>
    <n v="24827.53"/>
    <n v="0"/>
    <s v="PS\MAIRA"/>
    <s v="PS\LITTLEJK"/>
    <s v="PS\LITTLEJK"/>
    <s v="OSAC000241"/>
    <m/>
    <m/>
    <m/>
    <n v="208941"/>
  </r>
  <r>
    <d v="2019-12-31T00:00:00"/>
    <x v="2"/>
    <x v="2"/>
    <s v="OPP"/>
    <s v="S011"/>
    <s v="ACCRUALS DEC 2019"/>
    <x v="0"/>
    <n v="279.12"/>
    <n v="0"/>
    <s v="PS\MAIRA"/>
    <s v="PS\LITTLEJK"/>
    <s v="PS\LITTLEJK"/>
    <s v="OSAC000241"/>
    <m/>
    <m/>
    <m/>
    <n v="208947"/>
  </r>
  <r>
    <d v="2019-12-31T00:00:00"/>
    <x v="3"/>
    <x v="3"/>
    <s v="OPP"/>
    <s v="S011"/>
    <s v="ACCRUALS DEC 2019"/>
    <x v="0"/>
    <n v="607.03"/>
    <n v="0"/>
    <s v="PS\MAIRA"/>
    <s v="PS\LITTLEJK"/>
    <s v="PS\LITTLEJK"/>
    <s v="OSAC000241"/>
    <m/>
    <m/>
    <m/>
    <n v="208957"/>
  </r>
  <r>
    <d v="2020-01-01T00:00:00"/>
    <x v="1"/>
    <x v="1"/>
    <s v="OPP"/>
    <s v="S011"/>
    <s v="ACCRUALS DEC 2019"/>
    <x v="0"/>
    <n v="-24827.53"/>
    <n v="0"/>
    <s v="PS\MAIRA"/>
    <s v="PS\LITTLEJK"/>
    <s v="PS\LITTLEJK"/>
    <s v="OSAC000242"/>
    <m/>
    <m/>
    <m/>
    <n v="208968"/>
  </r>
  <r>
    <d v="2020-01-01T00:00:00"/>
    <x v="2"/>
    <x v="2"/>
    <s v="OPP"/>
    <s v="S011"/>
    <s v="ACCRUALS DEC 2019"/>
    <x v="0"/>
    <n v="-279.12"/>
    <n v="0"/>
    <s v="PS\MAIRA"/>
    <s v="PS\LITTLEJK"/>
    <s v="PS\LITTLEJK"/>
    <s v="OSAC000242"/>
    <m/>
    <m/>
    <m/>
    <n v="208974"/>
  </r>
  <r>
    <d v="2020-01-01T00:00:00"/>
    <x v="3"/>
    <x v="3"/>
    <s v="OPP"/>
    <s v="S011"/>
    <s v="ACCRUALS DEC 2019"/>
    <x v="0"/>
    <n v="-607.03"/>
    <n v="0"/>
    <s v="PS\MAIRA"/>
    <s v="PS\LITTLEJK"/>
    <s v="PS\LITTLEJK"/>
    <s v="OSAC000242"/>
    <m/>
    <m/>
    <m/>
    <n v="208984"/>
  </r>
  <r>
    <d v="2019-12-22T00:00:00"/>
    <x v="6"/>
    <x v="6"/>
    <s v="OPP"/>
    <s v="S011"/>
    <s v="Annual Fee Account Fee-Bagnal"/>
    <x v="0"/>
    <n v="3.8"/>
    <n v="0"/>
    <s v="PS\VENOOS"/>
    <s v="PS\SMITHAN"/>
    <s v="PS\SMITHAN"/>
    <s v="OGL003425"/>
    <m/>
    <m/>
    <m/>
    <n v="209078"/>
  </r>
  <r>
    <d v="2019-12-22T00:00:00"/>
    <x v="6"/>
    <x v="6"/>
    <s v="OPP"/>
    <s v="S011"/>
    <s v="Annual Fee Account Fee-Mitche"/>
    <x v="0"/>
    <n v="3.8"/>
    <n v="0"/>
    <s v="PS\VENOOS"/>
    <s v="PS\SMITHAN"/>
    <s v="PS\SMITHAN"/>
    <s v="OGL003425"/>
    <m/>
    <m/>
    <m/>
    <n v="209084"/>
  </r>
  <r>
    <d v="2019-12-22T00:00:00"/>
    <x v="6"/>
    <x v="6"/>
    <s v="OPP"/>
    <s v="S011"/>
    <s v="Annual Fee Account Fee-Louwre"/>
    <x v="0"/>
    <n v="3.8"/>
    <n v="0"/>
    <s v="PS\VENOOS"/>
    <s v="PS\SMITHAN"/>
    <s v="PS\SMITHAN"/>
    <s v="OGL003425"/>
    <m/>
    <m/>
    <m/>
    <n v="209086"/>
  </r>
  <r>
    <d v="2019-12-22T00:00:00"/>
    <x v="6"/>
    <x v="6"/>
    <s v="OPP"/>
    <s v="S011"/>
    <s v="Annual Fee Account Fee-Sieber"/>
    <x v="0"/>
    <n v="3.8"/>
    <n v="0"/>
    <s v="PS\VENOOS"/>
    <s v="PS\SMITHAN"/>
    <s v="PS\SMITHAN"/>
    <s v="OGL003425"/>
    <m/>
    <m/>
    <m/>
    <n v="209088"/>
  </r>
  <r>
    <d v="2019-12-22T00:00:00"/>
    <x v="6"/>
    <x v="6"/>
    <s v="OPP"/>
    <s v="S011"/>
    <s v="Annual Fee Account Fee-Groves"/>
    <x v="0"/>
    <n v="3.8"/>
    <n v="0"/>
    <s v="PS\VENOOS"/>
    <s v="PS\SMITHAN"/>
    <s v="PS\SMITHAN"/>
    <s v="OGL003425"/>
    <m/>
    <m/>
    <m/>
    <n v="209090"/>
  </r>
  <r>
    <d v="2019-12-22T00:00:00"/>
    <x v="15"/>
    <x v="15"/>
    <s v="OPP"/>
    <s v="S011"/>
    <s v="Mental Health Worshop 27 Nov-Brouwe"/>
    <x v="0"/>
    <n v="213.91"/>
    <n v="0"/>
    <s v="PS\VENOOS"/>
    <s v="PS\SMITHAN"/>
    <s v="PS\SMITHAN"/>
    <s v="OGL003425"/>
    <s v="Icon Venues"/>
    <m/>
    <m/>
    <n v="209092"/>
  </r>
  <r>
    <d v="2019-12-22T00:00:00"/>
    <x v="21"/>
    <x v="21"/>
    <s v="OPP"/>
    <s v="S011"/>
    <s v="Ground Coffee PLP-Brouwe"/>
    <x v="0"/>
    <n v="21.74"/>
    <n v="0"/>
    <s v="PS\VENOOS"/>
    <s v="PS\SMITHAN"/>
    <s v="PS\SMITHAN"/>
    <s v="OGL003425"/>
    <s v="Coffee Supreme Ltd Online"/>
    <m/>
    <m/>
    <n v="209093"/>
  </r>
  <r>
    <d v="2019-12-22T00:00:00"/>
    <x v="6"/>
    <x v="6"/>
    <s v="OPP"/>
    <s v="S011"/>
    <s v="Annual Fee Account Fee-Brouwe"/>
    <x v="0"/>
    <n v="3.8"/>
    <n v="0"/>
    <s v="PS\VENOOS"/>
    <s v="PS\SMITHAN"/>
    <s v="PS\SMITHAN"/>
    <s v="OGL003425"/>
    <m/>
    <m/>
    <m/>
    <n v="209095"/>
  </r>
  <r>
    <d v="2019-12-22T00:00:00"/>
    <x v="6"/>
    <x v="6"/>
    <s v="OPP"/>
    <s v="S011"/>
    <s v="Annual Fee Account Fee-Sharma"/>
    <x v="0"/>
    <n v="3.8"/>
    <n v="0"/>
    <s v="PS\VENOOS"/>
    <s v="PS\SMITHAN"/>
    <s v="PS\SMITHAN"/>
    <s v="OGL003425"/>
    <m/>
    <m/>
    <m/>
    <n v="209097"/>
  </r>
  <r>
    <d v="2019-12-22T00:00:00"/>
    <x v="60"/>
    <x v="60"/>
    <s v="OPP"/>
    <s v="S011"/>
    <s v="Book purchase D Wilson-Wilson"/>
    <x v="1"/>
    <n v="53.25"/>
    <n v="0"/>
    <s v="PS\VENOOS"/>
    <s v="PS\SMITHAN"/>
    <s v="PS\SMITHAN"/>
    <s v="OGL003425"/>
    <s v="Bookdepository.Com"/>
    <m/>
    <m/>
    <n v="209099"/>
  </r>
  <r>
    <d v="2019-12-22T00:00:00"/>
    <x v="6"/>
    <x v="6"/>
    <s v="OPP"/>
    <s v="S011"/>
    <s v="Annual Fee Account Fee-Wilson"/>
    <x v="0"/>
    <n v="3.8"/>
    <n v="0"/>
    <s v="PS\VENOOS"/>
    <s v="PS\SMITHAN"/>
    <s v="PS\SMITHAN"/>
    <s v="OGL003425"/>
    <m/>
    <m/>
    <m/>
    <n v="209100"/>
  </r>
  <r>
    <d v="2019-12-22T00:00:00"/>
    <x v="6"/>
    <x v="6"/>
    <s v="OPP"/>
    <s v="S011"/>
    <s v="Annual Fee Account Fee-Lindsa"/>
    <x v="0"/>
    <n v="3.8"/>
    <n v="0"/>
    <s v="PS\VENOOS"/>
    <s v="PS\SMITHAN"/>
    <s v="PS\SMITHAN"/>
    <s v="OGL003425"/>
    <m/>
    <m/>
    <m/>
    <n v="209102"/>
  </r>
  <r>
    <d v="2019-12-22T00:00:00"/>
    <x v="61"/>
    <x v="61"/>
    <s v="OPP"/>
    <s v="S011"/>
    <s v="Venue hire - Office Christmas function 29 N-Picker"/>
    <x v="0"/>
    <n v="521.74"/>
    <n v="0"/>
    <s v="PS\VENOOS"/>
    <s v="PS\SMITHAN"/>
    <s v="PS\SMITHAN"/>
    <s v="OGL003425"/>
    <s v="Victoria Bowling Club"/>
    <m/>
    <m/>
    <n v="209105"/>
  </r>
  <r>
    <d v="2019-12-22T00:00:00"/>
    <x v="6"/>
    <x v="6"/>
    <s v="OPP"/>
    <s v="S011"/>
    <s v="Annual Fee Account Fee-Picker"/>
    <x v="0"/>
    <n v="3.8"/>
    <n v="0"/>
    <s v="PS\VENOOS"/>
    <s v="PS\SMITHAN"/>
    <s v="PS\SMITHAN"/>
    <s v="OGL003425"/>
    <m/>
    <m/>
    <m/>
    <n v="209107"/>
  </r>
  <r>
    <d v="2019-12-22T00:00:00"/>
    <x v="6"/>
    <x v="6"/>
    <s v="OPP"/>
    <s v="S011"/>
    <s v="Annual Fee Account Fee-Jones"/>
    <x v="0"/>
    <n v="3.8"/>
    <n v="0"/>
    <s v="PS\VENOOS"/>
    <s v="PS\SMITHAN"/>
    <s v="PS\SMITHAN"/>
    <s v="OGL003425"/>
    <m/>
    <m/>
    <m/>
    <n v="209109"/>
  </r>
  <r>
    <d v="2019-12-22T00:00:00"/>
    <x v="6"/>
    <x v="6"/>
    <s v="OPP"/>
    <s v="S011"/>
    <s v="Annual Fee Account Fee-Brier"/>
    <x v="0"/>
    <n v="3.8"/>
    <n v="0"/>
    <s v="PS\VENOOS"/>
    <s v="PS\SMITHAN"/>
    <s v="PS\SMITHAN"/>
    <s v="OGL003425"/>
    <m/>
    <m/>
    <m/>
    <n v="209113"/>
  </r>
  <r>
    <d v="2019-12-22T00:00:00"/>
    <x v="6"/>
    <x v="6"/>
    <s v="OPP"/>
    <s v="S011"/>
    <s v="Annual Fee Account Fee-Yeabsl"/>
    <x v="0"/>
    <n v="3.8"/>
    <n v="0"/>
    <s v="PS\VENOOS"/>
    <s v="PS\SMITHAN"/>
    <s v="PS\SMITHAN"/>
    <s v="OGL003425"/>
    <m/>
    <m/>
    <m/>
    <n v="209115"/>
  </r>
  <r>
    <d v="2019-12-22T00:00:00"/>
    <x v="6"/>
    <x v="6"/>
    <s v="OPP"/>
    <s v="S011"/>
    <s v="Annual Fee Account Fee-Cotmor"/>
    <x v="0"/>
    <n v="3.8"/>
    <n v="0"/>
    <s v="PS\VENOOS"/>
    <s v="PS\SMITHAN"/>
    <s v="PS\SMITHAN"/>
    <s v="OGL003425"/>
    <m/>
    <m/>
    <m/>
    <n v="209117"/>
  </r>
  <r>
    <d v="2019-12-22T00:00:00"/>
    <x v="18"/>
    <x v="18"/>
    <s v="OPP"/>
    <s v="S011"/>
    <s v="CA negotiations m/tea, lunch x 10 191128-Lepou"/>
    <x v="0"/>
    <n v="196.52"/>
    <n v="0"/>
    <s v="PS\VENOOS"/>
    <s v="PS\SMITHAN"/>
    <s v="PS\SMITHAN"/>
    <s v="OGL003425"/>
    <s v="Icon Venues"/>
    <m/>
    <m/>
    <n v="209119"/>
  </r>
  <r>
    <d v="2019-12-22T00:00:00"/>
    <x v="6"/>
    <x v="6"/>
    <s v="OPP"/>
    <s v="S011"/>
    <s v="Annual Fee Account Fee-Lepou"/>
    <x v="0"/>
    <n v="3.8"/>
    <n v="0"/>
    <s v="PS\VENOOS"/>
    <s v="PS\SMITHAN"/>
    <s v="PS\SMITHAN"/>
    <s v="OGL003425"/>
    <m/>
    <m/>
    <m/>
    <n v="209120"/>
  </r>
  <r>
    <d v="2019-12-22T00:00:00"/>
    <x v="6"/>
    <x v="6"/>
    <s v="OPP"/>
    <s v="S011"/>
    <s v="Annual Fee Account Fee-McLean"/>
    <x v="0"/>
    <n v="3.8"/>
    <n v="0"/>
    <s v="PS\VENOOS"/>
    <s v="PS\SMITHAN"/>
    <s v="PS\SMITHAN"/>
    <s v="OGL003425"/>
    <m/>
    <m/>
    <m/>
    <n v="209122"/>
  </r>
  <r>
    <d v="2019-12-22T00:00:00"/>
    <x v="6"/>
    <x v="6"/>
    <s v="OPP"/>
    <s v="S011"/>
    <s v="Annual Fee Account Fee-Hart"/>
    <x v="0"/>
    <n v="3.8"/>
    <n v="0"/>
    <s v="PS\VENOOS"/>
    <s v="PS\SMITHAN"/>
    <s v="PS\SMITHAN"/>
    <s v="OGL003425"/>
    <m/>
    <m/>
    <m/>
    <n v="209126"/>
  </r>
  <r>
    <d v="2019-12-22T00:00:00"/>
    <x v="6"/>
    <x v="6"/>
    <s v="OPP"/>
    <s v="S011"/>
    <s v="Annual Fee Account Fee-Hellye"/>
    <x v="0"/>
    <n v="3.8"/>
    <n v="0"/>
    <s v="PS\VENOOS"/>
    <s v="PS\SMITHAN"/>
    <s v="PS\SMITHAN"/>
    <s v="OGL003425"/>
    <m/>
    <m/>
    <m/>
    <n v="209128"/>
  </r>
  <r>
    <d v="2019-12-22T00:00:00"/>
    <x v="6"/>
    <x v="6"/>
    <s v="OPP"/>
    <s v="S011"/>
    <s v="Annual Fee Account Fee-Locke"/>
    <x v="0"/>
    <n v="3.8"/>
    <n v="0"/>
    <s v="PS\VENOOS"/>
    <s v="PS\SMITHAN"/>
    <s v="PS\SMITHAN"/>
    <s v="OGL003425"/>
    <m/>
    <m/>
    <m/>
    <n v="209130"/>
  </r>
  <r>
    <d v="2019-12-22T00:00:00"/>
    <x v="6"/>
    <x v="6"/>
    <s v="OPP"/>
    <s v="S011"/>
    <s v="Annual Fee Account Fee-Trayno"/>
    <x v="0"/>
    <n v="3.8"/>
    <n v="0"/>
    <s v="PS\VENOOS"/>
    <s v="PS\SMITHAN"/>
    <s v="PS\SMITHAN"/>
    <s v="OGL003425"/>
    <m/>
    <m/>
    <m/>
    <n v="209132"/>
  </r>
  <r>
    <d v="2019-12-22T00:00:00"/>
    <x v="6"/>
    <x v="6"/>
    <s v="OPP"/>
    <s v="S011"/>
    <s v="Annual Fee Account Fee-Drakef"/>
    <x v="0"/>
    <n v="3.8"/>
    <n v="0"/>
    <s v="PS\VENOOS"/>
    <s v="PS\SMITHAN"/>
    <s v="PS\SMITHAN"/>
    <s v="OGL003425"/>
    <m/>
    <m/>
    <m/>
    <n v="209135"/>
  </r>
  <r>
    <d v="2019-12-22T00:00:00"/>
    <x v="6"/>
    <x v="6"/>
    <s v="OPP"/>
    <s v="S011"/>
    <s v="Annual Fee Account Fee-Streef"/>
    <x v="0"/>
    <n v="3.8"/>
    <n v="0"/>
    <s v="PS\VENOOS"/>
    <s v="PS\SMITHAN"/>
    <s v="PS\SMITHAN"/>
    <s v="OGL003425"/>
    <m/>
    <m/>
    <m/>
    <n v="209137"/>
  </r>
  <r>
    <d v="2019-12-22T00:00:00"/>
    <x v="6"/>
    <x v="6"/>
    <s v="OPP"/>
    <s v="S011"/>
    <s v="Annual Fee Account Fee-Holmes"/>
    <x v="0"/>
    <n v="3.8"/>
    <n v="0"/>
    <s v="PS\VENOOS"/>
    <s v="PS\SMITHAN"/>
    <s v="PS\SMITHAN"/>
    <s v="OGL003425"/>
    <m/>
    <m/>
    <m/>
    <n v="209143"/>
  </r>
  <r>
    <d v="2019-12-22T00:00:00"/>
    <x v="6"/>
    <x v="6"/>
    <s v="OPP"/>
    <s v="S011"/>
    <s v="Annual Fee Account Fee-Hanna"/>
    <x v="0"/>
    <n v="3.8"/>
    <n v="0"/>
    <s v="PS\VENOOS"/>
    <s v="PS\SMITHAN"/>
    <s v="PS\SMITHAN"/>
    <s v="OGL003425"/>
    <m/>
    <m/>
    <m/>
    <n v="209147"/>
  </r>
  <r>
    <d v="2019-12-22T00:00:00"/>
    <x v="6"/>
    <x v="6"/>
    <s v="OPP"/>
    <s v="S011"/>
    <s v="Annual Fee Account Fee-Grace"/>
    <x v="0"/>
    <n v="3.8"/>
    <n v="0"/>
    <s v="PS\VENOOS"/>
    <s v="PS\SMITHAN"/>
    <s v="PS\SMITHAN"/>
    <s v="OGL003425"/>
    <m/>
    <m/>
    <m/>
    <n v="209149"/>
  </r>
  <r>
    <d v="2019-12-22T00:00:00"/>
    <x v="6"/>
    <x v="6"/>
    <s v="OPP"/>
    <s v="S011"/>
    <s v="Annual Fee Account Fee-Moore"/>
    <x v="0"/>
    <n v="3.8"/>
    <n v="0"/>
    <s v="PS\VENOOS"/>
    <s v="PS\SMITHAN"/>
    <s v="PS\SMITHAN"/>
    <s v="OGL003425"/>
    <m/>
    <m/>
    <m/>
    <n v="209151"/>
  </r>
  <r>
    <d v="2019-12-22T00:00:00"/>
    <x v="6"/>
    <x v="6"/>
    <s v="OPP"/>
    <s v="S011"/>
    <s v="Annual Fee Account Fee-Willia"/>
    <x v="0"/>
    <n v="3.8"/>
    <n v="0"/>
    <s v="PS\VENOOS"/>
    <s v="PS\SMITHAN"/>
    <s v="PS\SMITHAN"/>
    <s v="OGL003425"/>
    <m/>
    <m/>
    <m/>
    <n v="209165"/>
  </r>
  <r>
    <d v="2019-12-22T00:00:00"/>
    <x v="6"/>
    <x v="6"/>
    <s v="OPP"/>
    <s v="S011"/>
    <s v="Annual Fee Account Fee-Harris"/>
    <x v="0"/>
    <n v="3.8"/>
    <n v="0"/>
    <s v="PS\VENOOS"/>
    <s v="PS\SMITHAN"/>
    <s v="PS\SMITHAN"/>
    <s v="OGL003425"/>
    <m/>
    <m/>
    <m/>
    <n v="209167"/>
  </r>
  <r>
    <d v="2019-12-22T00:00:00"/>
    <x v="6"/>
    <x v="6"/>
    <s v="OPP"/>
    <s v="S011"/>
    <s v="Annual Fee Account Fee-Sutton"/>
    <x v="0"/>
    <n v="3.8"/>
    <n v="0"/>
    <s v="PS\VENOOS"/>
    <s v="PS\SMITHAN"/>
    <s v="PS\SMITHAN"/>
    <s v="OGL003425"/>
    <m/>
    <m/>
    <m/>
    <n v="209173"/>
  </r>
  <r>
    <d v="2019-12-22T00:00:00"/>
    <x v="62"/>
    <x v="62"/>
    <s v="OPP"/>
    <s v="S011"/>
    <s v="Silverfish &amp; spider traps-Young"/>
    <x v="0"/>
    <n v="36.869999999999997"/>
    <n v="0"/>
    <s v="PS\VENOOS"/>
    <s v="PS\SMITHAN"/>
    <s v="PS\SMITHAN"/>
    <s v="OGL003425"/>
    <s v="Mitre 10 Mega Petone"/>
    <m/>
    <m/>
    <n v="209175"/>
  </r>
  <r>
    <d v="2019-12-22T00:00:00"/>
    <x v="6"/>
    <x v="6"/>
    <s v="OPP"/>
    <s v="S011"/>
    <s v="Annual Fee Account Fee-Young"/>
    <x v="0"/>
    <n v="3.8"/>
    <n v="0"/>
    <s v="PS\VENOOS"/>
    <s v="PS\SMITHAN"/>
    <s v="PS\SMITHAN"/>
    <s v="OGL003425"/>
    <m/>
    <m/>
    <m/>
    <n v="209176"/>
  </r>
  <r>
    <d v="2019-12-22T00:00:00"/>
    <x v="6"/>
    <x v="6"/>
    <s v="OPP"/>
    <s v="S011"/>
    <s v="Annual Fee Account Fee-Farmer"/>
    <x v="0"/>
    <n v="3.8"/>
    <n v="0"/>
    <s v="PS\VENOOS"/>
    <s v="PS\SMITHAN"/>
    <s v="PS\SMITHAN"/>
    <s v="OGL003425"/>
    <m/>
    <m/>
    <m/>
    <n v="209178"/>
  </r>
  <r>
    <d v="2019-12-22T00:00:00"/>
    <x v="6"/>
    <x v="6"/>
    <s v="OPP"/>
    <s v="S011"/>
    <s v="Annual Fee Account Fee-Landon"/>
    <x v="0"/>
    <n v="3.8"/>
    <n v="0"/>
    <s v="PS\VENOOS"/>
    <s v="PS\SMITHAN"/>
    <s v="PS\SMITHAN"/>
    <s v="OGL003425"/>
    <m/>
    <m/>
    <m/>
    <n v="209182"/>
  </r>
  <r>
    <d v="2019-12-22T00:00:00"/>
    <x v="6"/>
    <x v="6"/>
    <s v="OPP"/>
    <s v="S011"/>
    <s v="Annual Fee Account Fee-Maran"/>
    <x v="0"/>
    <n v="3.8"/>
    <n v="0"/>
    <s v="PS\VENOOS"/>
    <s v="PS\SMITHAN"/>
    <s v="PS\SMITHAN"/>
    <s v="OGL003425"/>
    <m/>
    <m/>
    <m/>
    <n v="209184"/>
  </r>
  <r>
    <d v="2019-12-22T00:00:00"/>
    <x v="6"/>
    <x v="6"/>
    <s v="OPP"/>
    <s v="S011"/>
    <s v="Annual Fee Account Fee-Davies"/>
    <x v="0"/>
    <n v="3.8"/>
    <n v="0"/>
    <s v="PS\VENOOS"/>
    <s v="PS\SMITHAN"/>
    <s v="PS\SMITHAN"/>
    <s v="OGL003425"/>
    <m/>
    <m/>
    <m/>
    <n v="209186"/>
  </r>
  <r>
    <d v="2019-12-22T00:00:00"/>
    <x v="6"/>
    <x v="6"/>
    <s v="OPP"/>
    <s v="S011"/>
    <s v="Annual Fee Account Fee-Coffey"/>
    <x v="0"/>
    <n v="3.8"/>
    <n v="0"/>
    <s v="PS\VENOOS"/>
    <s v="PS\SMITHAN"/>
    <s v="PS\SMITHAN"/>
    <s v="OGL003425"/>
    <m/>
    <m/>
    <m/>
    <n v="209194"/>
  </r>
  <r>
    <d v="2019-12-22T00:00:00"/>
    <x v="6"/>
    <x v="6"/>
    <s v="OPP"/>
    <s v="S011"/>
    <s v="Annual Fee Account Fee-Law"/>
    <x v="0"/>
    <n v="3.8"/>
    <n v="0"/>
    <s v="PS\VENOOS"/>
    <s v="PS\SMITHAN"/>
    <s v="PS\SMITHAN"/>
    <s v="OGL003425"/>
    <m/>
    <m/>
    <m/>
    <n v="209199"/>
  </r>
  <r>
    <d v="2019-12-22T00:00:00"/>
    <x v="6"/>
    <x v="6"/>
    <s v="OPP"/>
    <s v="S011"/>
    <s v="Annual Fee Account Fee-Chalme"/>
    <x v="0"/>
    <n v="3.8"/>
    <n v="0"/>
    <s v="PS\VENOOS"/>
    <s v="PS\SMITHAN"/>
    <s v="PS\SMITHAN"/>
    <s v="OGL003425"/>
    <m/>
    <m/>
    <m/>
    <n v="209202"/>
  </r>
  <r>
    <d v="2019-12-22T00:00:00"/>
    <x v="6"/>
    <x v="6"/>
    <s v="OPP"/>
    <s v="S011"/>
    <s v="Annual Fee Account Fee-Baker"/>
    <x v="0"/>
    <n v="3.8"/>
    <n v="0"/>
    <s v="PS\VENOOS"/>
    <s v="PS\SMITHAN"/>
    <s v="PS\SMITHAN"/>
    <s v="OGL003425"/>
    <m/>
    <m/>
    <m/>
    <n v="209204"/>
  </r>
  <r>
    <d v="2019-12-22T00:00:00"/>
    <x v="6"/>
    <x v="6"/>
    <s v="OPP"/>
    <s v="S011"/>
    <s v="Annual Fee Account Fee-Grace"/>
    <x v="0"/>
    <n v="3.8"/>
    <n v="0"/>
    <s v="PS\VENOOS"/>
    <s v="PS\SMITHAN"/>
    <s v="PS\SMITHAN"/>
    <s v="OGL003425"/>
    <m/>
    <m/>
    <m/>
    <n v="209206"/>
  </r>
  <r>
    <d v="2019-12-22T00:00:00"/>
    <x v="6"/>
    <x v="6"/>
    <s v="OPP"/>
    <s v="S011"/>
    <s v="Annual Fee Account Fee-Gorham"/>
    <x v="0"/>
    <n v="3.8"/>
    <n v="0"/>
    <s v="PS\VENOOS"/>
    <s v="PS\SMITHAN"/>
    <s v="PS\SMITHAN"/>
    <s v="OGL003425"/>
    <m/>
    <m/>
    <m/>
    <n v="209211"/>
  </r>
  <r>
    <d v="2019-12-22T00:00:00"/>
    <x v="18"/>
    <x v="18"/>
    <s v="OPP"/>
    <s v="S011"/>
    <s v="Cakefest with 22 Nov, with House managers-Jones"/>
    <x v="0"/>
    <n v="216.52"/>
    <n v="0"/>
    <s v="PS\VENOOS"/>
    <s v="PS\SMITHAN"/>
    <s v="PS\SMITHAN"/>
    <s v="OGL003425"/>
    <s v="Icon Venues"/>
    <m/>
    <m/>
    <n v="209213"/>
  </r>
  <r>
    <d v="2019-12-22T00:00:00"/>
    <x v="6"/>
    <x v="6"/>
    <s v="OPP"/>
    <s v="S011"/>
    <s v="Annual Fee Account Fee-Jones"/>
    <x v="0"/>
    <n v="3.8"/>
    <n v="0"/>
    <s v="PS\VENOOS"/>
    <s v="PS\SMITHAN"/>
    <s v="PS\SMITHAN"/>
    <s v="OGL003425"/>
    <m/>
    <m/>
    <m/>
    <n v="209215"/>
  </r>
  <r>
    <d v="2019-12-22T00:00:00"/>
    <x v="6"/>
    <x v="6"/>
    <s v="OPP"/>
    <s v="S011"/>
    <s v="Annual Fee Account Fee-Maffey"/>
    <x v="0"/>
    <n v="3.8"/>
    <n v="0"/>
    <s v="PS\VENOOS"/>
    <s v="PS\SMITHAN"/>
    <s v="PS\SMITHAN"/>
    <s v="OGL003425"/>
    <m/>
    <m/>
    <m/>
    <n v="209221"/>
  </r>
  <r>
    <d v="2019-12-22T00:00:00"/>
    <x v="6"/>
    <x v="6"/>
    <s v="OPP"/>
    <s v="S011"/>
    <s v="Annual Fee Account Fee-Maiava"/>
    <x v="0"/>
    <n v="3.8"/>
    <n v="0"/>
    <s v="PS\VENOOS"/>
    <s v="PS\SMITHAN"/>
    <s v="PS\SMITHAN"/>
    <s v="OGL003425"/>
    <m/>
    <m/>
    <m/>
    <n v="209223"/>
  </r>
  <r>
    <d v="2019-12-22T00:00:00"/>
    <x v="6"/>
    <x v="6"/>
    <s v="OPP"/>
    <s v="S011"/>
    <s v="Annual Fee Account Fee-Te Amo"/>
    <x v="0"/>
    <n v="3.8"/>
    <n v="0"/>
    <s v="PS\VENOOS"/>
    <s v="PS\SMITHAN"/>
    <s v="PS\SMITHAN"/>
    <s v="OGL003425"/>
    <m/>
    <m/>
    <m/>
    <n v="209225"/>
  </r>
  <r>
    <d v="2019-12-22T00:00:00"/>
    <x v="6"/>
    <x v="6"/>
    <s v="OPP"/>
    <s v="S011"/>
    <s v="Annual Fee Account Fee-O'Donn"/>
    <x v="0"/>
    <n v="3.8"/>
    <n v="0"/>
    <s v="PS\VENOOS"/>
    <s v="PS\SMITHAN"/>
    <s v="PS\SMITHAN"/>
    <s v="OGL003425"/>
    <m/>
    <m/>
    <m/>
    <n v="209230"/>
  </r>
  <r>
    <d v="2019-12-22T00:00:00"/>
    <x v="6"/>
    <x v="6"/>
    <s v="OPP"/>
    <s v="S011"/>
    <s v="Annual Fee Account Fee-Robins"/>
    <x v="0"/>
    <n v="3.8"/>
    <n v="0"/>
    <s v="PS\VENOOS"/>
    <s v="PS\SMITHAN"/>
    <s v="PS\SMITHAN"/>
    <s v="OGL003425"/>
    <m/>
    <m/>
    <m/>
    <n v="209232"/>
  </r>
  <r>
    <d v="2019-12-22T00:00:00"/>
    <x v="6"/>
    <x v="6"/>
    <s v="OPP"/>
    <s v="S011"/>
    <s v="Annual Fee Account Fee-Son"/>
    <x v="0"/>
    <n v="3.8"/>
    <n v="0"/>
    <s v="PS\VENOOS"/>
    <s v="PS\SMITHAN"/>
    <s v="PS\SMITHAN"/>
    <s v="OGL003425"/>
    <m/>
    <m/>
    <m/>
    <n v="209235"/>
  </r>
  <r>
    <d v="2019-12-22T00:00:00"/>
    <x v="6"/>
    <x v="6"/>
    <s v="OPP"/>
    <s v="S011"/>
    <s v="Annual Fee Account Fee-Willia"/>
    <x v="0"/>
    <n v="3.8"/>
    <n v="0"/>
    <s v="PS\VENOOS"/>
    <s v="PS\SMITHAN"/>
    <s v="PS\SMITHAN"/>
    <s v="OGL003425"/>
    <m/>
    <m/>
    <m/>
    <n v="209237"/>
  </r>
  <r>
    <d v="2019-12-23T00:00:00"/>
    <x v="21"/>
    <x v="21"/>
    <s v="OPP"/>
    <s v="S011"/>
    <s v="Coffee for PLP-Brouwe"/>
    <x v="0"/>
    <n v="21.74"/>
    <n v="0"/>
    <s v="PS\VENOOS"/>
    <s v="PS\SMITHAN"/>
    <s v="PS\SMITHAN"/>
    <s v="OGL003427"/>
    <s v="Coffee Supreme Ltd Online"/>
    <m/>
    <m/>
    <n v="209249"/>
  </r>
  <r>
    <d v="2019-12-23T00:00:00"/>
    <x v="18"/>
    <x v="18"/>
    <s v="OPP"/>
    <s v="S011"/>
    <s v="afternoon tea with code of conduct meeting-Lindsa"/>
    <x v="0"/>
    <n v="66.959999999999994"/>
    <n v="0"/>
    <s v="PS\VENOOS"/>
    <s v="PS\SMITHAN"/>
    <s v="PS\SMITHAN"/>
    <s v="OGL003427"/>
    <s v="Icon Venues"/>
    <m/>
    <m/>
    <n v="209252"/>
  </r>
  <r>
    <d v="2019-12-23T00:00:00"/>
    <x v="49"/>
    <x v="49"/>
    <s v="OPP"/>
    <s v="S011"/>
    <s v="Christmas decorations for office (replaceme-Lindsa"/>
    <x v="0"/>
    <n v="83.48"/>
    <n v="0"/>
    <s v="PS\VENOOS"/>
    <s v="PS\SMITHAN"/>
    <s v="PS\SMITHAN"/>
    <s v="OGL003427"/>
    <s v="The Warehouse Online"/>
    <m/>
    <m/>
    <n v="209253"/>
  </r>
  <r>
    <d v="2019-12-23T00:00:00"/>
    <x v="21"/>
    <x v="21"/>
    <s v="OPP"/>
    <s v="S011"/>
    <s v="office supplies for clerks office-Lindsa"/>
    <x v="0"/>
    <n v="110.96"/>
    <n v="0"/>
    <s v="PS\VENOOS"/>
    <s v="PS\SMITHAN"/>
    <s v="PS\SMITHAN"/>
    <s v="OGL003427"/>
    <s v="Officemax"/>
    <m/>
    <m/>
    <n v="209254"/>
  </r>
  <r>
    <d v="2019-12-19T00:00:00"/>
    <x v="0"/>
    <x v="0"/>
    <s v="OPP"/>
    <s v="S011"/>
    <s v="Ergonomic mouse - V Corner"/>
    <x v="0"/>
    <n v="151"/>
    <n v="22.65"/>
    <m/>
    <s v="PS\SMITHAN"/>
    <m/>
    <s v="OVO011478"/>
    <m/>
    <m/>
    <m/>
    <n v="209337"/>
  </r>
  <r>
    <d v="2019-12-31T00:00:00"/>
    <x v="54"/>
    <x v="54"/>
    <s v="OPP"/>
    <s v="S011"/>
    <s v="WILSON/DAVID MR  21/01/20 WLG SYD CBR SYD WLG"/>
    <x v="4"/>
    <n v="1978.73"/>
    <n v="0"/>
    <s v="PS\WOODCOCJ"/>
    <s v="PS\CLEARYW"/>
    <s v="PS\CLEARYW"/>
    <s v="OGL003428"/>
    <s v="AIR NEW ZEALAND"/>
    <m/>
    <m/>
    <n v="209349"/>
  </r>
  <r>
    <d v="2019-12-31T00:00:00"/>
    <x v="54"/>
    <x v="54"/>
    <s v="OPP"/>
    <s v="S011"/>
    <s v="WILSON DAVID MR TICKET ISSUE SERVICE FEE"/>
    <x v="4"/>
    <n v="34"/>
    <n v="0"/>
    <s v="PS\WOODCOCJ"/>
    <s v="PS\CLEARYW"/>
    <s v="PS\CLEARYW"/>
    <s v="OGL003428"/>
    <s v="AIR NEW ZEALAND"/>
    <m/>
    <m/>
    <n v="209395"/>
  </r>
  <r>
    <d v="2019-12-31T00:00:00"/>
    <x v="21"/>
    <x v="21"/>
    <s v="OPP"/>
    <s v="S011"/>
    <s v="PLP ground coffee-Brouwe"/>
    <x v="0"/>
    <n v="21.74"/>
    <n v="0"/>
    <s v="PS\VENOOS"/>
    <s v="PS\MAYL"/>
    <s v="PS\MAYL"/>
    <s v="OGL003429"/>
    <s v="Coffee Supreme Ltd Online"/>
    <m/>
    <m/>
    <n v="209408"/>
  </r>
  <r>
    <d v="2019-12-31T00:00:00"/>
    <x v="0"/>
    <x v="0"/>
    <s v="OPP"/>
    <s v="S011"/>
    <s v="Sunscreen, SCORP team-Jones"/>
    <x v="0"/>
    <n v="44.33"/>
    <n v="0"/>
    <s v="PS\VENOOS"/>
    <s v="PS\MAYL"/>
    <s v="PS\MAYL"/>
    <s v="OGL003429"/>
    <s v="New World Thorndon"/>
    <m/>
    <m/>
    <n v="209456"/>
  </r>
  <r>
    <d v="2019-12-31T00:00:00"/>
    <x v="18"/>
    <x v="18"/>
    <s v="OPP"/>
    <s v="S011"/>
    <s v="Farewell a/noon tea, Jerome-Jones"/>
    <x v="0"/>
    <n v="165.22"/>
    <n v="0"/>
    <s v="PS\VENOOS"/>
    <s v="PS\MAYL"/>
    <s v="PS\MAYL"/>
    <s v="OGL003429"/>
    <s v="Icon Venues"/>
    <m/>
    <m/>
    <n v="209457"/>
  </r>
  <r>
    <d v="2019-12-31T00:00:00"/>
    <x v="18"/>
    <x v="18"/>
    <s v="OPP"/>
    <s v="S011"/>
    <s v="Morning tea, SCORP business planning 13 Dec-Jones"/>
    <x v="0"/>
    <n v="221.04"/>
    <n v="0"/>
    <s v="PS\VENOOS"/>
    <s v="PS\MAYL"/>
    <s v="PS\MAYL"/>
    <s v="OGL003429"/>
    <s v="Icon Venues"/>
    <m/>
    <m/>
    <n v="209458"/>
  </r>
  <r>
    <d v="2019-12-31T00:00:00"/>
    <x v="5"/>
    <x v="5"/>
    <s v="OPP"/>
    <s v="S011"/>
    <s v="Purchase Card – Andie Lindsay"/>
    <x v="0"/>
    <n v="290.77"/>
    <n v="0"/>
    <s v="PS\VENOOS"/>
    <s v="PS\MAYL"/>
    <s v="PS\MAYL"/>
    <s v="OGL003430"/>
    <s v="New World Thorndon"/>
    <m/>
    <m/>
    <n v="209461"/>
  </r>
  <r>
    <d v="2019-12-31T00:00:00"/>
    <x v="5"/>
    <x v="5"/>
    <s v="OPP"/>
    <s v="S011"/>
    <s v="Purchase Card – Andie Lindsay"/>
    <x v="0"/>
    <n v="28.09"/>
    <n v="0"/>
    <s v="PS\VENOOS"/>
    <s v="PS\MAYL"/>
    <s v="PS\MAYL"/>
    <s v="OGL003430"/>
    <s v="Co Op Shuttles"/>
    <m/>
    <m/>
    <n v="209462"/>
  </r>
  <r>
    <d v="2019-12-31T00:00:00"/>
    <x v="5"/>
    <x v="5"/>
    <s v="OPP"/>
    <s v="S011"/>
    <s v="Purchase Card – Andie Lindsay"/>
    <x v="0"/>
    <n v="28.09"/>
    <n v="0"/>
    <s v="PS\VENOOS"/>
    <s v="PS\MAYL"/>
    <s v="PS\MAYL"/>
    <s v="OGL003430"/>
    <s v="Co Op Shuttles"/>
    <m/>
    <m/>
    <n v="209463"/>
  </r>
  <r>
    <d v="2019-12-31T00:00:00"/>
    <x v="5"/>
    <x v="5"/>
    <s v="OPP"/>
    <s v="S011"/>
    <s v="Purchase Card – Andie Lindsay"/>
    <x v="0"/>
    <n v="183.4"/>
    <n v="0"/>
    <s v="PS\VENOOS"/>
    <s v="PS\MAYL"/>
    <s v="PS\MAYL"/>
    <s v="OGL003430"/>
    <s v="Paypal *mobilefunli"/>
    <m/>
    <m/>
    <n v="209464"/>
  </r>
  <r>
    <d v="2019-12-31T00:00:00"/>
    <x v="5"/>
    <x v="5"/>
    <s v="OPP"/>
    <s v="S011"/>
    <s v="Purchase Card – Andie Lindsay"/>
    <x v="0"/>
    <n v="478.26"/>
    <n v="0"/>
    <s v="PS\VENOOS"/>
    <s v="PS\MAYL"/>
    <s v="PS\MAYL"/>
    <s v="OGL003430"/>
    <s v="New World Silverstream"/>
    <m/>
    <m/>
    <n v="209465"/>
  </r>
  <r>
    <d v="2019-12-31T00:00:00"/>
    <x v="5"/>
    <x v="5"/>
    <s v="OPP"/>
    <s v="S011"/>
    <s v="Purchase Card – Andie Lindsay"/>
    <x v="0"/>
    <n v="53.03"/>
    <n v="0"/>
    <s v="PS\VENOOS"/>
    <s v="PS\MAYL"/>
    <s v="PS\MAYL"/>
    <s v="OGL003430"/>
    <s v="Countdown"/>
    <m/>
    <m/>
    <n v="209466"/>
  </r>
  <r>
    <d v="2019-12-31T00:00:00"/>
    <x v="5"/>
    <x v="5"/>
    <s v="OPP"/>
    <s v="S011"/>
    <s v="Purchase Card – Andie Lindsay"/>
    <x v="0"/>
    <n v="39.130000000000003"/>
    <n v="0"/>
    <s v="PS\VENOOS"/>
    <s v="PS\MAYL"/>
    <s v="PS\MAYL"/>
    <s v="OGL003430"/>
    <s v="Twl 138 Upper Hutt"/>
    <m/>
    <m/>
    <n v="209467"/>
  </r>
  <r>
    <d v="2019-12-31T00:00:00"/>
    <x v="5"/>
    <x v="5"/>
    <s v="OPP"/>
    <s v="S011"/>
    <s v="Purchase Card – Andie Lindsay"/>
    <x v="0"/>
    <n v="150.79"/>
    <n v="0"/>
    <s v="PS\VENOOS"/>
    <s v="PS\MAYL"/>
    <s v="PS\MAYL"/>
    <s v="OGL003430"/>
    <s v="New World Thorndon"/>
    <m/>
    <m/>
    <n v="209468"/>
  </r>
  <r>
    <d v="2019-12-31T00:00:00"/>
    <x v="5"/>
    <x v="5"/>
    <s v="OPP"/>
    <s v="S011"/>
    <s v="Purchase Card – Andie Lindsay"/>
    <x v="0"/>
    <n v="669.51"/>
    <n v="0"/>
    <s v="PS\VENOOS"/>
    <s v="PS\MAYL"/>
    <s v="PS\MAYL"/>
    <s v="OGL003430"/>
    <s v="Dominos Cambridge Tce"/>
    <m/>
    <m/>
    <n v="209469"/>
  </r>
  <r>
    <d v="2019-12-31T00:00:00"/>
    <x v="5"/>
    <x v="5"/>
    <s v="OPP"/>
    <s v="S011"/>
    <s v="Purchase Card – Andie Lindsay"/>
    <x v="0"/>
    <n v="606.09"/>
    <n v="0"/>
    <s v="PS\VENOOS"/>
    <s v="PS\MAYL"/>
    <s v="PS\MAYL"/>
    <s v="OGL003430"/>
    <s v="Icon Venues"/>
    <m/>
    <m/>
    <n v="209470"/>
  </r>
  <r>
    <d v="2019-12-31T00:00:00"/>
    <x v="5"/>
    <x v="5"/>
    <s v="OPP"/>
    <s v="S011"/>
    <s v="Purchase Card – Andie Lindsay"/>
    <x v="0"/>
    <n v="66.959999999999994"/>
    <n v="0"/>
    <s v="PS\VENOOS"/>
    <s v="PS\MAYL"/>
    <s v="PS\MAYL"/>
    <s v="OGL003430"/>
    <s v="Icon Venues"/>
    <m/>
    <m/>
    <n v="209471"/>
  </r>
  <r>
    <d v="2019-12-31T00:00:00"/>
    <x v="5"/>
    <x v="5"/>
    <s v="OPP"/>
    <s v="S011"/>
    <s v="Purchase Card – Andie Lindsay"/>
    <x v="0"/>
    <n v="30.43"/>
    <n v="0"/>
    <s v="PS\VENOOS"/>
    <s v="PS\MAYL"/>
    <s v="PS\MAYL"/>
    <s v="OGL003430"/>
    <s v="Countdown"/>
    <m/>
    <m/>
    <n v="209472"/>
  </r>
  <r>
    <d v="2019-12-31T00:00:00"/>
    <x v="5"/>
    <x v="5"/>
    <s v="OPP"/>
    <s v="S011"/>
    <s v="Purchase Card – Deborah Young"/>
    <x v="0"/>
    <n v="18.03"/>
    <n v="0"/>
    <s v="PS\VENOOS"/>
    <s v="PS\MAYL"/>
    <s v="PS\MAYL"/>
    <s v="OGL003430"/>
    <s v="New World Khandallah"/>
    <m/>
    <m/>
    <n v="209508"/>
  </r>
  <r>
    <d v="2019-12-31T00:00:00"/>
    <x v="5"/>
    <x v="5"/>
    <s v="OPP"/>
    <s v="S011"/>
    <s v="Purchase Card – Suguntha Venoo"/>
    <x v="0"/>
    <n v="25.63"/>
    <n v="0"/>
    <s v="PS\VENOOS"/>
    <s v="PS\MAYL"/>
    <s v="PS\MAYL"/>
    <s v="OGL003430"/>
    <m/>
    <m/>
    <m/>
    <n v="209541"/>
  </r>
  <r>
    <d v="2020-01-01T00:00:00"/>
    <x v="5"/>
    <x v="5"/>
    <s v="OPP"/>
    <s v="S011"/>
    <s v="Purchase Card – Andie Lindsay"/>
    <x v="0"/>
    <n v="-290.77"/>
    <n v="0"/>
    <s v="PS\VENOOS"/>
    <s v="PS\MAYL"/>
    <s v="PS\MAYL"/>
    <s v="OGL003431"/>
    <s v="New World Thorndon"/>
    <m/>
    <m/>
    <n v="209543"/>
  </r>
  <r>
    <d v="2020-01-01T00:00:00"/>
    <x v="5"/>
    <x v="5"/>
    <s v="OPP"/>
    <s v="S011"/>
    <s v="Purchase Card – Andie Lindsay"/>
    <x v="0"/>
    <n v="-28.09"/>
    <n v="0"/>
    <s v="PS\VENOOS"/>
    <s v="PS\MAYL"/>
    <s v="PS\MAYL"/>
    <s v="OGL003431"/>
    <s v="Co Op Shuttles"/>
    <m/>
    <m/>
    <n v="209544"/>
  </r>
  <r>
    <d v="2020-01-01T00:00:00"/>
    <x v="5"/>
    <x v="5"/>
    <s v="OPP"/>
    <s v="S011"/>
    <s v="Purchase Card – Andie Lindsay"/>
    <x v="0"/>
    <n v="-28.09"/>
    <n v="0"/>
    <s v="PS\VENOOS"/>
    <s v="PS\MAYL"/>
    <s v="PS\MAYL"/>
    <s v="OGL003431"/>
    <s v="Co Op Shuttles"/>
    <m/>
    <m/>
    <n v="209545"/>
  </r>
  <r>
    <d v="2020-01-01T00:00:00"/>
    <x v="5"/>
    <x v="5"/>
    <s v="OPP"/>
    <s v="S011"/>
    <s v="Purchase Card – Andie Lindsay"/>
    <x v="0"/>
    <n v="-183.4"/>
    <n v="0"/>
    <s v="PS\VENOOS"/>
    <s v="PS\MAYL"/>
    <s v="PS\MAYL"/>
    <s v="OGL003431"/>
    <s v="Paypal *mobilefunli"/>
    <m/>
    <m/>
    <n v="209546"/>
  </r>
  <r>
    <d v="2020-01-01T00:00:00"/>
    <x v="5"/>
    <x v="5"/>
    <s v="OPP"/>
    <s v="S011"/>
    <s v="Purchase Card – Andie Lindsay"/>
    <x v="0"/>
    <n v="-478.26"/>
    <n v="0"/>
    <s v="PS\VENOOS"/>
    <s v="PS\MAYL"/>
    <s v="PS\MAYL"/>
    <s v="OGL003431"/>
    <s v="New World Silverstream"/>
    <m/>
    <m/>
    <n v="209547"/>
  </r>
  <r>
    <d v="2020-01-01T00:00:00"/>
    <x v="5"/>
    <x v="5"/>
    <s v="OPP"/>
    <s v="S011"/>
    <s v="Purchase Card – Andie Lindsay"/>
    <x v="0"/>
    <n v="-53.03"/>
    <n v="0"/>
    <s v="PS\VENOOS"/>
    <s v="PS\MAYL"/>
    <s v="PS\MAYL"/>
    <s v="OGL003431"/>
    <s v="Countdown"/>
    <m/>
    <m/>
    <n v="209548"/>
  </r>
  <r>
    <d v="2020-01-01T00:00:00"/>
    <x v="5"/>
    <x v="5"/>
    <s v="OPP"/>
    <s v="S011"/>
    <s v="Purchase Card – Andie Lindsay"/>
    <x v="0"/>
    <n v="-39.130000000000003"/>
    <n v="0"/>
    <s v="PS\VENOOS"/>
    <s v="PS\MAYL"/>
    <s v="PS\MAYL"/>
    <s v="OGL003431"/>
    <s v="Twl 138 Upper Hutt"/>
    <m/>
    <m/>
    <n v="209549"/>
  </r>
  <r>
    <d v="2020-01-01T00:00:00"/>
    <x v="5"/>
    <x v="5"/>
    <s v="OPP"/>
    <s v="S011"/>
    <s v="Purchase Card – Andie Lindsay"/>
    <x v="0"/>
    <n v="-150.79"/>
    <n v="0"/>
    <s v="PS\VENOOS"/>
    <s v="PS\MAYL"/>
    <s v="PS\MAYL"/>
    <s v="OGL003431"/>
    <s v="New World Thorndon"/>
    <m/>
    <m/>
    <n v="209550"/>
  </r>
  <r>
    <d v="2020-01-01T00:00:00"/>
    <x v="5"/>
    <x v="5"/>
    <s v="OPP"/>
    <s v="S011"/>
    <s v="Purchase Card – Andie Lindsay"/>
    <x v="0"/>
    <n v="-669.51"/>
    <n v="0"/>
    <s v="PS\VENOOS"/>
    <s v="PS\MAYL"/>
    <s v="PS\MAYL"/>
    <s v="OGL003431"/>
    <s v="Dominos Cambridge Tce"/>
    <m/>
    <m/>
    <n v="209551"/>
  </r>
  <r>
    <d v="2020-01-01T00:00:00"/>
    <x v="5"/>
    <x v="5"/>
    <s v="OPP"/>
    <s v="S011"/>
    <s v="Purchase Card – Andie Lindsay"/>
    <x v="0"/>
    <n v="-606.09"/>
    <n v="0"/>
    <s v="PS\VENOOS"/>
    <s v="PS\MAYL"/>
    <s v="PS\MAYL"/>
    <s v="OGL003431"/>
    <s v="Icon Venues"/>
    <m/>
    <m/>
    <n v="209552"/>
  </r>
  <r>
    <d v="2020-01-01T00:00:00"/>
    <x v="5"/>
    <x v="5"/>
    <s v="OPP"/>
    <s v="S011"/>
    <s v="Purchase Card – Andie Lindsay"/>
    <x v="0"/>
    <n v="-66.959999999999994"/>
    <n v="0"/>
    <s v="PS\VENOOS"/>
    <s v="PS\MAYL"/>
    <s v="PS\MAYL"/>
    <s v="OGL003431"/>
    <s v="Icon Venues"/>
    <m/>
    <m/>
    <n v="209553"/>
  </r>
  <r>
    <d v="2020-01-01T00:00:00"/>
    <x v="5"/>
    <x v="5"/>
    <s v="OPP"/>
    <s v="S011"/>
    <s v="Purchase Card – Andie Lindsay"/>
    <x v="0"/>
    <n v="-30.43"/>
    <n v="0"/>
    <s v="PS\VENOOS"/>
    <s v="PS\MAYL"/>
    <s v="PS\MAYL"/>
    <s v="OGL003431"/>
    <s v="Countdown"/>
    <m/>
    <m/>
    <n v="209554"/>
  </r>
  <r>
    <d v="2020-01-01T00:00:00"/>
    <x v="5"/>
    <x v="5"/>
    <s v="OPP"/>
    <s v="S011"/>
    <s v="Purchase Card – Deborah Young"/>
    <x v="0"/>
    <n v="-18.03"/>
    <n v="0"/>
    <s v="PS\VENOOS"/>
    <s v="PS\MAYL"/>
    <s v="PS\MAYL"/>
    <s v="OGL003431"/>
    <s v="New World Khandallah"/>
    <m/>
    <m/>
    <n v="209590"/>
  </r>
  <r>
    <d v="2020-01-01T00:00:00"/>
    <x v="5"/>
    <x v="5"/>
    <s v="OPP"/>
    <s v="S011"/>
    <s v="Purchase Card – Suguntha Venoo"/>
    <x v="0"/>
    <n v="-25.63"/>
    <n v="0"/>
    <s v="PS\VENOOS"/>
    <s v="PS\MAYL"/>
    <s v="PS\MAYL"/>
    <s v="OGL003431"/>
    <m/>
    <m/>
    <m/>
    <n v="209623"/>
  </r>
  <r>
    <d v="2019-12-26T00:00:00"/>
    <x v="41"/>
    <x v="41"/>
    <s v="OPP"/>
    <s v="S011"/>
    <s v="Fuji Xerox Dec 19 - youngd Fuji_MFD_571306"/>
    <x v="0"/>
    <n v="16.260000000000002"/>
    <n v="0"/>
    <m/>
    <s v="PS\MAYL"/>
    <m/>
    <s v="OVO011498"/>
    <m/>
    <m/>
    <m/>
    <n v="209741"/>
  </r>
  <r>
    <d v="2019-12-26T00:00:00"/>
    <x v="41"/>
    <x v="41"/>
    <s v="OPP"/>
    <s v="S011"/>
    <s v="Fuji Xerox Dec 19 - ockreisa Fuji_MFD_571306"/>
    <x v="0"/>
    <n v="2.4700000000000002"/>
    <n v="0"/>
    <m/>
    <s v="PS\MAYL"/>
    <m/>
    <s v="OVO011498"/>
    <m/>
    <m/>
    <m/>
    <n v="209742"/>
  </r>
  <r>
    <d v="2019-12-26T00:00:00"/>
    <x v="41"/>
    <x v="41"/>
    <s v="OPP"/>
    <s v="S011"/>
    <s v="Fuji Xerox Dec 19 - jonesm Fuji_MFD_571306"/>
    <x v="0"/>
    <n v="1.1000000000000001"/>
    <n v="0"/>
    <m/>
    <s v="PS\MAYL"/>
    <m/>
    <s v="OVO011498"/>
    <m/>
    <m/>
    <m/>
    <n v="209743"/>
  </r>
  <r>
    <d v="2019-12-26T00:00:00"/>
    <x v="41"/>
    <x v="41"/>
    <s v="OPP"/>
    <s v="S011"/>
    <s v="Fuji Xerox Dec 19 - farmerk Fuji_MFD_571306"/>
    <x v="0"/>
    <n v="68.180000000000007"/>
    <n v="0"/>
    <m/>
    <s v="PS\MAYL"/>
    <m/>
    <s v="OVO011498"/>
    <m/>
    <m/>
    <m/>
    <n v="209744"/>
  </r>
  <r>
    <d v="2019-12-26T00:00:00"/>
    <x v="41"/>
    <x v="41"/>
    <s v="OPP"/>
    <s v="S011"/>
    <s v="Fuji Xerox Dec 19 - youngd Fuji_MFD_570932"/>
    <x v="0"/>
    <n v="4.01"/>
    <n v="0"/>
    <m/>
    <s v="PS\MAYL"/>
    <m/>
    <s v="OVO011498"/>
    <m/>
    <m/>
    <m/>
    <n v="209745"/>
  </r>
  <r>
    <d v="2019-12-26T00:00:00"/>
    <x v="41"/>
    <x v="41"/>
    <s v="OPP"/>
    <s v="S011"/>
    <s v="Fuji Xerox Dec 19 - ocpickja Fuji_MFD_570932"/>
    <x v="0"/>
    <n v="0.11"/>
    <n v="0"/>
    <m/>
    <s v="PS\MAYL"/>
    <m/>
    <s v="OVO011498"/>
    <m/>
    <m/>
    <m/>
    <n v="209746"/>
  </r>
  <r>
    <d v="2019-12-26T00:00:00"/>
    <x v="41"/>
    <x v="41"/>
    <s v="OPP"/>
    <s v="S011"/>
    <s v="Fuji Xerox Dec 19 - ockreisa Fuji_MFD_570932"/>
    <x v="0"/>
    <n v="2.08"/>
    <n v="0"/>
    <m/>
    <s v="PS\MAYL"/>
    <m/>
    <s v="OVO011498"/>
    <m/>
    <m/>
    <m/>
    <n v="209747"/>
  </r>
  <r>
    <d v="2019-12-26T00:00:00"/>
    <x v="41"/>
    <x v="41"/>
    <s v="OPP"/>
    <s v="S011"/>
    <s v="Fuji Xerox Dec 19 - jonesm Fuji_MFD_570932"/>
    <x v="0"/>
    <n v="4.7300000000000004"/>
    <n v="0"/>
    <m/>
    <s v="PS\MAYL"/>
    <m/>
    <s v="OVO011498"/>
    <m/>
    <m/>
    <m/>
    <n v="209748"/>
  </r>
  <r>
    <d v="2019-12-26T00:00:00"/>
    <x v="41"/>
    <x v="41"/>
    <s v="OPP"/>
    <s v="S011"/>
    <s v="Fuji Xerox Dec 19 - farmerk Fuji_MFD_570932"/>
    <x v="0"/>
    <n v="14.15"/>
    <n v="0"/>
    <m/>
    <s v="PS\MAYL"/>
    <m/>
    <s v="OVO011498"/>
    <m/>
    <m/>
    <m/>
    <n v="209749"/>
  </r>
  <r>
    <d v="2019-12-26T00:00:00"/>
    <x v="41"/>
    <x v="41"/>
    <s v="OPP"/>
    <s v="S011"/>
    <s v="Fuji Xerox Dec 19 - farmerk Fuji_MFD_370047"/>
    <x v="0"/>
    <n v="0.79"/>
    <n v="0"/>
    <m/>
    <s v="PS\MAYL"/>
    <m/>
    <s v="OVO011498"/>
    <m/>
    <m/>
    <m/>
    <n v="209750"/>
  </r>
  <r>
    <d v="2019-12-26T00:00:00"/>
    <x v="41"/>
    <x v="41"/>
    <s v="OPP"/>
    <s v="S011"/>
    <s v="Fuji Xerox Dec 19 - youngd Fuji_MFD_353953"/>
    <x v="0"/>
    <n v="3.15"/>
    <n v="0"/>
    <m/>
    <s v="PS\MAYL"/>
    <m/>
    <s v="OVO011498"/>
    <m/>
    <m/>
    <m/>
    <n v="209751"/>
  </r>
  <r>
    <d v="2019-12-26T00:00:00"/>
    <x v="41"/>
    <x v="41"/>
    <s v="OPP"/>
    <s v="S011"/>
    <s v="Fuji Xerox Dec 19 - woodcocj Fuji_MFD_353953"/>
    <x v="0"/>
    <n v="0.24"/>
    <n v="0"/>
    <m/>
    <s v="PS\MAYL"/>
    <m/>
    <s v="OVO011498"/>
    <m/>
    <m/>
    <m/>
    <n v="209752"/>
  </r>
  <r>
    <d v="2019-12-26T00:00:00"/>
    <x v="41"/>
    <x v="41"/>
    <s v="OPP"/>
    <s v="S011"/>
    <s v="Fuji Xerox Dec 19 - ocpickja Fuji_MFD_353953"/>
    <x v="0"/>
    <n v="5.94"/>
    <n v="0"/>
    <m/>
    <s v="PS\MAYL"/>
    <m/>
    <s v="OVO011498"/>
    <m/>
    <m/>
    <m/>
    <n v="209753"/>
  </r>
  <r>
    <d v="2019-12-26T00:00:00"/>
    <x v="41"/>
    <x v="41"/>
    <s v="OPP"/>
    <s v="S011"/>
    <s v="Fuji Xerox Dec 19 - ockreisa Fuji_MFD_353953"/>
    <x v="0"/>
    <n v="2.72"/>
    <n v="0"/>
    <m/>
    <s v="PS\MAYL"/>
    <m/>
    <s v="OVO011498"/>
    <m/>
    <m/>
    <m/>
    <n v="209754"/>
  </r>
  <r>
    <d v="2019-12-26T00:00:00"/>
    <x v="41"/>
    <x v="41"/>
    <s v="OPP"/>
    <s v="S011"/>
    <s v="Fuji Xerox Dec 19 - jonesm Fuji_MFD_353953"/>
    <x v="0"/>
    <n v="5.4"/>
    <n v="0"/>
    <m/>
    <s v="PS\MAYL"/>
    <m/>
    <s v="OVO011498"/>
    <m/>
    <m/>
    <m/>
    <n v="209755"/>
  </r>
  <r>
    <d v="2019-12-26T00:00:00"/>
    <x v="41"/>
    <x v="41"/>
    <s v="OPP"/>
    <s v="S011"/>
    <s v="Fuji Xerox Dec 19 - farmerk Fuji_MFD_352366"/>
    <x v="0"/>
    <n v="6.94"/>
    <n v="0"/>
    <m/>
    <s v="PS\MAYL"/>
    <m/>
    <s v="OVO011498"/>
    <m/>
    <m/>
    <m/>
    <n v="209756"/>
  </r>
  <r>
    <d v="2019-12-26T00:00:00"/>
    <x v="41"/>
    <x v="41"/>
    <s v="OPP"/>
    <s v="S011"/>
    <s v="Fuji Xerox Dec 19 - ocwilsda Fuji_MFD_352343"/>
    <x v="0"/>
    <n v="0.11"/>
    <n v="0"/>
    <m/>
    <s v="PS\MAYL"/>
    <m/>
    <s v="OVO011498"/>
    <m/>
    <m/>
    <m/>
    <n v="209757"/>
  </r>
  <r>
    <d v="2019-12-26T00:00:00"/>
    <x v="41"/>
    <x v="41"/>
    <s v="OPP"/>
    <s v="S011"/>
    <s v="Fuji Xerox Dec 19 - ocrichpe Fuji_MFD_352343"/>
    <x v="0"/>
    <n v="8.08"/>
    <n v="0"/>
    <m/>
    <s v="PS\MAYL"/>
    <m/>
    <s v="OVO011498"/>
    <m/>
    <m/>
    <m/>
    <n v="209758"/>
  </r>
  <r>
    <d v="2019-12-26T00:00:00"/>
    <x v="41"/>
    <x v="41"/>
    <s v="OPP"/>
    <s v="S011"/>
    <s v="Fuji Xerox Dec 19 - ocpickja Fuji_MFD_352343"/>
    <x v="0"/>
    <n v="0.16"/>
    <n v="0"/>
    <m/>
    <s v="PS\MAYL"/>
    <m/>
    <s v="OVO011498"/>
    <m/>
    <m/>
    <m/>
    <n v="209759"/>
  </r>
  <r>
    <d v="2019-12-26T00:00:00"/>
    <x v="41"/>
    <x v="41"/>
    <s v="OPP"/>
    <s v="S011"/>
    <s v="Fuji Xerox Dec 19 - oclindan Fuji_MFD_352343"/>
    <x v="0"/>
    <n v="27.62"/>
    <n v="0"/>
    <m/>
    <s v="PS\MAYL"/>
    <m/>
    <s v="OVO011498"/>
    <m/>
    <m/>
    <m/>
    <n v="209760"/>
  </r>
  <r>
    <d v="2019-12-26T00:00:00"/>
    <x v="41"/>
    <x v="41"/>
    <s v="OPP"/>
    <s v="S011"/>
    <s v="Fuji Xerox Dec 19 - farmerk Fuji_MFD_352343"/>
    <x v="0"/>
    <n v="0.71"/>
    <n v="0"/>
    <m/>
    <s v="PS\MAYL"/>
    <m/>
    <s v="OVO011498"/>
    <m/>
    <m/>
    <m/>
    <n v="209761"/>
  </r>
  <r>
    <d v="2019-12-26T00:00:00"/>
    <x v="41"/>
    <x v="41"/>
    <s v="OPP"/>
    <s v="S011"/>
    <s v="Fuji Xerox Dec 19 - ocrichpe Fuji_SFD_CP405_003626"/>
    <x v="0"/>
    <n v="7.02"/>
    <n v="0"/>
    <m/>
    <s v="PS\MAYL"/>
    <m/>
    <s v="OVO011498"/>
    <m/>
    <m/>
    <m/>
    <n v="209762"/>
  </r>
  <r>
    <d v="2019-12-26T00:00:00"/>
    <x v="41"/>
    <x v="41"/>
    <s v="OPP"/>
    <s v="S011"/>
    <s v="Fuji Xerox Dec 19 - All of Government Admin Fee"/>
    <x v="0"/>
    <n v="85.94"/>
    <n v="0"/>
    <m/>
    <s v="PS\MAYL"/>
    <m/>
    <s v="OVO011498"/>
    <m/>
    <m/>
    <m/>
    <n v="209861"/>
  </r>
  <r>
    <d v="2019-12-31T00:00:00"/>
    <x v="5"/>
    <x v="5"/>
    <s v="OPP"/>
    <s v="S011"/>
    <s v="Purchase Card – Andie Lindsay"/>
    <x v="0"/>
    <n v="86.17"/>
    <n v="0"/>
    <s v="PS\VENOOS"/>
    <s v="PS\MAYL"/>
    <s v="PS\MAYL"/>
    <s v="OGL003433"/>
    <s v="Museum Of NZ Te Papa"/>
    <m/>
    <m/>
    <n v="209875"/>
  </r>
  <r>
    <d v="2020-01-01T00:00:00"/>
    <x v="5"/>
    <x v="5"/>
    <s v="OPP"/>
    <s v="S011"/>
    <s v="Purchase Card – Andie Lindsay"/>
    <x v="0"/>
    <n v="-86.17"/>
    <n v="0"/>
    <s v="PS\VENOOS"/>
    <s v="PS\MAYL"/>
    <s v="PS\MAYL"/>
    <s v="OGL003434"/>
    <s v="Museum Of NZ Te Papa"/>
    <m/>
    <m/>
    <n v="209902"/>
  </r>
  <r>
    <d v="2019-12-31T00:00:00"/>
    <x v="8"/>
    <x v="8"/>
    <s v="OPP"/>
    <s v="S011"/>
    <s v="Fuji Xerox Copycentre Dec 19 - Andie Lindsay A4 La"/>
    <x v="0"/>
    <n v="15"/>
    <n v="0"/>
    <s v="PS\SMITHAN"/>
    <s v="PS\MAYL"/>
    <s v="PS\MAYL"/>
    <s v="OGL003436"/>
    <s v="Fuji Xerox New Zealand Ltd"/>
    <m/>
    <m/>
    <n v="209934"/>
  </r>
  <r>
    <d v="2019-12-31T00:00:00"/>
    <x v="8"/>
    <x v="8"/>
    <s v="OPP"/>
    <s v="S011"/>
    <s v="Fuji Xerox Copycentre Dec 19 - Andie Lindsay A4 La"/>
    <x v="0"/>
    <n v="19.5"/>
    <n v="0"/>
    <s v="PS\SMITHAN"/>
    <s v="PS\MAYL"/>
    <s v="PS\MAYL"/>
    <s v="OGL003436"/>
    <s v="Fuji Xerox New Zealand Ltd"/>
    <m/>
    <m/>
    <n v="209949"/>
  </r>
  <r>
    <d v="2019-12-31T00:00:00"/>
    <x v="41"/>
    <x v="41"/>
    <s v="OPP"/>
    <s v="S011"/>
    <s v="Fuji Xerox Dec 19 - ocwilsda Fuji_MFD_301946"/>
    <x v="0"/>
    <n v="4.96"/>
    <n v="0"/>
    <s v="PS\SMITHAN"/>
    <s v="PS\MAYL"/>
    <s v="PS\MAYL"/>
    <s v="OGL003436"/>
    <s v="Fuji Xerox New Zealand Ltd"/>
    <m/>
    <m/>
    <n v="209956"/>
  </r>
  <r>
    <d v="2019-12-31T00:00:00"/>
    <x v="41"/>
    <x v="41"/>
    <s v="OPP"/>
    <s v="S011"/>
    <s v="Fuji Xerox Dec 19 - oclindan Fuji_MFD_351860"/>
    <x v="0"/>
    <n v="9.09"/>
    <n v="0"/>
    <s v="PS\SMITHAN"/>
    <s v="PS\MAYL"/>
    <s v="PS\MAYL"/>
    <s v="OGL003436"/>
    <s v="Fuji Xerox New Zealand Ltd"/>
    <m/>
    <m/>
    <n v="209957"/>
  </r>
  <r>
    <d v="2019-12-31T00:00:00"/>
    <x v="41"/>
    <x v="41"/>
    <s v="OPP"/>
    <s v="S011"/>
    <s v="Fuji Xerox Dec 19 - youngd Fuji_MFD_351891"/>
    <x v="0"/>
    <n v="0.05"/>
    <n v="0"/>
    <s v="PS\SMITHAN"/>
    <s v="PS\MAYL"/>
    <s v="PS\MAYL"/>
    <s v="OGL003436"/>
    <s v="Fuji Xerox New Zealand Ltd"/>
    <m/>
    <m/>
    <n v="209958"/>
  </r>
  <r>
    <d v="2019-12-31T00:00:00"/>
    <x v="41"/>
    <x v="41"/>
    <s v="OPP"/>
    <s v="S011"/>
    <s v="Fuji Xerox Dec 19 - ocpickja Fuji_MFD_351894"/>
    <x v="0"/>
    <n v="0.34"/>
    <n v="0"/>
    <s v="PS\SMITHAN"/>
    <s v="PS\MAYL"/>
    <s v="PS\MAYL"/>
    <s v="OGL003436"/>
    <s v="Fuji Xerox New Zealand Ltd"/>
    <m/>
    <m/>
    <n v="209959"/>
  </r>
  <r>
    <d v="2019-12-31T00:00:00"/>
    <x v="41"/>
    <x v="41"/>
    <s v="OPP"/>
    <s v="S011"/>
    <s v="Fuji Xerox Nov 19 - oclindan Fuji_MFD_301946"/>
    <x v="0"/>
    <n v="-62.79"/>
    <n v="0"/>
    <s v="PS\SMITHAN"/>
    <s v="PS\MAYL"/>
    <s v="PS\MAYL"/>
    <s v="OGL003436"/>
    <s v="Fuji Xerox New Zealand Ltd"/>
    <m/>
    <m/>
    <n v="209969"/>
  </r>
  <r>
    <d v="2019-12-25T00:00:00"/>
    <x v="7"/>
    <x v="7"/>
    <s v="OPP"/>
    <s v="S011"/>
    <s v="Vodafone Dec 19 -  Satellite Connection Fee x7"/>
    <x v="0"/>
    <n v="385"/>
    <n v="0"/>
    <s v="PS\SMITHAN"/>
    <s v="PS\MAYL"/>
    <s v="PS\MAYL"/>
    <s v="OGL003437"/>
    <s v="Vodafone NZ Ltd"/>
    <m/>
    <m/>
    <n v="209975"/>
  </r>
  <r>
    <d v="2019-12-19T00:00:00"/>
    <x v="44"/>
    <x v="44"/>
    <s v="OPP"/>
    <s v="S011"/>
    <s v="Korn Ferry - annual subscription to 17 Dec 2020 "/>
    <x v="0"/>
    <n v="4450"/>
    <n v="667.5"/>
    <m/>
    <s v="PS\MAYL"/>
    <m/>
    <s v="OVO011472"/>
    <m/>
    <m/>
    <m/>
    <n v="209990"/>
  </r>
  <r>
    <d v="2020-01-06T00:00:00"/>
    <x v="12"/>
    <x v="12"/>
    <s v="OPP"/>
    <s v="S011"/>
    <s v="EAP, December  2019"/>
    <x v="0"/>
    <n v="265.01"/>
    <n v="39.75"/>
    <m/>
    <s v="PS\MAYL"/>
    <m/>
    <s v="OVO011487"/>
    <m/>
    <m/>
    <m/>
    <n v="209993"/>
  </r>
  <r>
    <d v="2020-01-08T00:00:00"/>
    <x v="1"/>
    <x v="1"/>
    <s v="OPP"/>
    <s v="S011"/>
    <s v="SALARY 08 JAN 2020"/>
    <x v="0"/>
    <n v="62769.77"/>
    <n v="0"/>
    <s v="PS\MAIRA"/>
    <s v="PS\LITTLEJK"/>
    <s v="PS\LITTLEJK"/>
    <s v="OSAL000379"/>
    <m/>
    <m/>
    <m/>
    <n v="210042"/>
  </r>
  <r>
    <d v="2020-01-08T00:00:00"/>
    <x v="19"/>
    <x v="19"/>
    <s v="OPP"/>
    <s v="S011"/>
    <s v="SALARY 08 JAN 2020"/>
    <x v="0"/>
    <n v="129.97999999999999"/>
    <n v="0"/>
    <s v="PS\MAIRA"/>
    <s v="PS\LITTLEJK"/>
    <s v="PS\LITTLEJK"/>
    <s v="OSAL000379"/>
    <m/>
    <m/>
    <m/>
    <n v="210058"/>
  </r>
  <r>
    <d v="2020-01-08T00:00:00"/>
    <x v="2"/>
    <x v="2"/>
    <s v="OPP"/>
    <s v="S011"/>
    <s v="SALARY 08 JAN 2020"/>
    <x v="0"/>
    <n v="703.44"/>
    <n v="0"/>
    <s v="PS\MAIRA"/>
    <s v="PS\LITTLEJK"/>
    <s v="PS\LITTLEJK"/>
    <s v="OSAL000379"/>
    <m/>
    <m/>
    <m/>
    <n v="210064"/>
  </r>
  <r>
    <d v="2020-01-08T00:00:00"/>
    <x v="3"/>
    <x v="3"/>
    <s v="OPP"/>
    <s v="S011"/>
    <s v="SALARY 08 JAN 2020"/>
    <x v="0"/>
    <n v="1543.3"/>
    <n v="0"/>
    <s v="PS\MAIRA"/>
    <s v="PS\LITTLEJK"/>
    <s v="PS\LITTLEJK"/>
    <s v="OSAL000379"/>
    <m/>
    <m/>
    <m/>
    <n v="210074"/>
  </r>
  <r>
    <d v="2020-01-08T00:00:00"/>
    <x v="63"/>
    <x v="63"/>
    <s v="OPP"/>
    <s v="S011"/>
    <s v="SALARY 08 JAN 2020"/>
    <x v="0"/>
    <n v="2216.09"/>
    <n v="0"/>
    <s v="PS\MAIRA"/>
    <s v="PS\LITTLEJK"/>
    <s v="PS\LITTLEJK"/>
    <s v="OSAL000379"/>
    <m/>
    <m/>
    <m/>
    <n v="210085"/>
  </r>
  <r>
    <d v="2019-12-31T00:00:00"/>
    <x v="36"/>
    <x v="36"/>
    <s v="OPP"/>
    <s v="S011"/>
    <s v="Summary FA Depreciation Entry"/>
    <x v="0"/>
    <n v="85723.82"/>
    <n v="0"/>
    <s v="PS\MAIRA"/>
    <s v="PS\LITTLEJK"/>
    <s v="PS\LITTLEJK"/>
    <s v="OFA000173"/>
    <m/>
    <m/>
    <m/>
    <n v="210089"/>
  </r>
  <r>
    <d v="2019-12-31T00:00:00"/>
    <x v="37"/>
    <x v="37"/>
    <s v="OPP"/>
    <s v="S011"/>
    <s v="Summary FA Depreciation Entry"/>
    <x v="0"/>
    <n v="41.65"/>
    <n v="0"/>
    <s v="PS\MAIRA"/>
    <s v="PS\LITTLEJK"/>
    <s v="PS\LITTLEJK"/>
    <s v="OFA000173"/>
    <m/>
    <m/>
    <m/>
    <n v="210091"/>
  </r>
  <r>
    <d v="2019-12-31T00:00:00"/>
    <x v="38"/>
    <x v="38"/>
    <s v="OPP"/>
    <s v="S011"/>
    <s v="Summary FA Depreciation Entry"/>
    <x v="0"/>
    <n v="9047.49"/>
    <n v="0"/>
    <s v="PS\MAIRA"/>
    <s v="PS\LITTLEJK"/>
    <s v="PS\LITTLEJK"/>
    <s v="OFA000173"/>
    <m/>
    <m/>
    <m/>
    <n v="210093"/>
  </r>
  <r>
    <d v="2019-12-31T00:00:00"/>
    <x v="36"/>
    <x v="36"/>
    <s v="OPP"/>
    <s v="S171"/>
    <s v="Summary FA Depreciation Entry"/>
    <x v="0"/>
    <n v="15733.96"/>
    <n v="0"/>
    <s v="PS\MAIRA"/>
    <s v="PS\LITTLEJK"/>
    <s v="PS\LITTLEJK"/>
    <s v="OFA000173"/>
    <m/>
    <m/>
    <m/>
    <n v="210094"/>
  </r>
  <r>
    <d v="2019-12-31T00:00:00"/>
    <x v="39"/>
    <x v="39"/>
    <s v="OPP"/>
    <s v="S011"/>
    <s v="Summary FA Depreciation Entry"/>
    <x v="0"/>
    <n v="142.86000000000001"/>
    <n v="0"/>
    <s v="PS\MAIRA"/>
    <s v="PS\LITTLEJK"/>
    <s v="PS\LITTLEJK"/>
    <s v="OFA000173"/>
    <m/>
    <m/>
    <m/>
    <n v="210097"/>
  </r>
  <r>
    <d v="2019-12-31T00:00:00"/>
    <x v="40"/>
    <x v="40"/>
    <s v="OPP"/>
    <s v="S011"/>
    <s v="Summary FA Depreciation Entry"/>
    <x v="0"/>
    <n v="72.099999999999994"/>
    <n v="0"/>
    <s v="PS\MAIRA"/>
    <s v="PS\LITTLEJK"/>
    <s v="PS\LITTLEJK"/>
    <s v="OFA000173"/>
    <m/>
    <m/>
    <m/>
    <n v="210099"/>
  </r>
  <r>
    <d v="2019-12-31T00:00:00"/>
    <x v="0"/>
    <x v="0"/>
    <s v="OPP"/>
    <s v="S011"/>
    <s v="ACCL Workstation assessments &amp; reports INV-4857"/>
    <x v="0"/>
    <n v="994.07"/>
    <n v="0"/>
    <s v="PS\WOODCOCJ"/>
    <s v="PS\BRADSHAS"/>
    <s v="PS\BRADSHAS"/>
    <s v="OGL003447"/>
    <s v="Ergo OT LTd"/>
    <m/>
    <m/>
    <n v="210153"/>
  </r>
  <r>
    <d v="2020-01-01T00:00:00"/>
    <x v="0"/>
    <x v="0"/>
    <s v="OPP"/>
    <s v="S011"/>
    <s v="ACCL Workstation assessments &amp; reports INV-4857"/>
    <x v="0"/>
    <n v="-994.07"/>
    <n v="0"/>
    <s v="PS\WOODCOCJ"/>
    <s v="PS\BRADSHAS"/>
    <s v="PS\BRADSHAS"/>
    <s v="OGL003448"/>
    <s v="Ergo OT LTd"/>
    <m/>
    <m/>
    <n v="210158"/>
  </r>
  <r>
    <d v="2019-12-31T00:00:00"/>
    <x v="7"/>
    <x v="7"/>
    <s v="OPP"/>
    <s v="S011"/>
    <s v="Spark Dec 19 -  278225694"/>
    <x v="0"/>
    <n v="53.17"/>
    <n v="0"/>
    <s v="PS\CHENK"/>
    <s v="PS\SMITHAN"/>
    <s v="PS\SMITHAN"/>
    <s v="OGL003449"/>
    <s v="Spark NZ Ltd"/>
    <m/>
    <m/>
    <n v="210161"/>
  </r>
  <r>
    <d v="2019-12-31T00:00:00"/>
    <x v="43"/>
    <x v="43"/>
    <s v="OPP"/>
    <s v="S011"/>
    <s v="Spark Dec 19 -  48178017"/>
    <x v="0"/>
    <n v="0.92"/>
    <n v="0"/>
    <s v="PS\CHENK"/>
    <s v="PS\SMITHAN"/>
    <s v="PS\SMITHAN"/>
    <s v="OGL003449"/>
    <s v="Spark NZ Ltd"/>
    <m/>
    <m/>
    <n v="210218"/>
  </r>
  <r>
    <d v="2019-12-31T00:00:00"/>
    <x v="43"/>
    <x v="43"/>
    <s v="OPP"/>
    <s v="S011"/>
    <s v="Spark Dec 19 -  48178047"/>
    <x v="0"/>
    <n v="0.73"/>
    <n v="0"/>
    <s v="PS\CHENK"/>
    <s v="PS\SMITHAN"/>
    <s v="PS\SMITHAN"/>
    <s v="OGL003449"/>
    <s v="Spark NZ Ltd"/>
    <m/>
    <m/>
    <n v="210220"/>
  </r>
  <r>
    <d v="2019-12-31T00:00:00"/>
    <x v="43"/>
    <x v="43"/>
    <s v="OPP"/>
    <s v="S011"/>
    <s v="Spark Dec 19 -  48178128"/>
    <x v="0"/>
    <n v="0.93"/>
    <n v="0"/>
    <s v="PS\CHENK"/>
    <s v="PS\SMITHAN"/>
    <s v="PS\SMITHAN"/>
    <s v="OGL003449"/>
    <s v="Spark NZ Ltd"/>
    <m/>
    <m/>
    <n v="210231"/>
  </r>
  <r>
    <d v="2019-12-31T00:00:00"/>
    <x v="43"/>
    <x v="43"/>
    <s v="OPP"/>
    <s v="S011"/>
    <s v="Spark Dec 19 -  48178291"/>
    <x v="0"/>
    <n v="0.7"/>
    <n v="0"/>
    <s v="PS\CHENK"/>
    <s v="PS\SMITHAN"/>
    <s v="PS\SMITHAN"/>
    <s v="OGL003449"/>
    <s v="Spark NZ Ltd"/>
    <m/>
    <m/>
    <n v="210233"/>
  </r>
  <r>
    <d v="2019-12-31T00:00:00"/>
    <x v="43"/>
    <x v="43"/>
    <s v="OPP"/>
    <s v="S011"/>
    <s v="Spark Dec 19 -  48178292"/>
    <x v="0"/>
    <n v="0.7"/>
    <n v="0"/>
    <s v="PS\CHENK"/>
    <s v="PS\SMITHAN"/>
    <s v="PS\SMITHAN"/>
    <s v="OGL003449"/>
    <s v="Spark NZ Ltd"/>
    <m/>
    <m/>
    <n v="210234"/>
  </r>
  <r>
    <d v="2019-12-31T00:00:00"/>
    <x v="43"/>
    <x v="43"/>
    <s v="OPP"/>
    <s v="S011"/>
    <s v="Spark Dec 19 -  48179231"/>
    <x v="0"/>
    <n v="9.31"/>
    <n v="0"/>
    <s v="PS\CHENK"/>
    <s v="PS\SMITHAN"/>
    <s v="PS\SMITHAN"/>
    <s v="OGL003449"/>
    <s v="Spark NZ Ltd"/>
    <m/>
    <m/>
    <n v="210264"/>
  </r>
  <r>
    <d v="2019-12-31T00:00:00"/>
    <x v="43"/>
    <x v="43"/>
    <s v="OPP"/>
    <s v="S011"/>
    <s v="Spark Dec 19 -  48179245"/>
    <x v="0"/>
    <n v="3.28"/>
    <n v="0"/>
    <s v="PS\CHENK"/>
    <s v="PS\SMITHAN"/>
    <s v="PS\SMITHAN"/>
    <s v="OGL003449"/>
    <s v="Spark NZ Ltd"/>
    <m/>
    <m/>
    <n v="210265"/>
  </r>
  <r>
    <d v="2019-12-31T00:00:00"/>
    <x v="43"/>
    <x v="43"/>
    <s v="OPP"/>
    <s v="S011"/>
    <s v="Spark Dec 19 -  48179445"/>
    <x v="0"/>
    <n v="12.73"/>
    <n v="0"/>
    <s v="PS\CHENK"/>
    <s v="PS\SMITHAN"/>
    <s v="PS\SMITHAN"/>
    <s v="OGL003449"/>
    <s v="Spark NZ Ltd"/>
    <m/>
    <m/>
    <n v="210275"/>
  </r>
  <r>
    <d v="2019-12-31T00:00:00"/>
    <x v="43"/>
    <x v="43"/>
    <s v="OPP"/>
    <s v="S011"/>
    <s v="Spark Dec 19 -  48179446"/>
    <x v="0"/>
    <n v="2.1800000000000002"/>
    <n v="0"/>
    <s v="PS\CHENK"/>
    <s v="PS\SMITHAN"/>
    <s v="PS\SMITHAN"/>
    <s v="OGL003449"/>
    <s v="Spark NZ Ltd"/>
    <m/>
    <m/>
    <n v="210276"/>
  </r>
  <r>
    <d v="2019-12-31T00:00:00"/>
    <x v="43"/>
    <x v="43"/>
    <s v="OPP"/>
    <s v="S011"/>
    <s v="Spark Dec 19 -  48179525"/>
    <x v="0"/>
    <n v="23.85"/>
    <n v="0"/>
    <s v="PS\CHENK"/>
    <s v="PS\SMITHAN"/>
    <s v="PS\SMITHAN"/>
    <s v="OGL003449"/>
    <s v="Spark NZ Ltd"/>
    <m/>
    <m/>
    <n v="210295"/>
  </r>
  <r>
    <d v="2019-12-31T00:00:00"/>
    <x v="15"/>
    <x v="15"/>
    <s v="OPP"/>
    <s v="S011"/>
    <s v="ACCL Coaching session 1920-109"/>
    <x v="0"/>
    <n v="771.6"/>
    <n v="0"/>
    <s v="PS\WOODCOCJ"/>
    <s v="PS\BRADSHAS"/>
    <s v="PS\BRADSHAS"/>
    <s v="OGL003450"/>
    <s v="Performance Matters"/>
    <m/>
    <m/>
    <n v="210342"/>
  </r>
  <r>
    <d v="2020-01-01T00:00:00"/>
    <x v="15"/>
    <x v="15"/>
    <s v="OPP"/>
    <s v="S011"/>
    <s v="ACCL Coaching session 1920-109"/>
    <x v="0"/>
    <n v="-771.6"/>
    <n v="0"/>
    <s v="PS\WOODCOCJ"/>
    <s v="PS\BRADSHAS"/>
    <s v="PS\BRADSHAS"/>
    <s v="OGL003451"/>
    <s v="Performance Matters"/>
    <m/>
    <m/>
    <n v="210361"/>
  </r>
  <r>
    <d v="2019-12-31T00:00:00"/>
    <x v="35"/>
    <x v="35"/>
    <s v="OPP"/>
    <s v="S011"/>
    <s v="Annual Leave Dec 2019"/>
    <x v="0"/>
    <n v="-12457.29"/>
    <n v="0"/>
    <s v="PS\MAIRA"/>
    <s v="PS\LITTLEJK"/>
    <s v="PS\LITTLEJK"/>
    <s v="OSAL000380"/>
    <m/>
    <m/>
    <m/>
    <n v="210364"/>
  </r>
  <r>
    <d v="2019-12-31T00:00:00"/>
    <x v="7"/>
    <x v="7"/>
    <s v="OPP"/>
    <s v="S011"/>
    <s v="Vodafone Nov&amp;Dec19 - 6421632127 Natalie Moore (Tem"/>
    <x v="0"/>
    <n v="84.53"/>
    <n v="0"/>
    <s v="PS\SMITHAN"/>
    <s v="PS\MAIRA"/>
    <s v="PS\MAIRA"/>
    <s v="OGL003456"/>
    <s v="Vodafone NZ Ltd"/>
    <m/>
    <m/>
    <n v="210422"/>
  </r>
  <r>
    <d v="2019-12-31T00:00:00"/>
    <x v="64"/>
    <x v="64"/>
    <s v="OPP"/>
    <s v="S011"/>
    <s v="LSL leave adjustment as at 31 December 2019"/>
    <x v="0"/>
    <n v="1497"/>
    <n v="0"/>
    <s v="PS\MAIRA"/>
    <s v="PS\LITTLEJK"/>
    <s v="PS\LITTLEJK"/>
    <s v="OGL003457"/>
    <m/>
    <m/>
    <m/>
    <n v="210434"/>
  </r>
  <r>
    <d v="2019-12-11T00:00:00"/>
    <x v="1"/>
    <x v="1"/>
    <s v="OPP"/>
    <s v="S011"/>
    <s v="SALARY 11 DEC 2019 "/>
    <x v="0"/>
    <n v="61933.55"/>
    <n v="0"/>
    <s v="PS\MAIRA"/>
    <s v="PS\LITTLEJK"/>
    <s v="PS\LITTLEJK"/>
    <s v="OGL003460"/>
    <m/>
    <m/>
    <m/>
    <n v="210451"/>
  </r>
  <r>
    <d v="2020-01-06T00:00:00"/>
    <x v="8"/>
    <x v="8"/>
    <s v="OPP"/>
    <s v="S011"/>
    <s v="Business cards: T Elmes, A Gorham"/>
    <x v="0"/>
    <n v="116"/>
    <n v="17.399999999999999"/>
    <m/>
    <s v="PS\MAYL"/>
    <m/>
    <s v="OVO011488"/>
    <m/>
    <m/>
    <m/>
    <n v="210473"/>
  </r>
  <r>
    <d v="2020-01-06T00:00:00"/>
    <x v="0"/>
    <x v="0"/>
    <s v="OPP"/>
    <s v="S011"/>
    <s v="Induction assessments &amp; reports; multiple reviews"/>
    <x v="0"/>
    <n v="994.07"/>
    <n v="149.11000000000001"/>
    <m/>
    <s v="PS\MAYL"/>
    <m/>
    <s v="OVO011493"/>
    <m/>
    <m/>
    <m/>
    <n v="210479"/>
  </r>
  <r>
    <d v="2020-01-06T00:00:00"/>
    <x v="0"/>
    <x v="0"/>
    <s v="OPP"/>
    <s v="S011"/>
    <s v="Induction assessment &amp; report: L Hendy"/>
    <x v="0"/>
    <n v="113.91"/>
    <n v="17.09"/>
    <m/>
    <s v="PS\MAYL"/>
    <m/>
    <s v="OVO011493"/>
    <m/>
    <m/>
    <m/>
    <n v="210481"/>
  </r>
  <r>
    <d v="2020-01-06T00:00:00"/>
    <x v="15"/>
    <x v="15"/>
    <s v="OPP"/>
    <s v="S011"/>
    <s v="S Jones coaching session 2 Dec 2019"/>
    <x v="0"/>
    <n v="771.6"/>
    <n v="115.74"/>
    <m/>
    <s v="PS\SMITHAN"/>
    <m/>
    <s v="OVO011497"/>
    <m/>
    <m/>
    <m/>
    <n v="210498"/>
  </r>
  <r>
    <d v="2020-01-07T00:00:00"/>
    <x v="28"/>
    <x v="28"/>
    <s v="OPP"/>
    <s v="S011"/>
    <s v="MOJ checks, Dec 2019"/>
    <x v="0"/>
    <n v="40"/>
    <n v="6"/>
    <m/>
    <s v="PS\SMITHAN"/>
    <m/>
    <s v="OVO011504"/>
    <m/>
    <m/>
    <m/>
    <n v="210501"/>
  </r>
  <r>
    <d v="2020-01-13T00:00:00"/>
    <x v="21"/>
    <x v="21"/>
    <s v="OPP"/>
    <s v="S011"/>
    <s v="office supplies for Clerks Office-Lindsa"/>
    <x v="0"/>
    <n v="290.77"/>
    <n v="0"/>
    <s v="PS\VENOOS"/>
    <s v="PS\SMITHAN"/>
    <s v="PS\SMITHAN"/>
    <s v="OGL003463"/>
    <s v="New World Thorndon"/>
    <m/>
    <m/>
    <n v="210516"/>
  </r>
  <r>
    <d v="2020-01-13T00:00:00"/>
    <x v="22"/>
    <x v="22"/>
    <s v="OPP"/>
    <s v="S011"/>
    <s v="taxi from parliament to tory st A Lindsay-Lindsa"/>
    <x v="0"/>
    <n v="28.09"/>
    <n v="0"/>
    <s v="PS\VENOOS"/>
    <s v="PS\SMITHAN"/>
    <s v="PS\SMITHAN"/>
    <s v="OGL003463"/>
    <s v="Co Op Shuttles"/>
    <m/>
    <m/>
    <n v="210517"/>
  </r>
  <r>
    <d v="2020-01-13T00:00:00"/>
    <x v="22"/>
    <x v="22"/>
    <s v="OPP"/>
    <s v="S011"/>
    <s v="taxi from tory st to parliament a lindsay-Lindsa"/>
    <x v="0"/>
    <n v="28.09"/>
    <n v="0"/>
    <s v="PS\VENOOS"/>
    <s v="PS\SMITHAN"/>
    <s v="PS\SMITHAN"/>
    <s v="OGL003463"/>
    <s v="Co Op Shuttles"/>
    <m/>
    <m/>
    <n v="210518"/>
  </r>
  <r>
    <d v="2020-01-13T00:00:00"/>
    <x v="7"/>
    <x v="7"/>
    <s v="OPP"/>
    <s v="S011"/>
    <s v="cases and screen proct charger for D Wilson-Lindsa"/>
    <x v="1"/>
    <n v="183.4"/>
    <n v="0"/>
    <s v="PS\VENOOS"/>
    <s v="PS\SMITHAN"/>
    <s v="PS\SMITHAN"/>
    <s v="OGL003463"/>
    <s v="Paypal *mobilefunli"/>
    <m/>
    <m/>
    <n v="210519"/>
  </r>
  <r>
    <d v="2020-01-13T00:00:00"/>
    <x v="65"/>
    <x v="65"/>
    <s v="OPP"/>
    <s v="S011"/>
    <s v="vouchers for ooc awards-Lindsa"/>
    <x v="0"/>
    <n v="478.26"/>
    <n v="0"/>
    <s v="PS\VENOOS"/>
    <s v="PS\SMITHAN"/>
    <s v="PS\SMITHAN"/>
    <s v="OGL003463"/>
    <s v="New World Silverstream"/>
    <m/>
    <m/>
    <n v="210520"/>
  </r>
  <r>
    <d v="2020-01-13T00:00:00"/>
    <x v="18"/>
    <x v="18"/>
    <s v="OPP"/>
    <s v="S011"/>
    <s v="chocolates for xmas ooc-Lindsa"/>
    <x v="0"/>
    <n v="53.03"/>
    <n v="0"/>
    <s v="PS\VENOOS"/>
    <s v="PS\SMITHAN"/>
    <s v="PS\SMITHAN"/>
    <s v="OGL003463"/>
    <s v="Countdown"/>
    <m/>
    <m/>
    <n v="210521"/>
  </r>
  <r>
    <d v="2020-01-13T00:00:00"/>
    <x v="49"/>
    <x v="49"/>
    <s v="OPP"/>
    <s v="S011"/>
    <s v="replacement Christmas tree-Lindsa"/>
    <x v="0"/>
    <n v="39.130000000000003"/>
    <n v="0"/>
    <s v="PS\VENOOS"/>
    <s v="PS\SMITHAN"/>
    <s v="PS\SMITHAN"/>
    <s v="OGL003463"/>
    <s v="Twl 138 Upper Hutt"/>
    <m/>
    <m/>
    <n v="210522"/>
  </r>
  <r>
    <d v="2020-01-13T00:00:00"/>
    <x v="18"/>
    <x v="18"/>
    <s v="OPP"/>
    <s v="S011"/>
    <s v="consumables for ooc ps end of year function-Lindsa"/>
    <x v="0"/>
    <n v="150.79"/>
    <n v="0"/>
    <s v="PS\VENOOS"/>
    <s v="PS\SMITHAN"/>
    <s v="PS\SMITHAN"/>
    <s v="OGL003463"/>
    <s v="New World Thorndon"/>
    <m/>
    <m/>
    <n v="210523"/>
  </r>
  <r>
    <d v="2020-01-13T00:00:00"/>
    <x v="42"/>
    <x v="42"/>
    <s v="OPP"/>
    <s v="S011"/>
    <s v="pizza for ooc ps function-Lindsa"/>
    <x v="0"/>
    <n v="669.51"/>
    <n v="0"/>
    <s v="PS\VENOOS"/>
    <s v="PS\SMITHAN"/>
    <s v="PS\SMITHAN"/>
    <s v="OGL003463"/>
    <s v="Dominos Cambridge Tce"/>
    <m/>
    <m/>
    <n v="210524"/>
  </r>
  <r>
    <d v="2020-01-13T00:00:00"/>
    <x v="18"/>
    <x v="18"/>
    <s v="OPP"/>
    <s v="S011"/>
    <s v="afternoon tea with all of ooc meeting-Lindsa"/>
    <x v="0"/>
    <n v="606.09"/>
    <n v="0"/>
    <s v="PS\VENOOS"/>
    <s v="PS\SMITHAN"/>
    <s v="PS\SMITHAN"/>
    <s v="OGL003463"/>
    <s v="Icon Venues"/>
    <m/>
    <m/>
    <n v="210525"/>
  </r>
  <r>
    <d v="2020-01-13T00:00:00"/>
    <x v="18"/>
    <x v="18"/>
    <s v="OPP"/>
    <s v="S011"/>
    <s v="afternoon tea code of conduct meeting-Lindsa"/>
    <x v="0"/>
    <n v="66.959999999999994"/>
    <n v="0"/>
    <s v="PS\VENOOS"/>
    <s v="PS\SMITHAN"/>
    <s v="PS\SMITHAN"/>
    <s v="OGL003463"/>
    <s v="Icon Venues"/>
    <m/>
    <m/>
    <n v="210526"/>
  </r>
  <r>
    <d v="2020-01-13T00:00:00"/>
    <x v="11"/>
    <x v="11"/>
    <s v="OPP"/>
    <s v="S011"/>
    <s v="ANZACATT financial docs to Australia 191203-Lepou"/>
    <x v="0"/>
    <n v="35.450000000000003"/>
    <n v="0"/>
    <s v="PS\VENOOS"/>
    <s v="PS\SMITHAN"/>
    <s v="PS\SMITHAN"/>
    <s v="OGL003463"/>
    <s v="Capital Office Supplies"/>
    <m/>
    <m/>
    <n v="210528"/>
  </r>
  <r>
    <d v="2020-01-03T00:00:00"/>
    <x v="6"/>
    <x v="6"/>
    <s v="OPP"/>
    <s v="S011"/>
    <s v="CORPORATE ONLINE    "/>
    <x v="0"/>
    <n v="5"/>
    <n v="0"/>
    <m/>
    <s v="PS\MAIRA"/>
    <m/>
    <s v="BR2348"/>
    <m/>
    <m/>
    <m/>
    <n v="210562"/>
  </r>
  <r>
    <d v="2020-01-01T00:00:00"/>
    <x v="44"/>
    <x v="44"/>
    <s v="OPP"/>
    <s v="S011"/>
    <s v="PPMT - Ask Your Team Jul19-Jun20"/>
    <x v="0"/>
    <n v="1166.67"/>
    <n v="0"/>
    <s v="PS\MAIRA"/>
    <s v="PS\LITTLEJK"/>
    <s v="PS\LITTLEJK"/>
    <s v="OVO010892"/>
    <m/>
    <m/>
    <m/>
    <n v="210574"/>
  </r>
  <r>
    <d v="2020-01-01T00:00:00"/>
    <x v="15"/>
    <x v="15"/>
    <s v="OPP"/>
    <s v="S011"/>
    <s v="PPMT - St John - N. Moore First Aid Jan 2020"/>
    <x v="0"/>
    <n v="155.65"/>
    <n v="0"/>
    <s v="PS\MAIRA"/>
    <s v="PS\LITTLEJK"/>
    <s v="PS\LITTLEJK"/>
    <s v="OVO011293"/>
    <m/>
    <m/>
    <m/>
    <n v="210582"/>
  </r>
  <r>
    <d v="2020-01-01T00:00:00"/>
    <x v="15"/>
    <x v="15"/>
    <s v="OPP"/>
    <s v="S011"/>
    <s v="PPMT - St John - S. McErlich First Aid Jan 2020"/>
    <x v="0"/>
    <n v="155.65"/>
    <n v="0"/>
    <s v="PS\MAIRA"/>
    <s v="PS\LITTLEJK"/>
    <s v="PS\LITTLEJK"/>
    <s v="OVO011382"/>
    <m/>
    <m/>
    <m/>
    <n v="210584"/>
  </r>
  <r>
    <d v="2020-01-01T00:00:00"/>
    <x v="29"/>
    <x v="29"/>
    <s v="OPP"/>
    <s v="S011"/>
    <s v="Accounting Services SLA 2017/18 sch2"/>
    <x v="0"/>
    <n v="3250"/>
    <n v="0"/>
    <s v="PS\MAIRA"/>
    <s v="PS\LITTLEJK"/>
    <s v="PS\LITTLEJK"/>
    <s v="ACCOUNTING"/>
    <m/>
    <m/>
    <m/>
    <n v="210588"/>
  </r>
  <r>
    <d v="2020-01-01T00:00:00"/>
    <x v="29"/>
    <x v="29"/>
    <s v="OPP"/>
    <s v="S011"/>
    <s v="OOC Management Accountant Fee sch2"/>
    <x v="0"/>
    <n v="5000"/>
    <n v="0"/>
    <s v="PS\MAIRA"/>
    <s v="PS\LITTLEJK"/>
    <s v="PS\LITTLEJK"/>
    <s v="ACCOUNTING"/>
    <m/>
    <m/>
    <m/>
    <n v="210589"/>
  </r>
  <r>
    <d v="2020-01-01T00:00:00"/>
    <x v="30"/>
    <x v="30"/>
    <s v="OPP"/>
    <s v="S011"/>
    <s v="Allocation of corp. support from OPP to IPR 19/20"/>
    <x v="0"/>
    <n v="-3717.13"/>
    <n v="0"/>
    <s v="PS\MAIRA"/>
    <s v="PS\LITTLEJK"/>
    <s v="PS\LITTLEJK"/>
    <s v="ALLOCATIONS"/>
    <m/>
    <m/>
    <m/>
    <n v="210595"/>
  </r>
  <r>
    <d v="2020-01-01T00:00:00"/>
    <x v="31"/>
    <x v="31"/>
    <s v="OPP"/>
    <s v="S011"/>
    <s v="Audit fee accrual 19/20"/>
    <x v="0"/>
    <n v="3872.17"/>
    <n v="0"/>
    <s v="PS\MAIRA"/>
    <s v="PS\LITTLEJK"/>
    <s v="PS\LITTLEJK"/>
    <s v="AUDIT FEE"/>
    <m/>
    <m/>
    <m/>
    <n v="210600"/>
  </r>
  <r>
    <d v="2020-01-01T00:00:00"/>
    <x v="32"/>
    <x v="32"/>
    <s v="OPP"/>
    <s v="S011"/>
    <s v="Capital charge 19/20"/>
    <x v="0"/>
    <n v="47275"/>
    <n v="0"/>
    <s v="PS\MAIRA"/>
    <s v="PS\LITTLEJK"/>
    <s v="PS\LITTLEJK"/>
    <s v="CAPITAL CHARGE"/>
    <m/>
    <m/>
    <m/>
    <n v="210602"/>
  </r>
  <r>
    <d v="2020-01-01T00:00:00"/>
    <x v="33"/>
    <x v="33"/>
    <s v="OPP"/>
    <s v="S011"/>
    <s v="Crown Revenue 19/20"/>
    <x v="0"/>
    <n v="-1726166.67"/>
    <n v="0"/>
    <s v="PS\MAIRA"/>
    <s v="PS\LITTLEJK"/>
    <s v="PS\LITTLEJK"/>
    <s v="CROWN REVENUE"/>
    <m/>
    <m/>
    <m/>
    <n v="210604"/>
  </r>
  <r>
    <d v="2020-01-01T00:00:00"/>
    <x v="34"/>
    <x v="34"/>
    <s v="OPP"/>
    <s v="S011"/>
    <s v="ICT SLA OOC 2019/20"/>
    <x v="0"/>
    <n v="110000"/>
    <n v="0"/>
    <s v="PS\MAIRA"/>
    <s v="PS\LITTLEJK"/>
    <s v="PS\LITTLEJK"/>
    <s v="ICT SLA"/>
    <m/>
    <m/>
    <m/>
    <n v="210608"/>
  </r>
  <r>
    <d v="2020-01-01T00:00:00"/>
    <x v="1"/>
    <x v="1"/>
    <s v="OPP"/>
    <s v="S011"/>
    <s v="Krishna Ramakrishnan split costs with PS January"/>
    <x v="0"/>
    <n v="-6468.5"/>
    <n v="0"/>
    <s v="PS\MAIRA"/>
    <s v="PS\LITTLEJK"/>
    <s v="PS\LITTLEJK"/>
    <s v="KRISHNA"/>
    <m/>
    <m/>
    <m/>
    <n v="210613"/>
  </r>
  <r>
    <d v="2020-01-01T00:00:00"/>
    <x v="19"/>
    <x v="19"/>
    <s v="OPP"/>
    <s v="S011"/>
    <s v="Krishna Ramakrishnan split costs with PS January"/>
    <x v="0"/>
    <n v="-13"/>
    <n v="0"/>
    <s v="PS\MAIRA"/>
    <s v="PS\LITTLEJK"/>
    <s v="PS\LITTLEJK"/>
    <s v="KRISHNA"/>
    <m/>
    <m/>
    <m/>
    <n v="210614"/>
  </r>
  <r>
    <d v="2020-01-01T00:00:00"/>
    <x v="3"/>
    <x v="3"/>
    <s v="OPP"/>
    <s v="S011"/>
    <s v="Krishna Ramakrishnan split costs with PS January"/>
    <x v="0"/>
    <n v="-289.5"/>
    <n v="0"/>
    <s v="PS\MAIRA"/>
    <s v="PS\LITTLEJK"/>
    <s v="PS\LITTLEJK"/>
    <s v="KRISHNA"/>
    <m/>
    <m/>
    <m/>
    <n v="210615"/>
  </r>
  <r>
    <d v="2020-01-06T00:00:00"/>
    <x v="11"/>
    <x v="11"/>
    <s v="OPP"/>
    <s v="S011"/>
    <s v="Postage, Dec 2019"/>
    <x v="0"/>
    <n v="138.51"/>
    <n v="20.78"/>
    <m/>
    <s v="PS\MAYL"/>
    <m/>
    <s v="OVO011494"/>
    <m/>
    <m/>
    <m/>
    <n v="210666"/>
  </r>
  <r>
    <d v="2020-01-08T00:00:00"/>
    <x v="28"/>
    <x v="28"/>
    <s v="OPP"/>
    <s v="S011"/>
    <s v="4 x candidate assessments"/>
    <x v="0"/>
    <n v="680"/>
    <n v="102"/>
    <m/>
    <s v="PS\MAYL"/>
    <m/>
    <s v="OVO011510"/>
    <m/>
    <m/>
    <m/>
    <n v="210673"/>
  </r>
  <r>
    <d v="2020-01-09T00:00:00"/>
    <x v="27"/>
    <x v="27"/>
    <s v="OPP"/>
    <s v="S011"/>
    <s v="OVO011515-Insurance : statutory liability"/>
    <x v="0"/>
    <n v="762.14"/>
    <n v="0"/>
    <s v="PS\MAIRA"/>
    <s v="PS\LITTLEJK"/>
    <s v="PS\LITTLEJK"/>
    <s v="OGL003466"/>
    <m/>
    <m/>
    <m/>
    <n v="210683"/>
  </r>
  <r>
    <d v="2020-01-09T00:00:00"/>
    <x v="27"/>
    <x v="27"/>
    <s v="OPP"/>
    <s v="S011"/>
    <s v="OVO011516-Insurance : General liability"/>
    <x v="0"/>
    <n v="621"/>
    <n v="0"/>
    <s v="PS\MAIRA"/>
    <s v="PS\LITTLEJK"/>
    <s v="PS\LITTLEJK"/>
    <s v="OGL003466"/>
    <m/>
    <m/>
    <m/>
    <n v="210685"/>
  </r>
  <r>
    <d v="2020-01-09T00:00:00"/>
    <x v="27"/>
    <x v="27"/>
    <s v="OPP"/>
    <s v="S011"/>
    <s v="OVO011517-Insurance : Employers liability"/>
    <x v="0"/>
    <n v="178.77"/>
    <n v="0"/>
    <s v="PS\MAIRA"/>
    <s v="PS\LITTLEJK"/>
    <s v="PS\LITTLEJK"/>
    <s v="OGL003466"/>
    <m/>
    <m/>
    <m/>
    <n v="210687"/>
  </r>
  <r>
    <d v="2020-01-09T00:00:00"/>
    <x v="27"/>
    <x v="27"/>
    <s v="OPP"/>
    <s v="S011"/>
    <s v="OVO011518-Insurance : Material Damage, bus interpt"/>
    <x v="0"/>
    <n v="4253.01"/>
    <n v="0"/>
    <s v="PS\MAIRA"/>
    <s v="PS\LITTLEJK"/>
    <s v="PS\LITTLEJK"/>
    <s v="OGL003466"/>
    <m/>
    <m/>
    <m/>
    <n v="210689"/>
  </r>
  <r>
    <d v="2020-01-09T00:00:00"/>
    <x v="27"/>
    <x v="27"/>
    <s v="OPP"/>
    <s v="S011"/>
    <s v="OVO011519-Insurance : Travel"/>
    <x v="0"/>
    <n v="3034.55"/>
    <n v="0"/>
    <s v="PS\MAIRA"/>
    <s v="PS\LITTLEJK"/>
    <s v="PS\LITTLEJK"/>
    <s v="OGL003466"/>
    <m/>
    <m/>
    <m/>
    <n v="210691"/>
  </r>
  <r>
    <d v="2020-01-13T00:00:00"/>
    <x v="28"/>
    <x v="28"/>
    <s v="OPP"/>
    <s v="S011"/>
    <s v="PS candidate assessmnts to be re-invoiced"/>
    <x v="0"/>
    <n v="-510"/>
    <n v="-76.5"/>
    <m/>
    <s v="PS\MAYL"/>
    <m/>
    <s v="OVC000142"/>
    <m/>
    <m/>
    <m/>
    <n v="210693"/>
  </r>
  <r>
    <d v="2020-01-06T00:00:00"/>
    <x v="7"/>
    <x v="7"/>
    <s v="OPP"/>
    <s v="S011"/>
    <s v="Roaming charges - J Son"/>
    <x v="0"/>
    <n v="14"/>
    <n v="0"/>
    <m/>
    <s v="PS\MAYL"/>
    <m/>
    <s v="OVO011492"/>
    <m/>
    <m/>
    <m/>
    <n v="210697"/>
  </r>
  <r>
    <d v="2020-01-06T00:00:00"/>
    <x v="52"/>
    <x v="52"/>
    <s v="OPP"/>
    <s v="S011"/>
    <s v="New cellphone - D Wilson"/>
    <x v="1"/>
    <n v="1720.82"/>
    <n v="258.12"/>
    <m/>
    <s v="PS\MAYL"/>
    <m/>
    <s v="OVO011492"/>
    <m/>
    <m/>
    <m/>
    <n v="210698"/>
  </r>
  <r>
    <d v="2020-01-06T00:00:00"/>
    <x v="7"/>
    <x v="7"/>
    <s v="OPP"/>
    <s v="S011"/>
    <s v="Cellphone monthly plans &amp; usage OPP"/>
    <x v="0"/>
    <n v="427.03"/>
    <n v="64.05"/>
    <m/>
    <s v="PS\MAYL"/>
    <m/>
    <s v="OVO011492"/>
    <m/>
    <m/>
    <m/>
    <n v="210704"/>
  </r>
  <r>
    <d v="2020-01-07T00:00:00"/>
    <x v="17"/>
    <x v="17"/>
    <s v="OPP"/>
    <s v="S011"/>
    <s v="Stationery, December 2019"/>
    <x v="0"/>
    <n v="599.41"/>
    <n v="89.91"/>
    <m/>
    <s v="PS\MAYL"/>
    <m/>
    <s v="OVO011499"/>
    <m/>
    <m/>
    <m/>
    <n v="210707"/>
  </r>
  <r>
    <d v="2020-01-10T00:00:00"/>
    <x v="66"/>
    <x v="66"/>
    <s v="OPP"/>
    <s v="S011"/>
    <s v="2020 Central Govt Remuneration Report"/>
    <x v="0"/>
    <n v="1410"/>
    <n v="211.5"/>
    <m/>
    <s v="PS\MAYL"/>
    <m/>
    <s v="OVO011524"/>
    <m/>
    <m/>
    <m/>
    <n v="210713"/>
  </r>
  <r>
    <d v="2020-01-13T00:00:00"/>
    <x v="9"/>
    <x v="9"/>
    <s v="OPP"/>
    <s v="S011"/>
    <s v="PTV archiving, Dec 2019"/>
    <x v="0"/>
    <n v="1037.3699999999999"/>
    <n v="155.61000000000001"/>
    <m/>
    <s v="PS\MAYL"/>
    <m/>
    <s v="OVO011526"/>
    <m/>
    <m/>
    <m/>
    <n v="210716"/>
  </r>
  <r>
    <d v="2020-01-13T00:00:00"/>
    <x v="28"/>
    <x v="28"/>
    <s v="OPP"/>
    <s v="S011"/>
    <s v="Candidate assessment x 3 (PS - see credit note)"/>
    <x v="0"/>
    <n v="510"/>
    <n v="76.5"/>
    <m/>
    <s v="PS\MAYL"/>
    <m/>
    <s v="OVO011525"/>
    <m/>
    <m/>
    <m/>
    <n v="210721"/>
  </r>
  <r>
    <d v="2020-01-14T00:00:00"/>
    <x v="9"/>
    <x v="9"/>
    <s v="OPP"/>
    <s v="S011"/>
    <s v="PTV archiving Dec 2019"/>
    <x v="0"/>
    <n v="435"/>
    <n v="65.25"/>
    <m/>
    <s v="PS\SMITHAN"/>
    <m/>
    <s v="OVO011531"/>
    <m/>
    <m/>
    <m/>
    <n v="210758"/>
  </r>
  <r>
    <d v="2020-01-16T00:00:00"/>
    <x v="11"/>
    <x v="11"/>
    <s v="OPP"/>
    <s v="S011"/>
    <s v="CourierPost, Dec 2019"/>
    <x v="0"/>
    <n v="9.4499999999999993"/>
    <n v="1.42"/>
    <m/>
    <s v="PS\SMITHAN"/>
    <m/>
    <s v="OVO011538"/>
    <m/>
    <m/>
    <m/>
    <n v="210761"/>
  </r>
  <r>
    <d v="2020-01-14T00:00:00"/>
    <x v="56"/>
    <x v="56"/>
    <s v="OPP"/>
    <s v="S011"/>
    <s v="OOC/PS Objective merge: consultant, proj mngr"/>
    <x v="0"/>
    <n v="9993.77"/>
    <n v="1499.06"/>
    <m/>
    <s v="PS\SMITHAN"/>
    <m/>
    <s v="OVO011527"/>
    <m/>
    <m/>
    <m/>
    <n v="210781"/>
  </r>
  <r>
    <d v="2020-01-14T00:00:00"/>
    <x v="9"/>
    <x v="9"/>
    <s v="OPP"/>
    <s v="S011"/>
    <s v="Record storage"/>
    <x v="0"/>
    <n v="1606.82"/>
    <n v="241.02"/>
    <m/>
    <s v="PS\SMITHAN"/>
    <m/>
    <s v="OVO011530"/>
    <m/>
    <m/>
    <m/>
    <n v="210794"/>
  </r>
  <r>
    <d v="2020-01-17T00:00:00"/>
    <x v="0"/>
    <x v="0"/>
    <s v="OPP"/>
    <s v="S011"/>
    <s v="Vitae, Dec 2019"/>
    <x v="0"/>
    <n v="418.2"/>
    <n v="62.73"/>
    <m/>
    <s v="PS\MAYL"/>
    <m/>
    <s v="OVO011540"/>
    <m/>
    <m/>
    <m/>
    <n v="210809"/>
  </r>
  <r>
    <d v="2020-01-22T00:00:00"/>
    <x v="21"/>
    <x v="21"/>
    <s v="OPP"/>
    <s v="S011"/>
    <s v="kitchen supplies fpr the Clerk's office-Lindsa"/>
    <x v="0"/>
    <n v="30.43"/>
    <n v="0"/>
    <s v="PS\VENOOS"/>
    <s v="PS\SMITHAN"/>
    <s v="PS\SMITHAN"/>
    <s v="OGL003468"/>
    <s v="Countdown"/>
    <m/>
    <m/>
    <n v="210825"/>
  </r>
  <r>
    <d v="2020-01-22T00:00:00"/>
    <x v="0"/>
    <x v="0"/>
    <s v="OPP"/>
    <s v="S011"/>
    <s v="Replacements for date expired items, emrgnc-Young"/>
    <x v="0"/>
    <n v="18.03"/>
    <n v="0"/>
    <s v="PS\VENOOS"/>
    <s v="PS\SMITHAN"/>
    <s v="PS\SMITHAN"/>
    <s v="OGL003468"/>
    <s v="New World Khandallah"/>
    <m/>
    <m/>
    <n v="210827"/>
  </r>
  <r>
    <d v="2020-01-22T00:00:00"/>
    <x v="6"/>
    <x v="6"/>
    <s v="OPP"/>
    <s v="S011"/>
    <s v="Annual Fee Account Fee-Bagge"/>
    <x v="0"/>
    <n v="3.8"/>
    <n v="0"/>
    <s v="PS\VENOOS"/>
    <s v="PS\SMITHAN"/>
    <s v="PS\SMITHAN"/>
    <s v="OGL003468"/>
    <m/>
    <m/>
    <m/>
    <n v="210831"/>
  </r>
  <r>
    <d v="2020-01-22T00:00:00"/>
    <x v="6"/>
    <x v="6"/>
    <s v="OPP"/>
    <s v="S011"/>
    <s v="Annual Fee Account Fee-Elmes"/>
    <x v="0"/>
    <n v="3.8"/>
    <n v="0"/>
    <s v="PS\VENOOS"/>
    <s v="PS\SMITHAN"/>
    <s v="PS\SMITHAN"/>
    <s v="OGL003468"/>
    <m/>
    <m/>
    <m/>
    <n v="210833"/>
  </r>
  <r>
    <d v="2020-01-22T00:00:00"/>
    <x v="1"/>
    <x v="1"/>
    <s v="OPP"/>
    <s v="S011"/>
    <s v="SALARY 22 JAN 2020"/>
    <x v="0"/>
    <n v="61125.08"/>
    <n v="0"/>
    <s v="PS\LITTLEJK"/>
    <s v="PS\MAIRA"/>
    <s v="PS\MAIRA"/>
    <s v="OSAL000381"/>
    <m/>
    <m/>
    <m/>
    <n v="210853"/>
  </r>
  <r>
    <d v="2020-01-22T00:00:00"/>
    <x v="58"/>
    <x v="58"/>
    <s v="OPP"/>
    <s v="S011"/>
    <s v="SALARY 22 JAN 2020"/>
    <x v="0"/>
    <n v="249.99"/>
    <n v="0"/>
    <s v="PS\LITTLEJK"/>
    <s v="PS\MAIRA"/>
    <s v="PS\MAIRA"/>
    <s v="OSAL000381"/>
    <m/>
    <m/>
    <m/>
    <n v="210856"/>
  </r>
  <r>
    <d v="2020-01-22T00:00:00"/>
    <x v="19"/>
    <x v="19"/>
    <s v="OPP"/>
    <s v="S011"/>
    <s v="SALARY 22 JAN 2020"/>
    <x v="0"/>
    <n v="139.81"/>
    <n v="0"/>
    <s v="PS\LITTLEJK"/>
    <s v="PS\MAIRA"/>
    <s v="PS\MAIRA"/>
    <s v="OSAL000381"/>
    <m/>
    <m/>
    <m/>
    <n v="210868"/>
  </r>
  <r>
    <d v="2020-01-22T00:00:00"/>
    <x v="2"/>
    <x v="2"/>
    <s v="OPP"/>
    <s v="S011"/>
    <s v="SALARY 22 JAN 2020"/>
    <x v="0"/>
    <n v="700.42"/>
    <n v="0"/>
    <s v="PS\LITTLEJK"/>
    <s v="PS\MAIRA"/>
    <s v="PS\MAIRA"/>
    <s v="OSAL000381"/>
    <m/>
    <m/>
    <m/>
    <n v="210874"/>
  </r>
  <r>
    <d v="2020-01-22T00:00:00"/>
    <x v="3"/>
    <x v="3"/>
    <s v="OPP"/>
    <s v="S011"/>
    <s v="SALARY 22 JAN 2020"/>
    <x v="0"/>
    <n v="2223.42"/>
    <n v="0"/>
    <s v="PS\LITTLEJK"/>
    <s v="PS\MAIRA"/>
    <s v="PS\MAIRA"/>
    <s v="OSAL000381"/>
    <m/>
    <m/>
    <m/>
    <n v="210884"/>
  </r>
  <r>
    <d v="2020-01-22T00:00:00"/>
    <x v="63"/>
    <x v="63"/>
    <s v="OPP"/>
    <s v="S011"/>
    <s v="SALARY 22 JAN 2020"/>
    <x v="0"/>
    <n v="8525"/>
    <n v="0"/>
    <s v="PS\LITTLEJK"/>
    <s v="PS\MAIRA"/>
    <s v="PS\MAIRA"/>
    <s v="OSAL000381"/>
    <m/>
    <m/>
    <m/>
    <n v="210896"/>
  </r>
  <r>
    <d v="2020-01-26T00:00:00"/>
    <x v="6"/>
    <x v="6"/>
    <s v="OPP"/>
    <s v="S011"/>
    <s v="Annual Fee Account Fee-Bagnal"/>
    <x v="0"/>
    <n v="3.8"/>
    <n v="0"/>
    <s v="PS\VENOOS"/>
    <s v="PS\SMITHAN"/>
    <s v="PS\SMITHAN"/>
    <s v="OGL003469"/>
    <m/>
    <m/>
    <m/>
    <n v="210901"/>
  </r>
  <r>
    <d v="2020-01-26T00:00:00"/>
    <x v="6"/>
    <x v="6"/>
    <s v="OPP"/>
    <s v="S011"/>
    <s v="Annual Fee Account Fee-Mitche"/>
    <x v="0"/>
    <n v="3.8"/>
    <n v="0"/>
    <s v="PS\VENOOS"/>
    <s v="PS\SMITHAN"/>
    <s v="PS\SMITHAN"/>
    <s v="OGL003469"/>
    <m/>
    <m/>
    <m/>
    <n v="210903"/>
  </r>
  <r>
    <d v="2020-01-26T00:00:00"/>
    <x v="6"/>
    <x v="6"/>
    <s v="OPP"/>
    <s v="S011"/>
    <s v="Annual Fee Account Fee-Louwre"/>
    <x v="0"/>
    <n v="3.8"/>
    <n v="0"/>
    <s v="PS\VENOOS"/>
    <s v="PS\SMITHAN"/>
    <s v="PS\SMITHAN"/>
    <s v="OGL003469"/>
    <m/>
    <m/>
    <m/>
    <n v="210905"/>
  </r>
  <r>
    <d v="2020-01-26T00:00:00"/>
    <x v="6"/>
    <x v="6"/>
    <s v="OPP"/>
    <s v="S011"/>
    <s v="Annual Fee Account Fee-Sieber"/>
    <x v="0"/>
    <n v="3.8"/>
    <n v="0"/>
    <s v="PS\VENOOS"/>
    <s v="PS\SMITHAN"/>
    <s v="PS\SMITHAN"/>
    <s v="OGL003469"/>
    <m/>
    <m/>
    <m/>
    <n v="210907"/>
  </r>
  <r>
    <d v="2020-01-26T00:00:00"/>
    <x v="6"/>
    <x v="6"/>
    <s v="OPP"/>
    <s v="S011"/>
    <s v="Annual Fee Account Fee-Groves"/>
    <x v="0"/>
    <n v="3.8"/>
    <n v="0"/>
    <s v="PS\VENOOS"/>
    <s v="PS\SMITHAN"/>
    <s v="PS\SMITHAN"/>
    <s v="OGL003469"/>
    <m/>
    <m/>
    <m/>
    <n v="210909"/>
  </r>
  <r>
    <d v="2020-01-26T00:00:00"/>
    <x v="6"/>
    <x v="6"/>
    <s v="OPP"/>
    <s v="S011"/>
    <s v="Annual Fee Account Fee-Brouwe"/>
    <x v="0"/>
    <n v="3.8"/>
    <n v="0"/>
    <s v="PS\VENOOS"/>
    <s v="PS\SMITHAN"/>
    <s v="PS\SMITHAN"/>
    <s v="OGL003469"/>
    <m/>
    <m/>
    <m/>
    <n v="210914"/>
  </r>
  <r>
    <d v="2020-01-26T00:00:00"/>
    <x v="6"/>
    <x v="6"/>
    <s v="OPP"/>
    <s v="S011"/>
    <s v="Annual Fee Account Fee-Sharma"/>
    <x v="0"/>
    <n v="3.8"/>
    <n v="0"/>
    <s v="PS\VENOOS"/>
    <s v="PS\SMITHAN"/>
    <s v="PS\SMITHAN"/>
    <s v="OGL003469"/>
    <m/>
    <m/>
    <m/>
    <n v="210916"/>
  </r>
  <r>
    <d v="2020-01-26T00:00:00"/>
    <x v="6"/>
    <x v="6"/>
    <s v="OPP"/>
    <s v="S011"/>
    <s v="Annual Fee Account Fee-Wilson"/>
    <x v="0"/>
    <n v="3.8"/>
    <n v="0"/>
    <s v="PS\VENOOS"/>
    <s v="PS\SMITHAN"/>
    <s v="PS\SMITHAN"/>
    <s v="OGL003469"/>
    <m/>
    <m/>
    <m/>
    <n v="210918"/>
  </r>
  <r>
    <d v="2020-01-26T00:00:00"/>
    <x v="6"/>
    <x v="6"/>
    <s v="OPP"/>
    <s v="S011"/>
    <s v="Annual Fee Account Fee-Lindsa"/>
    <x v="0"/>
    <n v="3.8"/>
    <n v="0"/>
    <s v="PS\VENOOS"/>
    <s v="PS\SMITHAN"/>
    <s v="PS\SMITHAN"/>
    <s v="OGL003469"/>
    <m/>
    <m/>
    <m/>
    <n v="210920"/>
  </r>
  <r>
    <d v="2020-01-26T00:00:00"/>
    <x v="6"/>
    <x v="6"/>
    <s v="OPP"/>
    <s v="S011"/>
    <s v="Annual Fee Account Fee-Picker"/>
    <x v="0"/>
    <n v="3.8"/>
    <n v="0"/>
    <s v="PS\VENOOS"/>
    <s v="PS\SMITHAN"/>
    <s v="PS\SMITHAN"/>
    <s v="OGL003469"/>
    <m/>
    <m/>
    <m/>
    <n v="210922"/>
  </r>
  <r>
    <d v="2020-01-26T00:00:00"/>
    <x v="6"/>
    <x v="6"/>
    <s v="OPP"/>
    <s v="S011"/>
    <s v="Annual Fee Account Fee-Jones"/>
    <x v="0"/>
    <n v="3.8"/>
    <n v="0"/>
    <s v="PS\VENOOS"/>
    <s v="PS\SMITHAN"/>
    <s v="PS\SMITHAN"/>
    <s v="OGL003469"/>
    <m/>
    <m/>
    <m/>
    <n v="210924"/>
  </r>
  <r>
    <d v="2020-01-26T00:00:00"/>
    <x v="6"/>
    <x v="6"/>
    <s v="OPP"/>
    <s v="S011"/>
    <s v="Annual Fee Account Fee-Brier"/>
    <x v="0"/>
    <n v="3.8"/>
    <n v="0"/>
    <s v="PS\VENOOS"/>
    <s v="PS\SMITHAN"/>
    <s v="PS\SMITHAN"/>
    <s v="OGL003469"/>
    <m/>
    <m/>
    <m/>
    <n v="210926"/>
  </r>
  <r>
    <d v="2020-01-26T00:00:00"/>
    <x v="6"/>
    <x v="6"/>
    <s v="OPP"/>
    <s v="S011"/>
    <s v="Annual Fee Account Fee-Yeabsl"/>
    <x v="0"/>
    <n v="3.8"/>
    <n v="0"/>
    <s v="PS\VENOOS"/>
    <s v="PS\SMITHAN"/>
    <s v="PS\SMITHAN"/>
    <s v="OGL003469"/>
    <m/>
    <m/>
    <m/>
    <n v="210928"/>
  </r>
  <r>
    <d v="2020-01-26T00:00:00"/>
    <x v="6"/>
    <x v="6"/>
    <s v="OPP"/>
    <s v="S011"/>
    <s v="Annual Fee Account Fee-Cotmor"/>
    <x v="0"/>
    <n v="3.8"/>
    <n v="0"/>
    <s v="PS\VENOOS"/>
    <s v="PS\SMITHAN"/>
    <s v="PS\SMITHAN"/>
    <s v="OGL003469"/>
    <m/>
    <m/>
    <m/>
    <n v="210931"/>
  </r>
  <r>
    <d v="2020-01-26T00:00:00"/>
    <x v="6"/>
    <x v="6"/>
    <s v="OPP"/>
    <s v="S011"/>
    <s v="Annual Fee Account Fee-Lepou"/>
    <x v="0"/>
    <n v="3.8"/>
    <n v="0"/>
    <s v="PS\VENOOS"/>
    <s v="PS\SMITHAN"/>
    <s v="PS\SMITHAN"/>
    <s v="OGL003469"/>
    <m/>
    <m/>
    <m/>
    <n v="210933"/>
  </r>
  <r>
    <d v="2020-01-26T00:00:00"/>
    <x v="6"/>
    <x v="6"/>
    <s v="OPP"/>
    <s v="S011"/>
    <s v="Annual Fee Account Fee-McLean"/>
    <x v="0"/>
    <n v="3.8"/>
    <n v="0"/>
    <s v="PS\VENOOS"/>
    <s v="PS\SMITHAN"/>
    <s v="PS\SMITHAN"/>
    <s v="OGL003469"/>
    <m/>
    <m/>
    <m/>
    <n v="210935"/>
  </r>
  <r>
    <d v="2020-01-26T00:00:00"/>
    <x v="6"/>
    <x v="6"/>
    <s v="OPP"/>
    <s v="S011"/>
    <s v="Annual Fee Account Fee-Hart"/>
    <x v="0"/>
    <n v="3.8"/>
    <n v="0"/>
    <s v="PS\VENOOS"/>
    <s v="PS\SMITHAN"/>
    <s v="PS\SMITHAN"/>
    <s v="OGL003469"/>
    <m/>
    <m/>
    <m/>
    <n v="210939"/>
  </r>
  <r>
    <d v="2020-01-26T00:00:00"/>
    <x v="6"/>
    <x v="6"/>
    <s v="OPP"/>
    <s v="S011"/>
    <s v="Annual Fee Account Fee-Hellye"/>
    <x v="0"/>
    <n v="3.8"/>
    <n v="0"/>
    <s v="PS\VENOOS"/>
    <s v="PS\SMITHAN"/>
    <s v="PS\SMITHAN"/>
    <s v="OGL003469"/>
    <m/>
    <m/>
    <m/>
    <n v="210941"/>
  </r>
  <r>
    <d v="2020-01-26T00:00:00"/>
    <x v="6"/>
    <x v="6"/>
    <s v="OPP"/>
    <s v="S011"/>
    <s v="Annual Fee Account Fee-Locke"/>
    <x v="0"/>
    <n v="3.8"/>
    <n v="0"/>
    <s v="PS\VENOOS"/>
    <s v="PS\SMITHAN"/>
    <s v="PS\SMITHAN"/>
    <s v="OGL003469"/>
    <m/>
    <m/>
    <m/>
    <n v="210943"/>
  </r>
  <r>
    <d v="2020-01-26T00:00:00"/>
    <x v="6"/>
    <x v="6"/>
    <s v="OPP"/>
    <s v="S011"/>
    <s v="Annual Fee Account Fee-Trayno"/>
    <x v="0"/>
    <n v="3.8"/>
    <n v="0"/>
    <s v="PS\VENOOS"/>
    <s v="PS\SMITHAN"/>
    <s v="PS\SMITHAN"/>
    <s v="OGL003469"/>
    <m/>
    <m/>
    <m/>
    <n v="210945"/>
  </r>
  <r>
    <d v="2020-01-26T00:00:00"/>
    <x v="6"/>
    <x v="6"/>
    <s v="OPP"/>
    <s v="S011"/>
    <s v="Annual Fee Account Fee-Drakef"/>
    <x v="0"/>
    <n v="3.8"/>
    <n v="0"/>
    <s v="PS\VENOOS"/>
    <s v="PS\SMITHAN"/>
    <s v="PS\SMITHAN"/>
    <s v="OGL003469"/>
    <m/>
    <m/>
    <m/>
    <n v="210947"/>
  </r>
  <r>
    <d v="2020-01-26T00:00:00"/>
    <x v="6"/>
    <x v="6"/>
    <s v="OPP"/>
    <s v="S011"/>
    <s v="Annual Fee Account Fee-Streef"/>
    <x v="0"/>
    <n v="3.8"/>
    <n v="0"/>
    <s v="PS\VENOOS"/>
    <s v="PS\SMITHAN"/>
    <s v="PS\SMITHAN"/>
    <s v="OGL003469"/>
    <m/>
    <m/>
    <m/>
    <n v="210950"/>
  </r>
  <r>
    <d v="2020-01-26T00:00:00"/>
    <x v="6"/>
    <x v="6"/>
    <s v="OPP"/>
    <s v="S011"/>
    <s v="Annual Fee Account Fee-Holmes"/>
    <x v="0"/>
    <n v="3.8"/>
    <n v="0"/>
    <s v="PS\VENOOS"/>
    <s v="PS\SMITHAN"/>
    <s v="PS\SMITHAN"/>
    <s v="OGL003469"/>
    <m/>
    <m/>
    <m/>
    <n v="210964"/>
  </r>
  <r>
    <d v="2020-01-26T00:00:00"/>
    <x v="6"/>
    <x v="6"/>
    <s v="OPP"/>
    <s v="S011"/>
    <s v="Annual Fee Account Fee-Hanna"/>
    <x v="0"/>
    <n v="3.8"/>
    <n v="0"/>
    <s v="PS\VENOOS"/>
    <s v="PS\SMITHAN"/>
    <s v="PS\SMITHAN"/>
    <s v="OGL003469"/>
    <m/>
    <m/>
    <m/>
    <n v="210967"/>
  </r>
  <r>
    <d v="2020-01-26T00:00:00"/>
    <x v="6"/>
    <x v="6"/>
    <s v="OPP"/>
    <s v="S011"/>
    <s v="Annual Fee Account Fee-Grace"/>
    <x v="0"/>
    <n v="3.8"/>
    <n v="0"/>
    <s v="PS\VENOOS"/>
    <s v="PS\SMITHAN"/>
    <s v="PS\SMITHAN"/>
    <s v="OGL003469"/>
    <m/>
    <m/>
    <m/>
    <n v="210969"/>
  </r>
  <r>
    <d v="2020-01-26T00:00:00"/>
    <x v="6"/>
    <x v="6"/>
    <s v="OPP"/>
    <s v="S011"/>
    <s v="Annual Fee Account Fee-Moore"/>
    <x v="0"/>
    <n v="3.8"/>
    <n v="0"/>
    <s v="PS\VENOOS"/>
    <s v="PS\SMITHAN"/>
    <s v="PS\SMITHAN"/>
    <s v="OGL003469"/>
    <m/>
    <m/>
    <m/>
    <n v="210971"/>
  </r>
  <r>
    <d v="2020-01-26T00:00:00"/>
    <x v="6"/>
    <x v="6"/>
    <s v="OPP"/>
    <s v="S011"/>
    <s v="Annual Fee Account Fee-Willia"/>
    <x v="0"/>
    <n v="3.8"/>
    <n v="0"/>
    <s v="PS\VENOOS"/>
    <s v="PS\SMITHAN"/>
    <s v="PS\SMITHAN"/>
    <s v="OGL003469"/>
    <m/>
    <m/>
    <m/>
    <n v="210973"/>
  </r>
  <r>
    <d v="2020-01-26T00:00:00"/>
    <x v="6"/>
    <x v="6"/>
    <s v="OPP"/>
    <s v="S011"/>
    <s v="Annual Fee Account Fee-Harris"/>
    <x v="0"/>
    <n v="3.8"/>
    <n v="0"/>
    <s v="PS\VENOOS"/>
    <s v="PS\SMITHAN"/>
    <s v="PS\SMITHAN"/>
    <s v="OGL003469"/>
    <m/>
    <m/>
    <m/>
    <n v="210975"/>
  </r>
  <r>
    <d v="2020-01-26T00:00:00"/>
    <x v="6"/>
    <x v="6"/>
    <s v="OPP"/>
    <s v="S011"/>
    <s v="Annual Fee Account Fee-Sutton"/>
    <x v="0"/>
    <n v="3.8"/>
    <n v="0"/>
    <s v="PS\VENOOS"/>
    <s v="PS\SMITHAN"/>
    <s v="PS\SMITHAN"/>
    <s v="OGL003469"/>
    <m/>
    <m/>
    <m/>
    <n v="210977"/>
  </r>
  <r>
    <d v="2020-01-26T00:00:00"/>
    <x v="6"/>
    <x v="6"/>
    <s v="OPP"/>
    <s v="S011"/>
    <s v="Annual Fee Account Fee-Farmer"/>
    <x v="0"/>
    <n v="3.8"/>
    <n v="0"/>
    <s v="PS\VENOOS"/>
    <s v="PS\SMITHAN"/>
    <s v="PS\SMITHAN"/>
    <s v="OGL003469"/>
    <m/>
    <m/>
    <m/>
    <n v="210979"/>
  </r>
  <r>
    <d v="2020-01-26T00:00:00"/>
    <x v="6"/>
    <x v="6"/>
    <s v="OPP"/>
    <s v="S011"/>
    <s v="Annual Fee Account Fee-Landon"/>
    <x v="0"/>
    <n v="3.8"/>
    <n v="0"/>
    <s v="PS\VENOOS"/>
    <s v="PS\SMITHAN"/>
    <s v="PS\SMITHAN"/>
    <s v="OGL003469"/>
    <m/>
    <m/>
    <m/>
    <n v="210981"/>
  </r>
  <r>
    <d v="2020-01-26T00:00:00"/>
    <x v="6"/>
    <x v="6"/>
    <s v="OPP"/>
    <s v="S011"/>
    <s v="Annual Fee Account Fee-Maran"/>
    <x v="0"/>
    <n v="3.8"/>
    <n v="0"/>
    <s v="PS\VENOOS"/>
    <s v="PS\SMITHAN"/>
    <s v="PS\SMITHAN"/>
    <s v="OGL003469"/>
    <m/>
    <m/>
    <m/>
    <n v="210983"/>
  </r>
  <r>
    <d v="2020-01-26T00:00:00"/>
    <x v="6"/>
    <x v="6"/>
    <s v="OPP"/>
    <s v="S011"/>
    <s v="Annual Fee Account Fee-Davies"/>
    <x v="0"/>
    <n v="3.8"/>
    <n v="0"/>
    <s v="PS\VENOOS"/>
    <s v="PS\SMITHAN"/>
    <s v="PS\SMITHAN"/>
    <s v="OGL003469"/>
    <m/>
    <m/>
    <m/>
    <n v="210985"/>
  </r>
  <r>
    <d v="2020-01-26T00:00:00"/>
    <x v="6"/>
    <x v="6"/>
    <s v="OPP"/>
    <s v="S011"/>
    <s v="Annual Fee Account Fee-Coffey"/>
    <x v="0"/>
    <n v="3.8"/>
    <n v="0"/>
    <s v="PS\VENOOS"/>
    <s v="PS\SMITHAN"/>
    <s v="PS\SMITHAN"/>
    <s v="OGL003469"/>
    <m/>
    <m/>
    <m/>
    <n v="210987"/>
  </r>
  <r>
    <d v="2020-01-26T00:00:00"/>
    <x v="6"/>
    <x v="6"/>
    <s v="OPP"/>
    <s v="S011"/>
    <s v="Annual Fee Account Fee-Law"/>
    <x v="0"/>
    <n v="3.8"/>
    <n v="0"/>
    <s v="PS\VENOOS"/>
    <s v="PS\SMITHAN"/>
    <s v="PS\SMITHAN"/>
    <s v="OGL003469"/>
    <m/>
    <m/>
    <m/>
    <n v="210992"/>
  </r>
  <r>
    <d v="2020-01-26T00:00:00"/>
    <x v="6"/>
    <x v="6"/>
    <s v="OPP"/>
    <s v="S011"/>
    <s v="Annual Fee Account Fee-Chalme"/>
    <x v="0"/>
    <n v="3.8"/>
    <n v="0"/>
    <s v="PS\VENOOS"/>
    <s v="PS\SMITHAN"/>
    <s v="PS\SMITHAN"/>
    <s v="OGL003469"/>
    <m/>
    <m/>
    <m/>
    <n v="210995"/>
  </r>
  <r>
    <d v="2020-01-26T00:00:00"/>
    <x v="6"/>
    <x v="6"/>
    <s v="OPP"/>
    <s v="S011"/>
    <s v="Annual Fee Account Fee-Bagge"/>
    <x v="0"/>
    <n v="3.8"/>
    <n v="0"/>
    <s v="PS\VENOOS"/>
    <s v="PS\SMITHAN"/>
    <s v="PS\SMITHAN"/>
    <s v="OGL003469"/>
    <m/>
    <m/>
    <m/>
    <n v="210997"/>
  </r>
  <r>
    <d v="2020-01-26T00:00:00"/>
    <x v="6"/>
    <x v="6"/>
    <s v="OPP"/>
    <s v="S011"/>
    <s v="Annual Fee Account Fee-Baker"/>
    <x v="0"/>
    <n v="3.8"/>
    <n v="0"/>
    <s v="PS\VENOOS"/>
    <s v="PS\SMITHAN"/>
    <s v="PS\SMITHAN"/>
    <s v="OGL003469"/>
    <m/>
    <m/>
    <m/>
    <n v="210999"/>
  </r>
  <r>
    <d v="2020-01-26T00:00:00"/>
    <x v="6"/>
    <x v="6"/>
    <s v="OPP"/>
    <s v="S011"/>
    <s v="Annual Fee Account Fee-Elmes"/>
    <x v="0"/>
    <n v="3.8"/>
    <n v="0"/>
    <s v="PS\VENOOS"/>
    <s v="PS\SMITHAN"/>
    <s v="PS\SMITHAN"/>
    <s v="OGL003469"/>
    <m/>
    <m/>
    <m/>
    <n v="211001"/>
  </r>
  <r>
    <d v="2020-01-26T00:00:00"/>
    <x v="6"/>
    <x v="6"/>
    <s v="OPP"/>
    <s v="S011"/>
    <s v="Annual Fee Account Fee-Grace"/>
    <x v="0"/>
    <n v="3.8"/>
    <n v="0"/>
    <s v="PS\VENOOS"/>
    <s v="PS\SMITHAN"/>
    <s v="PS\SMITHAN"/>
    <s v="OGL003469"/>
    <m/>
    <m/>
    <m/>
    <n v="211003"/>
  </r>
  <r>
    <d v="2020-01-26T00:00:00"/>
    <x v="6"/>
    <x v="6"/>
    <s v="OPP"/>
    <s v="S011"/>
    <s v="Annual Fee Account Fee-Gorham"/>
    <x v="0"/>
    <n v="3.8"/>
    <n v="0"/>
    <s v="PS\VENOOS"/>
    <s v="PS\SMITHAN"/>
    <s v="PS\SMITHAN"/>
    <s v="OGL003469"/>
    <m/>
    <m/>
    <m/>
    <n v="211006"/>
  </r>
  <r>
    <d v="2020-01-26T00:00:00"/>
    <x v="6"/>
    <x v="6"/>
    <s v="OPP"/>
    <s v="S011"/>
    <s v="Annual Fee Account Fee-Jones"/>
    <x v="0"/>
    <n v="3.8"/>
    <n v="0"/>
    <s v="PS\VENOOS"/>
    <s v="PS\SMITHAN"/>
    <s v="PS\SMITHAN"/>
    <s v="OGL003469"/>
    <m/>
    <m/>
    <m/>
    <n v="211008"/>
  </r>
  <r>
    <d v="2020-01-26T00:00:00"/>
    <x v="6"/>
    <x v="6"/>
    <s v="OPP"/>
    <s v="S011"/>
    <s v="Annual Fee Account Fee-Maffey"/>
    <x v="0"/>
    <n v="3.8"/>
    <n v="0"/>
    <s v="PS\VENOOS"/>
    <s v="PS\SMITHAN"/>
    <s v="PS\SMITHAN"/>
    <s v="OGL003469"/>
    <m/>
    <m/>
    <m/>
    <n v="211010"/>
  </r>
  <r>
    <d v="2020-01-26T00:00:00"/>
    <x v="6"/>
    <x v="6"/>
    <s v="OPP"/>
    <s v="S011"/>
    <s v="Annual Fee Account Fee-Maiava"/>
    <x v="0"/>
    <n v="3.8"/>
    <n v="0"/>
    <s v="PS\VENOOS"/>
    <s v="PS\SMITHAN"/>
    <s v="PS\SMITHAN"/>
    <s v="OGL003469"/>
    <m/>
    <m/>
    <m/>
    <n v="211012"/>
  </r>
  <r>
    <d v="2020-01-26T00:00:00"/>
    <x v="6"/>
    <x v="6"/>
    <s v="OPP"/>
    <s v="S011"/>
    <s v="Annual Fee Account Fee-Te Amo"/>
    <x v="0"/>
    <n v="3.8"/>
    <n v="0"/>
    <s v="PS\VENOOS"/>
    <s v="PS\SMITHAN"/>
    <s v="PS\SMITHAN"/>
    <s v="OGL003469"/>
    <m/>
    <m/>
    <m/>
    <n v="211014"/>
  </r>
  <r>
    <d v="2020-01-26T00:00:00"/>
    <x v="6"/>
    <x v="6"/>
    <s v="OPP"/>
    <s v="S011"/>
    <s v="Annual Fee Account Fee-O'Donn"/>
    <x v="0"/>
    <n v="3.8"/>
    <n v="0"/>
    <s v="PS\VENOOS"/>
    <s v="PS\SMITHAN"/>
    <s v="PS\SMITHAN"/>
    <s v="OGL003469"/>
    <m/>
    <m/>
    <m/>
    <n v="211016"/>
  </r>
  <r>
    <d v="2020-01-26T00:00:00"/>
    <x v="6"/>
    <x v="6"/>
    <s v="OPP"/>
    <s v="S011"/>
    <s v="Annual Fee Account Fee-Robins"/>
    <x v="0"/>
    <n v="3.8"/>
    <n v="0"/>
    <s v="PS\VENOOS"/>
    <s v="PS\SMITHAN"/>
    <s v="PS\SMITHAN"/>
    <s v="OGL003469"/>
    <m/>
    <m/>
    <m/>
    <n v="211018"/>
  </r>
  <r>
    <d v="2020-01-26T00:00:00"/>
    <x v="6"/>
    <x v="6"/>
    <s v="OPP"/>
    <s v="S011"/>
    <s v="Annual Fee Account Fee-Son"/>
    <x v="0"/>
    <n v="3.8"/>
    <n v="0"/>
    <s v="PS\VENOOS"/>
    <s v="PS\SMITHAN"/>
    <s v="PS\SMITHAN"/>
    <s v="OGL003469"/>
    <m/>
    <m/>
    <m/>
    <n v="211020"/>
  </r>
  <r>
    <d v="2020-01-26T00:00:00"/>
    <x v="6"/>
    <x v="6"/>
    <s v="OPP"/>
    <s v="S011"/>
    <s v="Annual Fee Account Fee-Willia"/>
    <x v="0"/>
    <n v="3.8"/>
    <n v="0"/>
    <s v="PS\VENOOS"/>
    <s v="PS\SMITHAN"/>
    <s v="PS\SMITHAN"/>
    <s v="OGL003469"/>
    <m/>
    <m/>
    <m/>
    <n v="211022"/>
  </r>
  <r>
    <d v="2020-01-22T00:00:00"/>
    <x v="0"/>
    <x v="0"/>
    <s v="OPP"/>
    <s v="S011"/>
    <s v="2 x Spectrum chairs (Hansard)"/>
    <x v="0"/>
    <n v="1354"/>
    <n v="203.1"/>
    <m/>
    <s v="PS\MAYL"/>
    <m/>
    <s v="OVO011545"/>
    <m/>
    <m/>
    <m/>
    <n v="211038"/>
  </r>
  <r>
    <d v="2020-01-06T00:00:00"/>
    <x v="8"/>
    <x v="8"/>
    <s v="OPP"/>
    <s v="S011"/>
    <s v="Business cards: E Maffey, M Robins"/>
    <x v="0"/>
    <n v="118"/>
    <n v="17.7"/>
    <m/>
    <s v="PS\MAYL"/>
    <m/>
    <s v="OVO011489"/>
    <m/>
    <m/>
    <m/>
    <n v="211052"/>
  </r>
  <r>
    <d v="2020-01-06T00:00:00"/>
    <x v="8"/>
    <x v="8"/>
    <s v="OPP"/>
    <s v="S011"/>
    <s v="Business cards: W Holmes"/>
    <x v="0"/>
    <n v="58"/>
    <n v="8.6999999999999993"/>
    <m/>
    <s v="PS\MAYL"/>
    <m/>
    <s v="OVO011490"/>
    <m/>
    <m/>
    <m/>
    <n v="211055"/>
  </r>
  <r>
    <d v="2020-01-06T00:00:00"/>
    <x v="8"/>
    <x v="8"/>
    <s v="OPP"/>
    <s v="S011"/>
    <s v="Business cards: N Moore"/>
    <x v="0"/>
    <n v="58"/>
    <n v="8.6999999999999993"/>
    <m/>
    <s v="PS\MAYL"/>
    <m/>
    <s v="OVO011490"/>
    <m/>
    <m/>
    <m/>
    <n v="211057"/>
  </r>
  <r>
    <d v="2020-01-21T00:00:00"/>
    <x v="15"/>
    <x v="15"/>
    <s v="OPP"/>
    <s v="S011"/>
    <s v="Executive coaching, J Picker"/>
    <x v="0"/>
    <n v="210"/>
    <n v="31.5"/>
    <m/>
    <s v="PS\MAYL"/>
    <m/>
    <s v="OVO011542"/>
    <m/>
    <m/>
    <m/>
    <n v="211060"/>
  </r>
  <r>
    <d v="2020-01-31T00:00:00"/>
    <x v="1"/>
    <x v="1"/>
    <s v="OPP"/>
    <s v="S011"/>
    <s v="ACCRUALS JAN 2020"/>
    <x v="0"/>
    <n v="42787.57"/>
    <n v="0"/>
    <s v="PS\MAIRA"/>
    <s v="PS\LITTLEJK"/>
    <s v="PS\LITTLEJK"/>
    <s v="OSAC000243"/>
    <m/>
    <m/>
    <m/>
    <n v="211087"/>
  </r>
  <r>
    <d v="2020-01-31T00:00:00"/>
    <x v="2"/>
    <x v="2"/>
    <s v="OPP"/>
    <s v="S011"/>
    <s v="ACCRUALS JAN 2020"/>
    <x v="0"/>
    <n v="490.29"/>
    <n v="0"/>
    <s v="PS\MAIRA"/>
    <s v="PS\LITTLEJK"/>
    <s v="PS\LITTLEJK"/>
    <s v="OSAC000243"/>
    <m/>
    <m/>
    <m/>
    <n v="211093"/>
  </r>
  <r>
    <d v="2020-01-31T00:00:00"/>
    <x v="3"/>
    <x v="3"/>
    <s v="OPP"/>
    <s v="S011"/>
    <s v="ACCRUALS JAN 2020"/>
    <x v="0"/>
    <n v="1556.41"/>
    <n v="0"/>
    <s v="PS\MAIRA"/>
    <s v="PS\LITTLEJK"/>
    <s v="PS\LITTLEJK"/>
    <s v="OSAC000243"/>
    <m/>
    <m/>
    <m/>
    <n v="211103"/>
  </r>
  <r>
    <d v="2020-02-01T00:00:00"/>
    <x v="1"/>
    <x v="1"/>
    <s v="OPP"/>
    <s v="S011"/>
    <s v="ACCRUALS JAN 2020"/>
    <x v="0"/>
    <n v="-42787.57"/>
    <n v="0"/>
    <s v="PS\MAIRA"/>
    <s v="PS\LITTLEJK"/>
    <s v="PS\LITTLEJK"/>
    <s v="OSAC000244"/>
    <m/>
    <m/>
    <m/>
    <n v="211114"/>
  </r>
  <r>
    <d v="2020-02-01T00:00:00"/>
    <x v="2"/>
    <x v="2"/>
    <s v="OPP"/>
    <s v="S011"/>
    <s v="ACCRUALS JAN 2020"/>
    <x v="0"/>
    <n v="-490.29"/>
    <n v="0"/>
    <s v="PS\MAIRA"/>
    <s v="PS\LITTLEJK"/>
    <s v="PS\LITTLEJK"/>
    <s v="OSAC000244"/>
    <m/>
    <m/>
    <m/>
    <n v="211120"/>
  </r>
  <r>
    <d v="2020-02-01T00:00:00"/>
    <x v="3"/>
    <x v="3"/>
    <s v="OPP"/>
    <s v="S011"/>
    <s v="ACCRUALS JAN 2020"/>
    <x v="0"/>
    <n v="-1556.41"/>
    <n v="0"/>
    <s v="PS\MAIRA"/>
    <s v="PS\LITTLEJK"/>
    <s v="PS\LITTLEJK"/>
    <s v="OSAC000244"/>
    <m/>
    <m/>
    <m/>
    <n v="211130"/>
  </r>
  <r>
    <d v="2020-01-31T00:00:00"/>
    <x v="15"/>
    <x v="15"/>
    <s v="OPP"/>
    <s v="S011"/>
    <s v="working dinner SLT ELT for business plannin-Lindsa"/>
    <x v="0"/>
    <n v="252"/>
    <n v="0"/>
    <s v="PS\VENOOS"/>
    <s v="PS\MAYL"/>
    <s v="PS\MAYL"/>
    <s v="OGL003476"/>
    <s v="Museum Of NZ Te Papa"/>
    <m/>
    <m/>
    <n v="211181"/>
  </r>
  <r>
    <d v="2020-01-31T00:00:00"/>
    <x v="21"/>
    <x v="21"/>
    <s v="OPP"/>
    <s v="S011"/>
    <s v="kitchen supplies for Clerk-Lindsa"/>
    <x v="0"/>
    <n v="120.81"/>
    <n v="0"/>
    <s v="PS\VENOOS"/>
    <s v="PS\MAYL"/>
    <s v="PS\MAYL"/>
    <s v="OGL003476"/>
    <s v="Officemax"/>
    <m/>
    <m/>
    <n v="211182"/>
  </r>
  <r>
    <d v="2020-01-31T00:00:00"/>
    <x v="18"/>
    <x v="18"/>
    <s v="OPP"/>
    <s v="S011"/>
    <s v="Roland Todd bereavement package-Lindsa"/>
    <x v="0"/>
    <n v="151"/>
    <n v="0"/>
    <s v="PS\VENOOS"/>
    <s v="PS\MAYL"/>
    <s v="PS\MAYL"/>
    <s v="OGL003476"/>
    <s v="Paypal *angeldelive"/>
    <m/>
    <m/>
    <n v="211183"/>
  </r>
  <r>
    <d v="2020-01-31T00:00:00"/>
    <x v="18"/>
    <x v="18"/>
    <s v="OPP"/>
    <s v="S011"/>
    <s v="Afternoon tea - D Young departure-Picker"/>
    <x v="0"/>
    <n v="15.04"/>
    <n v="0"/>
    <s v="PS\VENOOS"/>
    <s v="PS\MAYL"/>
    <s v="PS\MAYL"/>
    <s v="OGL003476"/>
    <s v="Icon Venues"/>
    <m/>
    <m/>
    <n v="211185"/>
  </r>
  <r>
    <d v="2020-01-31T00:00:00"/>
    <x v="6"/>
    <x v="6"/>
    <s v="OPP"/>
    <s v="S011"/>
    <s v="Annual Fee Account Fee-Kreig"/>
    <x v="0"/>
    <n v="3.8"/>
    <n v="0"/>
    <s v="PS\VENOOS"/>
    <s v="PS\MAYL"/>
    <s v="PS\MAYL"/>
    <s v="OGL003476"/>
    <m/>
    <m/>
    <m/>
    <n v="211187"/>
  </r>
  <r>
    <d v="2020-01-31T00:00:00"/>
    <x v="18"/>
    <x v="18"/>
    <s v="OPP"/>
    <s v="S011"/>
    <s v="Flowers - D Young departure-Jones"/>
    <x v="0"/>
    <n v="65.22"/>
    <n v="0"/>
    <s v="PS\VENOOS"/>
    <s v="PS\MAYL"/>
    <s v="PS\MAYL"/>
    <s v="OGL003476"/>
    <s v="Flowers Rediscovered"/>
    <m/>
    <m/>
    <n v="211195"/>
  </r>
  <r>
    <d v="2020-01-31T00:00:00"/>
    <x v="5"/>
    <x v="5"/>
    <s v="OPP"/>
    <s v="S011"/>
    <s v="Purchase Card – David Wilson"/>
    <x v="0"/>
    <n v="24.75"/>
    <n v="0"/>
    <s v="PS\VENOOS"/>
    <s v="PS\MAYL"/>
    <s v="PS\MAYL"/>
    <s v="OGL003477"/>
    <s v="Uber Trip Help.Uber.Com"/>
    <m/>
    <m/>
    <n v="211204"/>
  </r>
  <r>
    <d v="2020-01-31T00:00:00"/>
    <x v="5"/>
    <x v="5"/>
    <s v="OPP"/>
    <s v="S011"/>
    <s v="Purchase Card – David Wilson"/>
    <x v="0"/>
    <n v="22.69"/>
    <n v="0"/>
    <s v="PS\VENOOS"/>
    <s v="PS\MAYL"/>
    <s v="PS\MAYL"/>
    <s v="OGL003477"/>
    <s v="Chipotle #3022"/>
    <m/>
    <m/>
    <n v="211205"/>
  </r>
  <r>
    <d v="2020-01-31T00:00:00"/>
    <x v="5"/>
    <x v="5"/>
    <s v="OPP"/>
    <s v="S011"/>
    <s v="Purchase Card – David Wilson"/>
    <x v="0"/>
    <n v="20.49"/>
    <n v="0"/>
    <s v="PS\VENOOS"/>
    <s v="PS\MAYL"/>
    <s v="PS\MAYL"/>
    <s v="OGL003477"/>
    <s v="Blue Line 1215 Taxitab"/>
    <m/>
    <m/>
    <n v="211206"/>
  </r>
  <r>
    <d v="2020-01-31T00:00:00"/>
    <x v="5"/>
    <x v="5"/>
    <s v="OPP"/>
    <s v="S011"/>
    <s v="Purchase Card – David Wilson"/>
    <x v="0"/>
    <n v="20.11"/>
    <n v="0"/>
    <s v="PS\VENOOS"/>
    <s v="PS\MAYL"/>
    <s v="PS\MAYL"/>
    <s v="OGL003477"/>
    <s v="Blue Line Taxi"/>
    <m/>
    <m/>
    <n v="211207"/>
  </r>
  <r>
    <d v="2020-01-31T00:00:00"/>
    <x v="5"/>
    <x v="5"/>
    <s v="OPP"/>
    <s v="S011"/>
    <s v="Purchase Card – David Wilson"/>
    <x v="0"/>
    <n v="35.61"/>
    <n v="0"/>
    <s v="PS\VENOOS"/>
    <s v="PS\MAYL"/>
    <s v="PS\MAYL"/>
    <s v="OGL003477"/>
    <s v="Green Cabs Ltd"/>
    <m/>
    <m/>
    <n v="211208"/>
  </r>
  <r>
    <d v="2020-01-31T00:00:00"/>
    <x v="5"/>
    <x v="5"/>
    <s v="OPP"/>
    <s v="S011"/>
    <s v="Purchase Card – Andie Lindsay"/>
    <x v="0"/>
    <n v="174.26"/>
    <n v="0"/>
    <s v="PS\VENOOS"/>
    <s v="PS\MAYL"/>
    <s v="PS\MAYL"/>
    <s v="OGL003477"/>
    <s v="Museum Of NZ Te Papa"/>
    <m/>
    <m/>
    <n v="211210"/>
  </r>
  <r>
    <d v="2020-01-31T00:00:00"/>
    <x v="5"/>
    <x v="5"/>
    <s v="OPP"/>
    <s v="S011"/>
    <s v="Purchase Card – Andie Lindsay"/>
    <x v="0"/>
    <n v="73.739999999999995"/>
    <n v="0"/>
    <s v="PS\VENOOS"/>
    <s v="PS\MAYL"/>
    <s v="PS\MAYL"/>
    <s v="OGL003477"/>
    <s v="Museum Of NZ Te Papa"/>
    <m/>
    <m/>
    <n v="211211"/>
  </r>
  <r>
    <d v="2020-01-31T00:00:00"/>
    <x v="5"/>
    <x v="5"/>
    <s v="OPP"/>
    <s v="S011"/>
    <s v="Purchase Card – Stephanie Maiava"/>
    <x v="0"/>
    <n v="9.1300000000000008"/>
    <n v="0"/>
    <s v="PS\VENOOS"/>
    <s v="PS\MAYL"/>
    <s v="PS\MAYL"/>
    <s v="OGL003477"/>
    <s v="Wsl Kilbirnie"/>
    <m/>
    <m/>
    <n v="211229"/>
  </r>
  <r>
    <d v="2020-02-01T00:00:00"/>
    <x v="5"/>
    <x v="5"/>
    <s v="OPP"/>
    <s v="S011"/>
    <s v="Purchase Card – David Wilson"/>
    <x v="0"/>
    <n v="-24.75"/>
    <n v="0"/>
    <s v="PS\VENOOS"/>
    <s v="PS\MAYL"/>
    <s v="PS\MAYL"/>
    <s v="OGL003478"/>
    <s v="Uber Trip Help.Uber.Com"/>
    <m/>
    <m/>
    <n v="211237"/>
  </r>
  <r>
    <d v="2020-02-01T00:00:00"/>
    <x v="5"/>
    <x v="5"/>
    <s v="OPP"/>
    <s v="S011"/>
    <s v="Purchase Card – David Wilson"/>
    <x v="0"/>
    <n v="-22.69"/>
    <n v="0"/>
    <s v="PS\VENOOS"/>
    <s v="PS\MAYL"/>
    <s v="PS\MAYL"/>
    <s v="OGL003478"/>
    <s v="Chipotle #3022"/>
    <m/>
    <m/>
    <n v="211238"/>
  </r>
  <r>
    <d v="2020-02-01T00:00:00"/>
    <x v="5"/>
    <x v="5"/>
    <s v="OPP"/>
    <s v="S011"/>
    <s v="Purchase Card – David Wilson"/>
    <x v="0"/>
    <n v="-20.49"/>
    <n v="0"/>
    <s v="PS\VENOOS"/>
    <s v="PS\MAYL"/>
    <s v="PS\MAYL"/>
    <s v="OGL003478"/>
    <s v="Blue Line 1215 Taxitab"/>
    <m/>
    <m/>
    <n v="211239"/>
  </r>
  <r>
    <d v="2020-02-01T00:00:00"/>
    <x v="5"/>
    <x v="5"/>
    <s v="OPP"/>
    <s v="S011"/>
    <s v="Purchase Card – David Wilson"/>
    <x v="0"/>
    <n v="-20.11"/>
    <n v="0"/>
    <s v="PS\VENOOS"/>
    <s v="PS\MAYL"/>
    <s v="PS\MAYL"/>
    <s v="OGL003478"/>
    <s v="Blue Line Taxi"/>
    <m/>
    <m/>
    <n v="211240"/>
  </r>
  <r>
    <d v="2020-02-01T00:00:00"/>
    <x v="5"/>
    <x v="5"/>
    <s v="OPP"/>
    <s v="S011"/>
    <s v="Purchase Card – David Wilson"/>
    <x v="0"/>
    <n v="-35.61"/>
    <n v="0"/>
    <s v="PS\VENOOS"/>
    <s v="PS\MAYL"/>
    <s v="PS\MAYL"/>
    <s v="OGL003478"/>
    <s v="Green Cabs Ltd"/>
    <m/>
    <m/>
    <n v="211241"/>
  </r>
  <r>
    <d v="2020-02-01T00:00:00"/>
    <x v="5"/>
    <x v="5"/>
    <s v="OPP"/>
    <s v="S011"/>
    <s v="Purchase Card – Andie Lindsay"/>
    <x v="0"/>
    <n v="-174.26"/>
    <n v="0"/>
    <s v="PS\VENOOS"/>
    <s v="PS\MAYL"/>
    <s v="PS\MAYL"/>
    <s v="OGL003478"/>
    <s v="Museum Of NZ Te Papa"/>
    <m/>
    <m/>
    <n v="211243"/>
  </r>
  <r>
    <d v="2020-02-01T00:00:00"/>
    <x v="5"/>
    <x v="5"/>
    <s v="OPP"/>
    <s v="S011"/>
    <s v="Purchase Card – Andie Lindsay"/>
    <x v="0"/>
    <n v="-73.739999999999995"/>
    <n v="0"/>
    <s v="PS\VENOOS"/>
    <s v="PS\MAYL"/>
    <s v="PS\MAYL"/>
    <s v="OGL003478"/>
    <s v="Museum Of NZ Te Papa"/>
    <m/>
    <m/>
    <n v="211244"/>
  </r>
  <r>
    <d v="2020-02-01T00:00:00"/>
    <x v="5"/>
    <x v="5"/>
    <s v="OPP"/>
    <s v="S011"/>
    <s v="Purchase Card – Stephanie Maiava"/>
    <x v="0"/>
    <n v="-9.1300000000000008"/>
    <n v="0"/>
    <s v="PS\VENOOS"/>
    <s v="PS\MAYL"/>
    <s v="PS\MAYL"/>
    <s v="OGL003478"/>
    <s v="Wsl Kilbirnie"/>
    <m/>
    <m/>
    <n v="211262"/>
  </r>
  <r>
    <d v="2020-01-31T00:00:00"/>
    <x v="5"/>
    <x v="5"/>
    <s v="OPP"/>
    <s v="S011"/>
    <s v="Purchase Card – Suguntha Venoo"/>
    <x v="0"/>
    <n v="16.89"/>
    <n v="0"/>
    <s v="PS\VENOOS"/>
    <s v="PS\MAYL"/>
    <s v="PS\MAYL"/>
    <s v="OGL003480"/>
    <m/>
    <m/>
    <m/>
    <n v="211309"/>
  </r>
  <r>
    <d v="2020-02-01T00:00:00"/>
    <x v="5"/>
    <x v="5"/>
    <s v="OPP"/>
    <s v="S011"/>
    <s v="Purchase Card – Suguntha Venoo"/>
    <x v="0"/>
    <n v="-16.89"/>
    <n v="0"/>
    <s v="PS\VENOOS"/>
    <s v="PS\MAYL"/>
    <s v="PS\MAYL"/>
    <s v="OGL003481"/>
    <m/>
    <m/>
    <m/>
    <n v="211327"/>
  </r>
  <r>
    <d v="2020-01-31T00:00:00"/>
    <x v="41"/>
    <x v="41"/>
    <s v="OPP"/>
    <s v="S011"/>
    <s v="Fuji Xerox Jan 20 - youngd Fuji_MFD_571306"/>
    <x v="0"/>
    <n v="8.07"/>
    <n v="0"/>
    <m/>
    <s v="PS\MAYL"/>
    <m/>
    <s v="OVO011564"/>
    <m/>
    <m/>
    <m/>
    <n v="211460"/>
  </r>
  <r>
    <d v="2020-01-31T00:00:00"/>
    <x v="41"/>
    <x v="41"/>
    <s v="OPP"/>
    <s v="S011"/>
    <s v="Fuji Xerox Jan 20 - jonesm Fuji_MFD_571306"/>
    <x v="0"/>
    <n v="1.1000000000000001"/>
    <n v="0"/>
    <m/>
    <s v="PS\MAYL"/>
    <m/>
    <s v="OVO011564"/>
    <m/>
    <m/>
    <m/>
    <n v="211461"/>
  </r>
  <r>
    <d v="2020-01-31T00:00:00"/>
    <x v="41"/>
    <x v="41"/>
    <s v="OPP"/>
    <s v="S011"/>
    <s v="Fuji Xerox Jan 20 - farmerk Fuji_MFD_571306"/>
    <x v="0"/>
    <n v="8.67"/>
    <n v="0"/>
    <m/>
    <s v="PS\MAYL"/>
    <m/>
    <s v="OVO011564"/>
    <m/>
    <m/>
    <m/>
    <n v="211462"/>
  </r>
  <r>
    <d v="2020-01-31T00:00:00"/>
    <x v="41"/>
    <x v="41"/>
    <s v="OPP"/>
    <s v="S011"/>
    <s v="Fuji Xerox Jan 20 - youngd Fuji_MFD_570932"/>
    <x v="0"/>
    <n v="5.5"/>
    <n v="0"/>
    <m/>
    <s v="PS\MAYL"/>
    <m/>
    <s v="OVO011564"/>
    <m/>
    <m/>
    <m/>
    <n v="211463"/>
  </r>
  <r>
    <d v="2020-01-31T00:00:00"/>
    <x v="41"/>
    <x v="41"/>
    <s v="OPP"/>
    <s v="S011"/>
    <s v="Fuji Xerox Jan 20 - woodcocj Fuji_MFD_570932"/>
    <x v="0"/>
    <n v="1.41"/>
    <n v="0"/>
    <m/>
    <s v="PS\MAYL"/>
    <m/>
    <s v="OVO011564"/>
    <m/>
    <m/>
    <m/>
    <n v="211464"/>
  </r>
  <r>
    <d v="2020-01-31T00:00:00"/>
    <x v="41"/>
    <x v="41"/>
    <s v="OPP"/>
    <s v="S011"/>
    <s v="Fuji Xerox Jan 20 - ocpickja Fuji_MFD_570932"/>
    <x v="0"/>
    <n v="1.58"/>
    <n v="0"/>
    <m/>
    <s v="PS\MAYL"/>
    <m/>
    <s v="OVO011564"/>
    <m/>
    <m/>
    <m/>
    <n v="211465"/>
  </r>
  <r>
    <d v="2020-01-31T00:00:00"/>
    <x v="41"/>
    <x v="41"/>
    <s v="OPP"/>
    <s v="S011"/>
    <s v="Fuji Xerox Jan 20 - ockreisa Fuji_MFD_570932"/>
    <x v="0"/>
    <n v="12.45"/>
    <n v="0"/>
    <m/>
    <s v="PS\MAYL"/>
    <m/>
    <s v="OVO011564"/>
    <m/>
    <m/>
    <m/>
    <n v="211466"/>
  </r>
  <r>
    <d v="2020-01-31T00:00:00"/>
    <x v="41"/>
    <x v="41"/>
    <s v="OPP"/>
    <s v="S011"/>
    <s v="Fuji Xerox Jan 20 - jonesm Fuji_MFD_570932"/>
    <x v="0"/>
    <n v="28.53"/>
    <n v="0"/>
    <m/>
    <s v="PS\MAYL"/>
    <m/>
    <s v="OVO011564"/>
    <m/>
    <m/>
    <m/>
    <n v="211467"/>
  </r>
  <r>
    <d v="2020-01-31T00:00:00"/>
    <x v="41"/>
    <x v="41"/>
    <s v="OPP"/>
    <s v="S011"/>
    <s v="Fuji Xerox Jan 20 - farmerk Fuji_MFD_570932"/>
    <x v="0"/>
    <n v="32.36"/>
    <n v="0"/>
    <m/>
    <s v="PS\MAYL"/>
    <m/>
    <s v="OVO011564"/>
    <m/>
    <m/>
    <m/>
    <n v="211468"/>
  </r>
  <r>
    <d v="2020-01-31T00:00:00"/>
    <x v="41"/>
    <x v="41"/>
    <s v="OPP"/>
    <s v="S011"/>
    <s v="Fuji Xerox Jan 20 - youngd Fuji_MFD_353953"/>
    <x v="0"/>
    <n v="1.48"/>
    <n v="0"/>
    <m/>
    <s v="PS\MAYL"/>
    <m/>
    <s v="OVO011564"/>
    <m/>
    <m/>
    <m/>
    <n v="211469"/>
  </r>
  <r>
    <d v="2020-01-31T00:00:00"/>
    <x v="41"/>
    <x v="41"/>
    <s v="OPP"/>
    <s v="S011"/>
    <s v="Fuji Xerox Jan 20 - woodcocj Fuji_MFD_353953"/>
    <x v="0"/>
    <n v="0.03"/>
    <n v="0"/>
    <m/>
    <s v="PS\MAYL"/>
    <m/>
    <s v="OVO011564"/>
    <m/>
    <m/>
    <m/>
    <n v="211470"/>
  </r>
  <r>
    <d v="2020-01-31T00:00:00"/>
    <x v="41"/>
    <x v="41"/>
    <s v="OPP"/>
    <s v="S011"/>
    <s v="Fuji Xerox Jan 20 - ocpickja Fuji_MFD_353953"/>
    <x v="0"/>
    <n v="2.0499999999999998"/>
    <n v="0"/>
    <m/>
    <s v="PS\MAYL"/>
    <m/>
    <s v="OVO011564"/>
    <m/>
    <m/>
    <m/>
    <n v="211471"/>
  </r>
  <r>
    <d v="2020-01-31T00:00:00"/>
    <x v="41"/>
    <x v="41"/>
    <s v="OPP"/>
    <s v="S011"/>
    <s v="Fuji Xerox Jan 20 - ockreisa Fuji_MFD_353953"/>
    <x v="0"/>
    <n v="9.18"/>
    <n v="0"/>
    <m/>
    <s v="PS\MAYL"/>
    <m/>
    <s v="OVO011564"/>
    <m/>
    <m/>
    <m/>
    <n v="211472"/>
  </r>
  <r>
    <d v="2020-01-31T00:00:00"/>
    <x v="41"/>
    <x v="41"/>
    <s v="OPP"/>
    <s v="S011"/>
    <s v="Fuji Xerox Jan 20 - jonesm Fuji_MFD_353953"/>
    <x v="0"/>
    <n v="12.66"/>
    <n v="0"/>
    <m/>
    <s v="PS\MAYL"/>
    <m/>
    <s v="OVO011564"/>
    <m/>
    <m/>
    <m/>
    <n v="211473"/>
  </r>
  <r>
    <d v="2020-01-31T00:00:00"/>
    <x v="41"/>
    <x v="41"/>
    <s v="OPP"/>
    <s v="S011"/>
    <s v="Fuji Xerox Jan 20 - farmerk Fuji_MFD_353953"/>
    <x v="0"/>
    <n v="1.89"/>
    <n v="0"/>
    <m/>
    <s v="PS\MAYL"/>
    <m/>
    <s v="OVO011564"/>
    <m/>
    <m/>
    <m/>
    <n v="211474"/>
  </r>
  <r>
    <d v="2020-01-31T00:00:00"/>
    <x v="41"/>
    <x v="41"/>
    <s v="OPP"/>
    <s v="S011"/>
    <s v="Fuji Xerox Jan 20 - ocrichpe Fuji_MFD_352343"/>
    <x v="0"/>
    <n v="5.41"/>
    <n v="0"/>
    <m/>
    <s v="PS\MAYL"/>
    <m/>
    <s v="OVO011564"/>
    <m/>
    <m/>
    <m/>
    <n v="211475"/>
  </r>
  <r>
    <d v="2020-01-31T00:00:00"/>
    <x v="41"/>
    <x v="41"/>
    <s v="OPP"/>
    <s v="S011"/>
    <s v="Fuji Xerox Jan 20 - ocrichpe Fuji_SFD_CP405_003626"/>
    <x v="0"/>
    <n v="11.59"/>
    <n v="0"/>
    <m/>
    <s v="PS\MAYL"/>
    <m/>
    <s v="OVO011564"/>
    <m/>
    <m/>
    <m/>
    <n v="211476"/>
  </r>
  <r>
    <d v="2020-01-31T00:00:00"/>
    <x v="41"/>
    <x v="41"/>
    <s v="OPP"/>
    <s v="S011"/>
    <s v="Fuji Xerox Jan 20 - All of Government Admin Fee"/>
    <x v="0"/>
    <n v="26.21"/>
    <n v="0"/>
    <m/>
    <s v="PS\MAYL"/>
    <m/>
    <s v="OVO011564"/>
    <m/>
    <m/>
    <m/>
    <n v="211574"/>
  </r>
  <r>
    <d v="2020-01-31T00:00:00"/>
    <x v="36"/>
    <x v="36"/>
    <s v="OPP"/>
    <s v="S011"/>
    <s v="Summary FA Depreciation Entry"/>
    <x v="0"/>
    <n v="81851.509999999995"/>
    <n v="0"/>
    <s v="PS\MAIRA"/>
    <s v="PS\LITTLEJK"/>
    <s v="PS\LITTLEJK"/>
    <s v="OFA000175"/>
    <m/>
    <m/>
    <m/>
    <n v="211583"/>
  </r>
  <r>
    <d v="2020-01-31T00:00:00"/>
    <x v="37"/>
    <x v="37"/>
    <s v="OPP"/>
    <s v="S011"/>
    <s v="Summary FA Depreciation Entry"/>
    <x v="0"/>
    <n v="41.65"/>
    <n v="0"/>
    <s v="PS\MAIRA"/>
    <s v="PS\LITTLEJK"/>
    <s v="PS\LITTLEJK"/>
    <s v="OFA000175"/>
    <m/>
    <m/>
    <m/>
    <n v="211585"/>
  </r>
  <r>
    <d v="2020-01-31T00:00:00"/>
    <x v="38"/>
    <x v="38"/>
    <s v="OPP"/>
    <s v="S011"/>
    <s v="Summary FA Depreciation Entry"/>
    <x v="0"/>
    <n v="9047.52"/>
    <n v="0"/>
    <s v="PS\MAIRA"/>
    <s v="PS\LITTLEJK"/>
    <s v="PS\LITTLEJK"/>
    <s v="OFA000175"/>
    <m/>
    <m/>
    <m/>
    <n v="211587"/>
  </r>
  <r>
    <d v="2020-01-31T00:00:00"/>
    <x v="36"/>
    <x v="36"/>
    <s v="OPP"/>
    <s v="S171"/>
    <s v="Summary FA Depreciation Entry"/>
    <x v="0"/>
    <n v="15733.96"/>
    <n v="0"/>
    <s v="PS\MAIRA"/>
    <s v="PS\LITTLEJK"/>
    <s v="PS\LITTLEJK"/>
    <s v="OFA000175"/>
    <m/>
    <m/>
    <m/>
    <n v="211588"/>
  </r>
  <r>
    <d v="2020-01-31T00:00:00"/>
    <x v="39"/>
    <x v="39"/>
    <s v="OPP"/>
    <s v="S011"/>
    <s v="Summary FA Depreciation Entry"/>
    <x v="0"/>
    <n v="142.86000000000001"/>
    <n v="0"/>
    <s v="PS\MAIRA"/>
    <s v="PS\LITTLEJK"/>
    <s v="PS\LITTLEJK"/>
    <s v="OFA000175"/>
    <m/>
    <m/>
    <m/>
    <n v="211591"/>
  </r>
  <r>
    <d v="2020-01-31T00:00:00"/>
    <x v="40"/>
    <x v="40"/>
    <s v="OPP"/>
    <s v="S011"/>
    <s v="Summary FA Depreciation Entry"/>
    <x v="0"/>
    <n v="72.099999999999994"/>
    <n v="0"/>
    <s v="PS\MAIRA"/>
    <s v="PS\LITTLEJK"/>
    <s v="PS\LITTLEJK"/>
    <s v="OFA000175"/>
    <m/>
    <m/>
    <m/>
    <n v="211593"/>
  </r>
  <r>
    <d v="2020-01-31T00:00:00"/>
    <x v="54"/>
    <x v="54"/>
    <s v="OPP"/>
    <s v="S011"/>
    <s v="WILSON/DAVID MR  21/01/20 WLG SYD CBR SYD WLG"/>
    <x v="4"/>
    <n v="-1978.73"/>
    <n v="0"/>
    <s v="PS\WOODCOCJ"/>
    <s v="PS\CLEARYW"/>
    <s v="PS\CLEARYW"/>
    <s v="OGL003493"/>
    <s v="AIR NEW ZEALAND"/>
    <m/>
    <m/>
    <n v="211614"/>
  </r>
  <r>
    <d v="2020-01-31T00:00:00"/>
    <x v="54"/>
    <x v="54"/>
    <s v="OPP"/>
    <s v="S011"/>
    <s v="PICKER JAMES MR  MISCELLANEOUS SERVICES"/>
    <x v="0"/>
    <n v="20"/>
    <n v="0"/>
    <s v="PS\WOODCOCJ"/>
    <s v="PS\CLEARYW"/>
    <s v="PS\CLEARYW"/>
    <s v="OGL003493"/>
    <s v="AIR NEW ZEALAND"/>
    <m/>
    <m/>
    <n v="211647"/>
  </r>
  <r>
    <d v="2020-01-31T00:00:00"/>
    <x v="54"/>
    <x v="54"/>
    <s v="OPP"/>
    <s v="S011"/>
    <s v="JONES/SUZANNE MRS  22/01/20 WLG SYD WLG "/>
    <x v="0"/>
    <n v="1017.43"/>
    <n v="0"/>
    <s v="PS\WOODCOCJ"/>
    <s v="PS\CLEARYW"/>
    <s v="PS\CLEARYW"/>
    <s v="OGL003493"/>
    <s v="AIR NEW ZEALAND"/>
    <m/>
    <m/>
    <n v="211648"/>
  </r>
  <r>
    <d v="2020-01-31T00:00:00"/>
    <x v="54"/>
    <x v="54"/>
    <s v="OPP"/>
    <s v="S011"/>
    <s v="JONES/SUZANNE MRS  2 WORKS"/>
    <x v="0"/>
    <n v="100"/>
    <n v="0"/>
    <s v="PS\WOODCOCJ"/>
    <s v="PS\CLEARYW"/>
    <s v="PS\CLEARYW"/>
    <s v="OGL003493"/>
    <s v="AIR NEW ZEALAND"/>
    <m/>
    <m/>
    <n v="211649"/>
  </r>
  <r>
    <d v="2020-01-31T00:00:00"/>
    <x v="54"/>
    <x v="54"/>
    <s v="OPP"/>
    <s v="S011"/>
    <s v="LINDSAY ANDREA MS  MISCELLANEOUS SERVICES"/>
    <x v="0"/>
    <n v="20"/>
    <n v="0"/>
    <s v="PS\WOODCOCJ"/>
    <s v="PS\CLEARYW"/>
    <s v="PS\CLEARYW"/>
    <s v="OGL003493"/>
    <s v="AIR NEW ZEALAND"/>
    <m/>
    <m/>
    <n v="211650"/>
  </r>
  <r>
    <d v="2020-01-31T00:00:00"/>
    <x v="54"/>
    <x v="54"/>
    <s v="OPP"/>
    <s v="S011"/>
    <s v="WILSON DAVID MR  MISCELLANEOUS SERVICES"/>
    <x v="4"/>
    <n v="20"/>
    <n v="0"/>
    <s v="PS\WOODCOCJ"/>
    <s v="PS\CLEARYW"/>
    <s v="PS\CLEARYW"/>
    <s v="OGL003493"/>
    <s v="AIR NEW ZEALAND"/>
    <m/>
    <m/>
    <n v="211651"/>
  </r>
  <r>
    <d v="2020-01-31T00:00:00"/>
    <x v="54"/>
    <x v="54"/>
    <s v="OPP"/>
    <s v="S011"/>
    <s v="PICKER/JAMES MR  20/01/20 WLG SYD CBR SYD WLG"/>
    <x v="0"/>
    <n v="-1603.83"/>
    <n v="0"/>
    <s v="PS\WOODCOCJ"/>
    <s v="PS\CLEARYW"/>
    <s v="PS\CLEARYW"/>
    <s v="OGL003493"/>
    <s v="AIR NEW ZEALAND"/>
    <m/>
    <m/>
    <n v="211665"/>
  </r>
  <r>
    <d v="2020-01-31T00:00:00"/>
    <x v="0"/>
    <x v="0"/>
    <s v="OPP"/>
    <s v="S011"/>
    <s v="ACCL 5 x chairs for Hansard staff M-030220-0057"/>
    <x v="0"/>
    <n v="2351"/>
    <n v="0"/>
    <s v="PS\WOODCOCJ"/>
    <s v="PS\BRADSHAS"/>
    <s v="PS\BRADSHAS"/>
    <s v="OGL003494"/>
    <s v="OfficeMax"/>
    <m/>
    <m/>
    <n v="211672"/>
  </r>
  <r>
    <d v="2020-01-31T00:00:00"/>
    <x v="10"/>
    <x v="10"/>
    <s v="OPP"/>
    <s v="S011"/>
    <s v="ACCL Marsh Ltd annual consultancy fee M00238889"/>
    <x v="0"/>
    <n v="4500"/>
    <n v="0"/>
    <s v="PS\WOODCOCJ"/>
    <s v="PS\BRADSHAS"/>
    <s v="PS\BRADSHAS"/>
    <s v="OGL003494"/>
    <s v="Marsh Ltd"/>
    <m/>
    <m/>
    <n v="211677"/>
  </r>
  <r>
    <d v="2020-01-31T00:00:00"/>
    <x v="52"/>
    <x v="52"/>
    <s v="OPP"/>
    <s v="S011"/>
    <s v="ACCL 4 x cellphones 191541527"/>
    <x v="0"/>
    <n v="5848.46"/>
    <n v="0"/>
    <s v="PS\WOODCOCJ"/>
    <s v="PS\BRADSHAS"/>
    <s v="PS\BRADSHAS"/>
    <s v="OGL003494"/>
    <s v="Vodafone "/>
    <m/>
    <m/>
    <n v="211679"/>
  </r>
  <r>
    <d v="2020-02-01T00:00:00"/>
    <x v="0"/>
    <x v="0"/>
    <s v="OPP"/>
    <s v="S011"/>
    <s v="ACCL 5 x chairs for Hansard staff M-030220-0057"/>
    <x v="0"/>
    <n v="-2351"/>
    <n v="0"/>
    <s v="PS\WOODCOCJ"/>
    <s v="PS\BRADSHAS"/>
    <s v="PS\BRADSHAS"/>
    <s v="OGL003495"/>
    <s v="OfficeMax"/>
    <m/>
    <m/>
    <n v="211681"/>
  </r>
  <r>
    <d v="2020-02-01T00:00:00"/>
    <x v="10"/>
    <x v="10"/>
    <s v="OPP"/>
    <s v="S011"/>
    <s v="ACCL Marsh Ltd annual consultancy fee M00238889"/>
    <x v="0"/>
    <n v="-4500"/>
    <n v="0"/>
    <s v="PS\WOODCOCJ"/>
    <s v="PS\BRADSHAS"/>
    <s v="PS\BRADSHAS"/>
    <s v="OGL003495"/>
    <s v="Marsh Ltd"/>
    <m/>
    <m/>
    <n v="211686"/>
  </r>
  <r>
    <d v="2020-02-01T00:00:00"/>
    <x v="52"/>
    <x v="52"/>
    <s v="OPP"/>
    <s v="S011"/>
    <s v="ACCL 4 x cellphones 191541527"/>
    <x v="0"/>
    <n v="-5848.46"/>
    <n v="0"/>
    <s v="PS\WOODCOCJ"/>
    <s v="PS\BRADSHAS"/>
    <s v="PS\BRADSHAS"/>
    <s v="OGL003495"/>
    <s v="Vodafone "/>
    <m/>
    <m/>
    <n v="211688"/>
  </r>
  <r>
    <d v="2020-01-31T00:00:00"/>
    <x v="7"/>
    <x v="7"/>
    <s v="OPP"/>
    <s v="S011"/>
    <s v="Vodafone Jan 20 -  Satellite Connection Fee x7"/>
    <x v="0"/>
    <n v="385"/>
    <n v="0"/>
    <s v="PS\CHENK"/>
    <s v="PS\SMITHAN"/>
    <s v="PS\SMITHAN"/>
    <s v="OGL003497"/>
    <s v="Vodafone NZ Ltd"/>
    <m/>
    <m/>
    <n v="211697"/>
  </r>
  <r>
    <d v="2020-01-31T00:00:00"/>
    <x v="35"/>
    <x v="35"/>
    <s v="OPP"/>
    <s v="S011"/>
    <s v="Annual Leave Jan 2020"/>
    <x v="0"/>
    <n v="-19330.259999999998"/>
    <n v="0"/>
    <s v="PS\MAIRA"/>
    <s v="PS\LITTLEJK"/>
    <s v="PS\LITTLEJK"/>
    <s v="OGL003498"/>
    <m/>
    <m/>
    <m/>
    <n v="211699"/>
  </r>
  <r>
    <d v="2020-01-26T00:00:00"/>
    <x v="7"/>
    <x v="7"/>
    <s v="OPP"/>
    <s v="S011"/>
    <s v="Spark Jan 20 -  278225694"/>
    <x v="0"/>
    <n v="83"/>
    <n v="0"/>
    <s v="PS\CHENK"/>
    <s v="PS\SMITHAN"/>
    <s v="PS\SMITHAN"/>
    <s v="OGL003499"/>
    <s v="Spark NZ Ltd"/>
    <m/>
    <m/>
    <n v="211710"/>
  </r>
  <r>
    <d v="2020-01-26T00:00:00"/>
    <x v="43"/>
    <x v="43"/>
    <s v="OPP"/>
    <s v="S011"/>
    <s v="Spark Jan 20 -  48178017"/>
    <x v="0"/>
    <n v="0.7"/>
    <n v="0"/>
    <s v="PS\CHENK"/>
    <s v="PS\SMITHAN"/>
    <s v="PS\SMITHAN"/>
    <s v="OGL003499"/>
    <s v="Spark NZ Ltd"/>
    <m/>
    <m/>
    <n v="211766"/>
  </r>
  <r>
    <d v="2020-01-26T00:00:00"/>
    <x v="43"/>
    <x v="43"/>
    <s v="OPP"/>
    <s v="S011"/>
    <s v="Spark Jan 20 -  48178047"/>
    <x v="0"/>
    <n v="0.8"/>
    <n v="0"/>
    <s v="PS\CHENK"/>
    <s v="PS\SMITHAN"/>
    <s v="PS\SMITHAN"/>
    <s v="OGL003499"/>
    <s v="Spark NZ Ltd"/>
    <m/>
    <m/>
    <n v="211768"/>
  </r>
  <r>
    <d v="2020-01-26T00:00:00"/>
    <x v="43"/>
    <x v="43"/>
    <s v="OPP"/>
    <s v="S011"/>
    <s v="Spark Jan 20 -  48178128"/>
    <x v="0"/>
    <n v="0.73"/>
    <n v="0"/>
    <s v="PS\CHENK"/>
    <s v="PS\SMITHAN"/>
    <s v="PS\SMITHAN"/>
    <s v="OGL003499"/>
    <s v="Spark NZ Ltd"/>
    <m/>
    <m/>
    <n v="211779"/>
  </r>
  <r>
    <d v="2020-01-26T00:00:00"/>
    <x v="43"/>
    <x v="43"/>
    <s v="OPP"/>
    <s v="S011"/>
    <s v="Spark Jan 20 -  48178291"/>
    <x v="0"/>
    <n v="0.7"/>
    <n v="0"/>
    <s v="PS\CHENK"/>
    <s v="PS\SMITHAN"/>
    <s v="PS\SMITHAN"/>
    <s v="OGL003499"/>
    <s v="Spark NZ Ltd"/>
    <m/>
    <m/>
    <n v="211781"/>
  </r>
  <r>
    <d v="2020-01-26T00:00:00"/>
    <x v="43"/>
    <x v="43"/>
    <s v="OPP"/>
    <s v="S011"/>
    <s v="Spark Jan 20 -  48178292"/>
    <x v="0"/>
    <n v="0.7"/>
    <n v="0"/>
    <s v="PS\CHENK"/>
    <s v="PS\SMITHAN"/>
    <s v="PS\SMITHAN"/>
    <s v="OGL003499"/>
    <s v="Spark NZ Ltd"/>
    <m/>
    <m/>
    <n v="211782"/>
  </r>
  <r>
    <d v="2020-01-26T00:00:00"/>
    <x v="43"/>
    <x v="43"/>
    <s v="OPP"/>
    <s v="S011"/>
    <s v="Spark Jan 20 -  48179231"/>
    <x v="0"/>
    <n v="1.28"/>
    <n v="0"/>
    <s v="PS\CHENK"/>
    <s v="PS\SMITHAN"/>
    <s v="PS\SMITHAN"/>
    <s v="OGL003499"/>
    <s v="Spark NZ Ltd"/>
    <m/>
    <m/>
    <n v="211810"/>
  </r>
  <r>
    <d v="2020-01-26T00:00:00"/>
    <x v="43"/>
    <x v="43"/>
    <s v="OPP"/>
    <s v="S011"/>
    <s v="Spark Jan 20 -  48179245"/>
    <x v="0"/>
    <n v="1.57"/>
    <n v="0"/>
    <s v="PS\CHENK"/>
    <s v="PS\SMITHAN"/>
    <s v="PS\SMITHAN"/>
    <s v="OGL003499"/>
    <s v="Spark NZ Ltd"/>
    <m/>
    <m/>
    <n v="211811"/>
  </r>
  <r>
    <d v="2020-01-26T00:00:00"/>
    <x v="43"/>
    <x v="43"/>
    <s v="OPP"/>
    <s v="S011"/>
    <s v="Spark Jan 20 -  48179445"/>
    <x v="0"/>
    <n v="4.8600000000000003"/>
    <n v="0"/>
    <s v="PS\CHENK"/>
    <s v="PS\SMITHAN"/>
    <s v="PS\SMITHAN"/>
    <s v="OGL003499"/>
    <s v="Spark NZ Ltd"/>
    <m/>
    <m/>
    <n v="211821"/>
  </r>
  <r>
    <d v="2020-01-26T00:00:00"/>
    <x v="43"/>
    <x v="43"/>
    <s v="OPP"/>
    <s v="S011"/>
    <s v="Spark Jan 20 -  48179446"/>
    <x v="0"/>
    <n v="0.82"/>
    <n v="0"/>
    <s v="PS\CHENK"/>
    <s v="PS\SMITHAN"/>
    <s v="PS\SMITHAN"/>
    <s v="OGL003499"/>
    <s v="Spark NZ Ltd"/>
    <m/>
    <m/>
    <n v="211822"/>
  </r>
  <r>
    <d v="2020-01-26T00:00:00"/>
    <x v="43"/>
    <x v="43"/>
    <s v="OPP"/>
    <s v="S011"/>
    <s v="Spark Jan 20 -  48179525"/>
    <x v="0"/>
    <n v="19.059999999999999"/>
    <n v="0"/>
    <s v="PS\CHENK"/>
    <s v="PS\SMITHAN"/>
    <s v="PS\SMITHAN"/>
    <s v="OGL003499"/>
    <s v="Spark NZ Ltd"/>
    <m/>
    <m/>
    <n v="211841"/>
  </r>
  <r>
    <d v="2020-01-31T00:00:00"/>
    <x v="41"/>
    <x v="41"/>
    <s v="OPP"/>
    <s v="S011"/>
    <s v="Fuji Xerox Jan 20 - ocwilsda Fuji_MFD_301946"/>
    <x v="0"/>
    <n v="8.2799999999999994"/>
    <n v="0"/>
    <s v="PS\SMITHAN"/>
    <s v="PS\MAYL"/>
    <s v="PS\MAYL"/>
    <s v="OGL003500"/>
    <s v="Fuji Xerox New Zealand Ltd"/>
    <m/>
    <m/>
    <n v="211869"/>
  </r>
  <r>
    <d v="2020-01-31T00:00:00"/>
    <x v="41"/>
    <x v="41"/>
    <s v="OPP"/>
    <s v="S011"/>
    <s v="Fuji Xerox Jan 20 - farmerk Fuji_MFD_351890"/>
    <x v="0"/>
    <n v="0.11"/>
    <n v="0"/>
    <s v="PS\SMITHAN"/>
    <s v="PS\MAYL"/>
    <s v="PS\MAYL"/>
    <s v="OGL003500"/>
    <s v="Fuji Xerox New Zealand Ltd"/>
    <m/>
    <m/>
    <n v="211870"/>
  </r>
  <r>
    <d v="2020-01-31T00:00:00"/>
    <x v="41"/>
    <x v="41"/>
    <s v="OPP"/>
    <s v="S011"/>
    <s v="Fuji Xerox Jan 20 - jonesm Fuji_MFD_351891"/>
    <x v="0"/>
    <n v="0.68"/>
    <n v="0"/>
    <s v="PS\SMITHAN"/>
    <s v="PS\MAYL"/>
    <s v="PS\MAYL"/>
    <s v="OGL003500"/>
    <s v="Fuji Xerox New Zealand Ltd"/>
    <m/>
    <m/>
    <n v="211871"/>
  </r>
  <r>
    <d v="2020-01-31T00:00:00"/>
    <x v="41"/>
    <x v="41"/>
    <s v="OPP"/>
    <s v="S011"/>
    <s v="Fuji Xerox Jan 20 - farmerk Fuji_MFD_351996"/>
    <x v="0"/>
    <n v="5.12"/>
    <n v="0"/>
    <s v="PS\SMITHAN"/>
    <s v="PS\MAYL"/>
    <s v="PS\MAYL"/>
    <s v="OGL003500"/>
    <s v="Fuji Xerox New Zealand Ltd"/>
    <m/>
    <m/>
    <n v="211872"/>
  </r>
  <r>
    <d v="2020-01-31T00:00:00"/>
    <x v="8"/>
    <x v="8"/>
    <s v="OPP"/>
    <s v="S011"/>
    <s v="Fuji Xerox Copycentre Jan 20 - Andie Lindsay A4 La"/>
    <x v="0"/>
    <n v="19.5"/>
    <n v="0"/>
    <s v="PS\SMITHAN"/>
    <s v="PS\MAYL"/>
    <s v="PS\MAYL"/>
    <s v="OGL003500"/>
    <s v="Fuji Xerox New Zealand Ltd"/>
    <m/>
    <m/>
    <n v="211885"/>
  </r>
  <r>
    <d v="2020-02-05T00:00:00"/>
    <x v="1"/>
    <x v="1"/>
    <s v="OPP"/>
    <s v="S011"/>
    <s v="SALARY 05 FEB 2020"/>
    <x v="0"/>
    <n v="58203.08"/>
    <n v="0"/>
    <s v="PS\MAIRA"/>
    <s v="PS\LITTLEJK"/>
    <s v="PS\LITTLEJK"/>
    <s v="OSAL000382"/>
    <m/>
    <m/>
    <m/>
    <n v="211969"/>
  </r>
  <r>
    <d v="2020-02-05T00:00:00"/>
    <x v="19"/>
    <x v="19"/>
    <s v="OPP"/>
    <s v="S011"/>
    <s v="SALARY 05 FEB 2020"/>
    <x v="0"/>
    <n v="116.4"/>
    <n v="0"/>
    <s v="PS\MAIRA"/>
    <s v="PS\LITTLEJK"/>
    <s v="PS\LITTLEJK"/>
    <s v="OSAL000382"/>
    <m/>
    <m/>
    <m/>
    <n v="211984"/>
  </r>
  <r>
    <d v="2020-02-05T00:00:00"/>
    <x v="2"/>
    <x v="2"/>
    <s v="OPP"/>
    <s v="S011"/>
    <s v="SALARY 05 FEB 2020"/>
    <x v="0"/>
    <n v="697.81"/>
    <n v="0"/>
    <s v="PS\MAIRA"/>
    <s v="PS\LITTLEJK"/>
    <s v="PS\LITTLEJK"/>
    <s v="OSAL000382"/>
    <m/>
    <m/>
    <m/>
    <n v="211989"/>
  </r>
  <r>
    <d v="2020-02-05T00:00:00"/>
    <x v="3"/>
    <x v="3"/>
    <s v="OPP"/>
    <s v="S011"/>
    <s v="SALARY 05 FEB 2020"/>
    <x v="0"/>
    <n v="1705.12"/>
    <n v="0"/>
    <s v="PS\MAIRA"/>
    <s v="PS\LITTLEJK"/>
    <s v="PS\LITTLEJK"/>
    <s v="OSAL000382"/>
    <m/>
    <m/>
    <m/>
    <n v="211999"/>
  </r>
  <r>
    <d v="2020-02-01T00:00:00"/>
    <x v="44"/>
    <x v="44"/>
    <s v="OPP"/>
    <s v="S011"/>
    <s v="PPMT - Ask Your Team Jul19-Jun20"/>
    <x v="0"/>
    <n v="1166.67"/>
    <n v="0"/>
    <s v="PS\MAIRA"/>
    <s v="PS\LITTLEJK"/>
    <s v="PS\LITTLEJK"/>
    <s v="OVO010892"/>
    <m/>
    <m/>
    <m/>
    <n v="212034"/>
  </r>
  <r>
    <d v="2020-02-01T00:00:00"/>
    <x v="27"/>
    <x v="27"/>
    <s v="OPP"/>
    <s v="S011"/>
    <s v="PPMT - Marsh Ltd - 1/10/19 - 30/8/20"/>
    <x v="0"/>
    <n v="1063.25"/>
    <n v="0"/>
    <s v="PS\MAIRA"/>
    <s v="PS\LITTLEJK"/>
    <s v="PS\LITTLEJK"/>
    <s v="OVO011518"/>
    <m/>
    <m/>
    <m/>
    <n v="212046"/>
  </r>
  <r>
    <d v="2020-02-01T00:00:00"/>
    <x v="29"/>
    <x v="29"/>
    <s v="OPP"/>
    <s v="S011"/>
    <s v="Accounting Services SLA 2017/18 sch2"/>
    <x v="0"/>
    <n v="3250"/>
    <n v="0"/>
    <s v="PS\MAIRA"/>
    <s v="PS\LITTLEJK"/>
    <s v="PS\LITTLEJK"/>
    <s v="ACCOUNTING"/>
    <m/>
    <m/>
    <m/>
    <n v="212048"/>
  </r>
  <r>
    <d v="2020-02-01T00:00:00"/>
    <x v="29"/>
    <x v="29"/>
    <s v="OPP"/>
    <s v="S011"/>
    <s v="OOC Management Accountant Fee sch2"/>
    <x v="0"/>
    <n v="5000"/>
    <n v="0"/>
    <s v="PS\MAIRA"/>
    <s v="PS\LITTLEJK"/>
    <s v="PS\LITTLEJK"/>
    <s v="ACCOUNTING"/>
    <m/>
    <m/>
    <m/>
    <n v="212049"/>
  </r>
  <r>
    <d v="2020-02-01T00:00:00"/>
    <x v="30"/>
    <x v="30"/>
    <s v="OPP"/>
    <s v="S011"/>
    <s v="Allocation of corp. support from OPP to IPR 19/20"/>
    <x v="0"/>
    <n v="-3717.13"/>
    <n v="0"/>
    <s v="PS\MAIRA"/>
    <s v="PS\LITTLEJK"/>
    <s v="PS\LITTLEJK"/>
    <s v="ALLOCATIONS"/>
    <m/>
    <m/>
    <m/>
    <n v="212055"/>
  </r>
  <r>
    <d v="2020-02-01T00:00:00"/>
    <x v="31"/>
    <x v="31"/>
    <s v="OPP"/>
    <s v="S011"/>
    <s v="Audit fee accrual 19/20"/>
    <x v="0"/>
    <n v="3872.17"/>
    <n v="0"/>
    <s v="PS\MAIRA"/>
    <s v="PS\LITTLEJK"/>
    <s v="PS\LITTLEJK"/>
    <s v="AUDIT FEE"/>
    <m/>
    <m/>
    <m/>
    <n v="212060"/>
  </r>
  <r>
    <d v="2020-02-01T00:00:00"/>
    <x v="32"/>
    <x v="32"/>
    <s v="OPP"/>
    <s v="S011"/>
    <s v="Capital charge 19/20"/>
    <x v="0"/>
    <n v="47275"/>
    <n v="0"/>
    <s v="PS\MAIRA"/>
    <s v="PS\LITTLEJK"/>
    <s v="PS\LITTLEJK"/>
    <s v="CAPITAL CHARGE"/>
    <m/>
    <m/>
    <m/>
    <n v="212062"/>
  </r>
  <r>
    <d v="2020-02-01T00:00:00"/>
    <x v="33"/>
    <x v="33"/>
    <s v="OPP"/>
    <s v="S011"/>
    <s v="Crown Revenue 19/20"/>
    <x v="0"/>
    <n v="-1726166.67"/>
    <n v="0"/>
    <s v="PS\MAIRA"/>
    <s v="PS\LITTLEJK"/>
    <s v="PS\LITTLEJK"/>
    <s v="CROWN REVENUE"/>
    <m/>
    <m/>
    <m/>
    <n v="212064"/>
  </r>
  <r>
    <d v="2020-02-01T00:00:00"/>
    <x v="34"/>
    <x v="34"/>
    <s v="OPP"/>
    <s v="S011"/>
    <s v="ICT SLA OOC 2019/20"/>
    <x v="0"/>
    <n v="110000"/>
    <n v="0"/>
    <s v="PS\MAIRA"/>
    <s v="PS\LITTLEJK"/>
    <s v="PS\LITTLEJK"/>
    <s v="ICT SLA"/>
    <m/>
    <m/>
    <m/>
    <n v="212068"/>
  </r>
  <r>
    <d v="2020-02-01T00:00:00"/>
    <x v="1"/>
    <x v="1"/>
    <s v="OPP"/>
    <s v="S011"/>
    <s v="Krishna Ramakrishnan split costs with PS February"/>
    <x v="0"/>
    <n v="-5624.5"/>
    <n v="0"/>
    <s v="PS\MAIRA"/>
    <s v="PS\LITTLEJK"/>
    <s v="PS\LITTLEJK"/>
    <s v="KRISHNA"/>
    <m/>
    <m/>
    <m/>
    <n v="212073"/>
  </r>
  <r>
    <d v="2020-02-01T00:00:00"/>
    <x v="19"/>
    <x v="19"/>
    <s v="OPP"/>
    <s v="S011"/>
    <s v="Krishna Ramakrishnan split costs with PS February"/>
    <x v="0"/>
    <n v="-11.5"/>
    <n v="0"/>
    <s v="PS\MAIRA"/>
    <s v="PS\LITTLEJK"/>
    <s v="PS\LITTLEJK"/>
    <s v="KRISHNA"/>
    <m/>
    <m/>
    <m/>
    <n v="212074"/>
  </r>
  <r>
    <d v="2020-02-01T00:00:00"/>
    <x v="3"/>
    <x v="3"/>
    <s v="OPP"/>
    <s v="S011"/>
    <s v="Krishna Ramakrishnan split costs with PS February"/>
    <x v="0"/>
    <n v="-252"/>
    <n v="0"/>
    <s v="PS\MAIRA"/>
    <s v="PS\LITTLEJK"/>
    <s v="PS\LITTLEJK"/>
    <s v="KRISHNA"/>
    <m/>
    <m/>
    <m/>
    <n v="212075"/>
  </r>
  <r>
    <d v="2020-02-13T00:00:00"/>
    <x v="21"/>
    <x v="21"/>
    <s v="OPP"/>
    <s v="S011"/>
    <s v="PNL ground coffee-Brouwe"/>
    <x v="0"/>
    <n v="21.74"/>
    <n v="0"/>
    <s v="PS\VENOOS"/>
    <s v="PS\SMITHAN"/>
    <s v="PS\SMITHAN"/>
    <s v="OGL003514"/>
    <s v="Coffee Supreme Ltd Online"/>
    <m/>
    <m/>
    <n v="212091"/>
  </r>
  <r>
    <d v="2020-02-13T00:00:00"/>
    <x v="22"/>
    <x v="22"/>
    <s v="OPP"/>
    <s v="S011"/>
    <s v="taxi D Wilson conference Spkrs-Wilson"/>
    <x v="2"/>
    <n v="35.61"/>
    <n v="0"/>
    <s v="PS\VENOOS"/>
    <s v="PS\SMITHAN"/>
    <s v="PS\SMITHAN"/>
    <s v="OGL003514"/>
    <s v="Green Cabs Ltd"/>
    <m/>
    <m/>
    <n v="212094"/>
  </r>
  <r>
    <d v="2020-02-03T00:00:00"/>
    <x v="6"/>
    <x v="6"/>
    <s v="OPP"/>
    <s v="S011"/>
    <s v="CORPORATE ONLINE    "/>
    <x v="0"/>
    <n v="5"/>
    <n v="0"/>
    <m/>
    <s v="PS\MAIRA"/>
    <m/>
    <s v="BR2364"/>
    <m/>
    <m/>
    <m/>
    <n v="212123"/>
  </r>
  <r>
    <d v="2020-02-01T00:00:00"/>
    <x v="10"/>
    <x v="10"/>
    <s v="OPP"/>
    <s v="S011"/>
    <s v="Marsh Ltd consultancy fee Oct 19 - Sep 20"/>
    <x v="0"/>
    <n v="4500"/>
    <n v="675"/>
    <m/>
    <s v="PS\SMITHAN"/>
    <m/>
    <s v="OVO011546"/>
    <m/>
    <m/>
    <m/>
    <n v="212139"/>
  </r>
  <r>
    <d v="2020-02-03T00:00:00"/>
    <x v="11"/>
    <x v="11"/>
    <s v="OPP"/>
    <s v="S011"/>
    <s v="Postage, Jan 2020"/>
    <x v="0"/>
    <n v="20.399999999999999"/>
    <n v="3.06"/>
    <m/>
    <s v="PS\SMITHAN"/>
    <m/>
    <s v="OVO011555"/>
    <m/>
    <m/>
    <m/>
    <n v="212148"/>
  </r>
  <r>
    <d v="2020-02-03T00:00:00"/>
    <x v="12"/>
    <x v="12"/>
    <s v="OPP"/>
    <s v="S011"/>
    <s v="EAP, Jan 2020"/>
    <x v="0"/>
    <n v="530.02"/>
    <n v="79.5"/>
    <m/>
    <s v="PS\SMITHAN"/>
    <m/>
    <s v="OVO011558"/>
    <m/>
    <m/>
    <m/>
    <n v="212157"/>
  </r>
  <r>
    <d v="2020-02-04T00:00:00"/>
    <x v="52"/>
    <x v="52"/>
    <s v="OPP"/>
    <s v="S011"/>
    <s v="4 x new cellphones"/>
    <x v="0"/>
    <n v="5848.46"/>
    <n v="877.27"/>
    <m/>
    <s v="PS\SMITHAN"/>
    <m/>
    <s v="OVO011568"/>
    <m/>
    <m/>
    <m/>
    <n v="212179"/>
  </r>
  <r>
    <d v="2020-02-04T00:00:00"/>
    <x v="7"/>
    <x v="7"/>
    <s v="OPP"/>
    <s v="S011"/>
    <s v="Jan 2020 roaming chgs D Wilson"/>
    <x v="1"/>
    <n v="141.08000000000001"/>
    <n v="0"/>
    <m/>
    <s v="PS\SMITHAN"/>
    <m/>
    <s v="OVO011568"/>
    <m/>
    <m/>
    <m/>
    <n v="212182"/>
  </r>
  <r>
    <d v="2020-02-04T00:00:00"/>
    <x v="7"/>
    <x v="7"/>
    <s v="OPP"/>
    <s v="S011"/>
    <s v="Jan 2020 cellphone all users except IPR"/>
    <x v="0"/>
    <n v="447.95"/>
    <n v="67.19"/>
    <m/>
    <s v="PS\SMITHAN"/>
    <m/>
    <s v="OVO011568"/>
    <m/>
    <m/>
    <m/>
    <n v="212184"/>
  </r>
  <r>
    <d v="2020-02-10T00:00:00"/>
    <x v="9"/>
    <x v="9"/>
    <s v="OPP"/>
    <s v="S011"/>
    <s v="PTV archiving, Jan 2020"/>
    <x v="0"/>
    <n v="1072.8"/>
    <n v="160.91999999999999"/>
    <m/>
    <s v="PS\SMITHAN"/>
    <m/>
    <s v="OVO011578"/>
    <m/>
    <m/>
    <m/>
    <n v="212200"/>
  </r>
  <r>
    <d v="2020-02-10T00:00:00"/>
    <x v="17"/>
    <x v="17"/>
    <s v="OPP"/>
    <s v="S011"/>
    <s v="Stationery, Jan 2020"/>
    <x v="0"/>
    <n v="1174.5"/>
    <n v="176.17"/>
    <m/>
    <s v="PS\SMITHAN"/>
    <m/>
    <s v="OVO011579"/>
    <m/>
    <m/>
    <m/>
    <n v="212205"/>
  </r>
  <r>
    <d v="2020-02-10T00:00:00"/>
    <x v="0"/>
    <x v="0"/>
    <s v="OPP"/>
    <s v="S011"/>
    <s v="5 x chairs for Hansard staff"/>
    <x v="0"/>
    <n v="2351"/>
    <n v="352.65"/>
    <m/>
    <s v="PS\SMITHAN"/>
    <m/>
    <s v="OVO011579"/>
    <m/>
    <m/>
    <m/>
    <n v="212207"/>
  </r>
  <r>
    <d v="2020-02-11T00:00:00"/>
    <x v="28"/>
    <x v="28"/>
    <s v="OPP"/>
    <s v="S011"/>
    <s v="Candidate assessement, HR position"/>
    <x v="0"/>
    <n v="170"/>
    <n v="25.5"/>
    <m/>
    <s v="PS\SMITHAN"/>
    <m/>
    <s v="OVO011584"/>
    <m/>
    <m/>
    <m/>
    <n v="212216"/>
  </r>
  <r>
    <d v="2020-02-10T00:00:00"/>
    <x v="56"/>
    <x v="56"/>
    <s v="OPP"/>
    <s v="S011"/>
    <s v="Objective merge, Jan 2020 charges"/>
    <x v="0"/>
    <n v="16209.35"/>
    <n v="2431.4"/>
    <m/>
    <s v="PS\SMITHAN"/>
    <m/>
    <s v="OVO011582"/>
    <m/>
    <m/>
    <m/>
    <n v="212243"/>
  </r>
  <r>
    <d v="2020-02-11T00:00:00"/>
    <x v="0"/>
    <x v="0"/>
    <s v="OPP"/>
    <s v="S011"/>
    <s v="Onsite Support Travel km Onsite Advisor: Mel"/>
    <x v="0"/>
    <n v="250"/>
    <n v="37.5"/>
    <m/>
    <s v="PS\SMITHAN"/>
    <m/>
    <s v="OVO011583"/>
    <m/>
    <m/>
    <m/>
    <n v="212246"/>
  </r>
  <r>
    <d v="2020-02-19T00:00:00"/>
    <x v="1"/>
    <x v="1"/>
    <s v="OPP"/>
    <s v="S011"/>
    <s v="SALARY 19 FEB 2020"/>
    <x v="0"/>
    <n v="57573.66"/>
    <n v="0"/>
    <s v="PS\MAIRA"/>
    <s v="PS\LITTLEJK"/>
    <s v="PS\LITTLEJK"/>
    <s v="OSAL000383"/>
    <m/>
    <m/>
    <m/>
    <n v="212287"/>
  </r>
  <r>
    <d v="2020-02-19T00:00:00"/>
    <x v="19"/>
    <x v="19"/>
    <s v="OPP"/>
    <s v="S011"/>
    <s v="SALARY 19 FEB 2020"/>
    <x v="0"/>
    <n v="115.15"/>
    <n v="0"/>
    <s v="PS\MAIRA"/>
    <s v="PS\LITTLEJK"/>
    <s v="PS\LITTLEJK"/>
    <s v="OSAL000383"/>
    <m/>
    <m/>
    <m/>
    <n v="212307"/>
  </r>
  <r>
    <d v="2020-02-19T00:00:00"/>
    <x v="2"/>
    <x v="2"/>
    <s v="OPP"/>
    <s v="S011"/>
    <s v="SALARY 19 FEB 2020"/>
    <x v="0"/>
    <n v="697.81"/>
    <n v="0"/>
    <s v="PS\MAIRA"/>
    <s v="PS\LITTLEJK"/>
    <s v="PS\LITTLEJK"/>
    <s v="OSAL000383"/>
    <m/>
    <m/>
    <m/>
    <n v="212313"/>
  </r>
  <r>
    <d v="2020-02-19T00:00:00"/>
    <x v="3"/>
    <x v="3"/>
    <s v="OPP"/>
    <s v="S011"/>
    <s v="SALARY 19 FEB 2020"/>
    <x v="0"/>
    <n v="1676.93"/>
    <n v="0"/>
    <s v="PS\MAIRA"/>
    <s v="PS\LITTLEJK"/>
    <s v="PS\LITTLEJK"/>
    <s v="OSAL000383"/>
    <m/>
    <m/>
    <m/>
    <n v="212323"/>
  </r>
  <r>
    <d v="2020-02-20T00:00:00"/>
    <x v="16"/>
    <x v="16"/>
    <s v="OPP"/>
    <s v="S011"/>
    <s v="AUD1200 MEMBERSHIP FEE 2020 X 15"/>
    <x v="0"/>
    <n v="1259.23"/>
    <n v="0"/>
    <m/>
    <s v="PS\SMITHAN"/>
    <m/>
    <s v="OVO011612"/>
    <m/>
    <m/>
    <m/>
    <n v="212385"/>
  </r>
  <r>
    <d v="2020-02-19T00:00:00"/>
    <x v="6"/>
    <x v="6"/>
    <s v="OPP"/>
    <s v="S011"/>
    <s v="Transaction Fees Cash Advance Fee-Venoo"/>
    <x v="0"/>
    <n v="1"/>
    <n v="0"/>
    <s v="PS\VENOOS"/>
    <s v="PS\SMITHAN"/>
    <s v="PS\SMITHAN"/>
    <s v="OGL003518"/>
    <m/>
    <m/>
    <m/>
    <n v="212387"/>
  </r>
  <r>
    <d v="2020-02-19T00:00:00"/>
    <x v="6"/>
    <x v="6"/>
    <s v="OPP"/>
    <s v="S011"/>
    <s v="Transaction Fees Cash Advance Fee-Venoo"/>
    <x v="0"/>
    <n v="1"/>
    <n v="0"/>
    <s v="PS\VENOOS"/>
    <s v="PS\SMITHAN"/>
    <s v="PS\SMITHAN"/>
    <s v="OGL003518"/>
    <m/>
    <m/>
    <m/>
    <n v="212388"/>
  </r>
  <r>
    <d v="2020-02-19T00:00:00"/>
    <x v="6"/>
    <x v="6"/>
    <s v="OPP"/>
    <s v="S011"/>
    <s v="Transaction Fees Fee Non Bnz NZ Atm Cash-Venoo"/>
    <x v="0"/>
    <n v="2"/>
    <n v="0"/>
    <s v="PS\VENOOS"/>
    <s v="PS\SMITHAN"/>
    <s v="PS\SMITHAN"/>
    <s v="OGL003518"/>
    <m/>
    <m/>
    <m/>
    <n v="212389"/>
  </r>
  <r>
    <d v="2020-02-19T00:00:00"/>
    <x v="6"/>
    <x v="6"/>
    <s v="OPP"/>
    <s v="S011"/>
    <s v="Transaction Fees Cash Advance Fee-Venoo"/>
    <x v="0"/>
    <n v="1"/>
    <n v="0"/>
    <s v="PS\VENOOS"/>
    <s v="PS\SMITHAN"/>
    <s v="PS\SMITHAN"/>
    <s v="OGL003518"/>
    <m/>
    <m/>
    <m/>
    <n v="212390"/>
  </r>
  <r>
    <d v="2020-02-19T00:00:00"/>
    <x v="21"/>
    <x v="21"/>
    <s v="OPP"/>
    <s v="S011"/>
    <s v="PNL ground coffee-Brouwe"/>
    <x v="0"/>
    <n v="21.74"/>
    <n v="0"/>
    <s v="PS\VENOOS"/>
    <s v="PS\SMITHAN"/>
    <s v="PS\SMITHAN"/>
    <s v="OGL003518"/>
    <s v="Coffee Supreme Ltd Online"/>
    <m/>
    <m/>
    <n v="212392"/>
  </r>
  <r>
    <d v="2020-02-19T00:00:00"/>
    <x v="17"/>
    <x v="17"/>
    <s v="OPP"/>
    <s v="S011"/>
    <s v="stamp for Clerk-Lindsa"/>
    <x v="0"/>
    <n v="30.43"/>
    <n v="0"/>
    <s v="PS\VENOOS"/>
    <s v="PS\SMITHAN"/>
    <s v="PS\SMITHAN"/>
    <s v="OGL003518"/>
    <s v="Rubber Stamps By Mont"/>
    <m/>
    <m/>
    <n v="212394"/>
  </r>
  <r>
    <d v="2020-02-19T00:00:00"/>
    <x v="17"/>
    <x v="17"/>
    <s v="OPP"/>
    <s v="S011"/>
    <s v="stamp for Clerk (had to pay extra $6 for bi-Lindsa"/>
    <x v="0"/>
    <n v="5.22"/>
    <n v="0"/>
    <s v="PS\VENOOS"/>
    <s v="PS\SMITHAN"/>
    <s v="PS\SMITHAN"/>
    <s v="OGL003518"/>
    <s v="Rubber Stamps"/>
    <m/>
    <m/>
    <n v="212395"/>
  </r>
  <r>
    <d v="2020-02-19T00:00:00"/>
    <x v="18"/>
    <x v="18"/>
    <s v="OPP"/>
    <s v="S011"/>
    <s v="flowers S Jones - get well from office and -Lindsa"/>
    <x v="0"/>
    <n v="104.35"/>
    <n v="0"/>
    <s v="PS\VENOOS"/>
    <s v="PS\SMITHAN"/>
    <s v="PS\SMITHAN"/>
    <s v="OGL003518"/>
    <s v="Scent Wellington"/>
    <m/>
    <m/>
    <n v="212396"/>
  </r>
  <r>
    <d v="2020-02-19T00:00:00"/>
    <x v="17"/>
    <x v="17"/>
    <s v="OPP"/>
    <s v="S011"/>
    <s v="stationery for Clerks office-Lindsa"/>
    <x v="0"/>
    <n v="127.07"/>
    <n v="0"/>
    <s v="PS\VENOOS"/>
    <s v="PS\SMITHAN"/>
    <s v="PS\SMITHAN"/>
    <s v="OGL003518"/>
    <s v="Officemax"/>
    <m/>
    <m/>
    <n v="212398"/>
  </r>
  <r>
    <d v="2020-02-19T00:00:00"/>
    <x v="7"/>
    <x v="7"/>
    <s v="OPP"/>
    <s v="S011"/>
    <s v="cell cover for A Lindsay and S Jones-Lindsa"/>
    <x v="0"/>
    <n v="97.98"/>
    <n v="0"/>
    <s v="PS\VENOOS"/>
    <s v="PS\SMITHAN"/>
    <s v="PS\SMITHAN"/>
    <s v="OGL003518"/>
    <s v="Paypal *mobilefunli"/>
    <m/>
    <m/>
    <n v="212399"/>
  </r>
  <r>
    <d v="2020-02-19T00:00:00"/>
    <x v="42"/>
    <x v="42"/>
    <s v="OPP"/>
    <s v="S011"/>
    <s v="small wreath for Rt Hon Moore's photo in ha-Lindsa"/>
    <x v="0"/>
    <n v="52.17"/>
    <n v="0"/>
    <s v="PS\VENOOS"/>
    <s v="PS\SMITHAN"/>
    <s v="PS\SMITHAN"/>
    <s v="OGL003518"/>
    <s v="Scent Wellington"/>
    <m/>
    <m/>
    <n v="212400"/>
  </r>
  <r>
    <d v="2020-02-19T00:00:00"/>
    <x v="22"/>
    <x v="22"/>
    <s v="OPP"/>
    <s v="S011"/>
    <s v="Airport, HR Forum-Picker"/>
    <x v="0"/>
    <n v="25.83"/>
    <n v="0"/>
    <s v="PS\VENOOS"/>
    <s v="PS\SMITHAN"/>
    <s v="PS\SMITHAN"/>
    <s v="OGL003518"/>
    <s v="Wgtn Combined Taxis"/>
    <m/>
    <m/>
    <n v="212402"/>
  </r>
  <r>
    <d v="2020-02-19T00:00:00"/>
    <x v="22"/>
    <x v="22"/>
    <s v="OPP"/>
    <s v="S011"/>
    <s v="Airport, HR Forum-Picker"/>
    <x v="0"/>
    <n v="26.35"/>
    <n v="0"/>
    <s v="PS\VENOOS"/>
    <s v="PS\SMITHAN"/>
    <s v="PS\SMITHAN"/>
    <s v="OGL003518"/>
    <s v="Wgtn Combined Taxis"/>
    <m/>
    <m/>
    <n v="212403"/>
  </r>
  <r>
    <d v="2020-02-19T00:00:00"/>
    <x v="22"/>
    <x v="22"/>
    <s v="OPP"/>
    <s v="S011"/>
    <s v="Taxi home - HR Forum dinner-Picker"/>
    <x v="0"/>
    <n v="23.91"/>
    <n v="0"/>
    <s v="PS\VENOOS"/>
    <s v="PS\SMITHAN"/>
    <s v="PS\SMITHAN"/>
    <s v="OGL003518"/>
    <s v="Wgtn Combined Taxis"/>
    <m/>
    <m/>
    <n v="212404"/>
  </r>
  <r>
    <d v="2020-02-19T00:00:00"/>
    <x v="22"/>
    <x v="22"/>
    <s v="OPP"/>
    <s v="S011"/>
    <s v="Parliament House to Wellington airport 2001-Jones"/>
    <x v="0"/>
    <n v="33.909999999999997"/>
    <n v="0"/>
    <s v="PS\VENOOS"/>
    <s v="PS\SMITHAN"/>
    <s v="PS\SMITHAN"/>
    <s v="OGL003518"/>
    <s v="Wgtn Combined Taxis"/>
    <m/>
    <m/>
    <n v="212406"/>
  </r>
  <r>
    <d v="2020-02-19T00:00:00"/>
    <x v="23"/>
    <x v="23"/>
    <s v="OPP"/>
    <s v="S011"/>
    <s v="1 night accommodation ANZACATT AGM 200123-Jones"/>
    <x v="0"/>
    <n v="387.12"/>
    <n v="0"/>
    <s v="PS\VENOOS"/>
    <s v="PS\SMITHAN"/>
    <s v="PS\SMITHAN"/>
    <s v="OGL003518"/>
    <s v="Sofitel Wentworth"/>
    <m/>
    <m/>
    <n v="212407"/>
  </r>
  <r>
    <d v="2020-02-19T00:00:00"/>
    <x v="22"/>
    <x v="22"/>
    <s v="OPP"/>
    <s v="S011"/>
    <s v="Taxi from Airport to Island Bay 200124-Jones"/>
    <x v="0"/>
    <n v="29.91"/>
    <n v="0"/>
    <s v="PS\VENOOS"/>
    <s v="PS\SMITHAN"/>
    <s v="PS\SMITHAN"/>
    <s v="OGL003518"/>
    <s v="Wgtn Combined Taxis"/>
    <m/>
    <m/>
    <n v="212408"/>
  </r>
  <r>
    <d v="2020-02-19T00:00:00"/>
    <x v="48"/>
    <x v="48"/>
    <s v="OPP"/>
    <s v="S011"/>
    <s v="Hotel breakfast 200123-Jones"/>
    <x v="0"/>
    <n v="30.12"/>
    <n v="0"/>
    <s v="PS\VENOOS"/>
    <s v="PS\SMITHAN"/>
    <s v="PS\SMITHAN"/>
    <s v="OGL003518"/>
    <s v="Sofitel Wentworth"/>
    <m/>
    <m/>
    <n v="212409"/>
  </r>
  <r>
    <d v="2020-02-19T00:00:00"/>
    <x v="48"/>
    <x v="48"/>
    <s v="OPP"/>
    <s v="S011"/>
    <s v="3326 - Sydney airport to hotel 200122-Jones"/>
    <x v="0"/>
    <n v="101.22"/>
    <n v="0"/>
    <s v="PS\VENOOS"/>
    <s v="PS\SMITHAN"/>
    <s v="PS\SMITHAN"/>
    <s v="OGL003518"/>
    <s v="Gm Cabs Pty Ltd"/>
    <m/>
    <m/>
    <n v="212410"/>
  </r>
  <r>
    <d v="2020-02-19T00:00:00"/>
    <x v="48"/>
    <x v="48"/>
    <s v="OPP"/>
    <s v="S011"/>
    <s v="3326 - Taxi Sydney airport to Hotel 200123-Jones"/>
    <x v="0"/>
    <n v="84.05"/>
    <n v="0"/>
    <s v="PS\VENOOS"/>
    <s v="PS\SMITHAN"/>
    <s v="PS\SMITHAN"/>
    <s v="OGL003518"/>
    <s v="Live Taxi Australia"/>
    <m/>
    <m/>
    <n v="212411"/>
  </r>
  <r>
    <d v="2020-02-19T00:00:00"/>
    <x v="17"/>
    <x v="17"/>
    <s v="OPP"/>
    <s v="S011"/>
    <s v="C6 nvelopes for staff anniversary cards-Jones"/>
    <x v="0"/>
    <n v="4.3"/>
    <n v="0"/>
    <s v="PS\VENOOS"/>
    <s v="PS\SMITHAN"/>
    <s v="PS\SMITHAN"/>
    <s v="OGL003518"/>
    <s v="Capital Office Supplies"/>
    <m/>
    <m/>
    <n v="212446"/>
  </r>
  <r>
    <d v="2020-02-19T00:00:00"/>
    <x v="18"/>
    <x v="18"/>
    <s v="OPP"/>
    <s v="S011"/>
    <s v="Farewell card, N Moore-Jones"/>
    <x v="0"/>
    <n v="12.17"/>
    <n v="0"/>
    <s v="PS\VENOOS"/>
    <s v="PS\SMITHAN"/>
    <s v="PS\SMITHAN"/>
    <s v="OGL003518"/>
    <s v="Whitcoulls Wlg 364"/>
    <m/>
    <m/>
    <n v="212447"/>
  </r>
  <r>
    <d v="2020-02-19T00:00:00"/>
    <x v="18"/>
    <x v="18"/>
    <s v="OPP"/>
    <s v="S011"/>
    <s v="Catering, PS/OOC OMT meeting 23 January-Jones"/>
    <x v="0"/>
    <n v="121.04"/>
    <n v="0"/>
    <s v="PS\VENOOS"/>
    <s v="PS\SMITHAN"/>
    <s v="PS\SMITHAN"/>
    <s v="OGL003518"/>
    <s v="Icon Venues"/>
    <m/>
    <m/>
    <n v="212448"/>
  </r>
  <r>
    <d v="2020-02-19T00:00:00"/>
    <x v="18"/>
    <x v="18"/>
    <s v="OPP"/>
    <s v="S011"/>
    <s v="Farewell afternoon tea, N Moore-Jones"/>
    <x v="0"/>
    <n v="266.08999999999997"/>
    <n v="0"/>
    <s v="PS\VENOOS"/>
    <s v="PS\SMITHAN"/>
    <s v="PS\SMITHAN"/>
    <s v="OGL003518"/>
    <s v="Icon Venues"/>
    <m/>
    <m/>
    <n v="212449"/>
  </r>
  <r>
    <d v="2020-02-23T00:00:00"/>
    <x v="6"/>
    <x v="6"/>
    <s v="OPP"/>
    <s v="S011"/>
    <s v="Annual Fee Account Fee-Bagnal"/>
    <x v="0"/>
    <n v="3.8"/>
    <n v="0"/>
    <s v="PS\VENOOS"/>
    <s v="PS\SMITHAN"/>
    <s v="PS\SMITHAN"/>
    <s v="OGL003519"/>
    <m/>
    <m/>
    <m/>
    <n v="212474"/>
  </r>
  <r>
    <d v="2020-02-23T00:00:00"/>
    <x v="6"/>
    <x v="6"/>
    <s v="OPP"/>
    <s v="S011"/>
    <s v="Annual Fee Account Fee-Mitche"/>
    <x v="0"/>
    <n v="3.8"/>
    <n v="0"/>
    <s v="PS\VENOOS"/>
    <s v="PS\SMITHAN"/>
    <s v="PS\SMITHAN"/>
    <s v="OGL003519"/>
    <m/>
    <m/>
    <m/>
    <n v="212476"/>
  </r>
  <r>
    <d v="2020-02-23T00:00:00"/>
    <x v="6"/>
    <x v="6"/>
    <s v="OPP"/>
    <s v="S011"/>
    <s v="Annual Fee Account Fee-Louwre"/>
    <x v="0"/>
    <n v="3.8"/>
    <n v="0"/>
    <s v="PS\VENOOS"/>
    <s v="PS\SMITHAN"/>
    <s v="PS\SMITHAN"/>
    <s v="OGL003519"/>
    <m/>
    <m/>
    <m/>
    <n v="212478"/>
  </r>
  <r>
    <d v="2020-02-23T00:00:00"/>
    <x v="6"/>
    <x v="6"/>
    <s v="OPP"/>
    <s v="S011"/>
    <s v="Annual Fee Account Fee-Sieber"/>
    <x v="0"/>
    <n v="3.8"/>
    <n v="0"/>
    <s v="PS\VENOOS"/>
    <s v="PS\SMITHAN"/>
    <s v="PS\SMITHAN"/>
    <s v="OGL003519"/>
    <m/>
    <m/>
    <m/>
    <n v="212480"/>
  </r>
  <r>
    <d v="2020-02-23T00:00:00"/>
    <x v="6"/>
    <x v="6"/>
    <s v="OPP"/>
    <s v="S011"/>
    <s v="Annual Fee Account Fee-Groves"/>
    <x v="0"/>
    <n v="3.8"/>
    <n v="0"/>
    <s v="PS\VENOOS"/>
    <s v="PS\SMITHAN"/>
    <s v="PS\SMITHAN"/>
    <s v="OGL003519"/>
    <m/>
    <m/>
    <m/>
    <n v="212482"/>
  </r>
  <r>
    <d v="2020-02-23T00:00:00"/>
    <x v="21"/>
    <x v="21"/>
    <s v="OPP"/>
    <s v="S011"/>
    <s v="Ground coffee for PLP team-Brouwe"/>
    <x v="0"/>
    <n v="21.74"/>
    <n v="0"/>
    <s v="PS\VENOOS"/>
    <s v="PS\SMITHAN"/>
    <s v="PS\SMITHAN"/>
    <s v="OGL003519"/>
    <s v="Coffee Supreme Ltd Online"/>
    <m/>
    <m/>
    <n v="212485"/>
  </r>
  <r>
    <d v="2020-02-23T00:00:00"/>
    <x v="6"/>
    <x v="6"/>
    <s v="OPP"/>
    <s v="S011"/>
    <s v="Annual Fee Account Fee-Brouwe"/>
    <x v="0"/>
    <n v="3.8"/>
    <n v="0"/>
    <s v="PS\VENOOS"/>
    <s v="PS\SMITHAN"/>
    <s v="PS\SMITHAN"/>
    <s v="OGL003519"/>
    <m/>
    <m/>
    <m/>
    <n v="212486"/>
  </r>
  <r>
    <d v="2020-02-23T00:00:00"/>
    <x v="6"/>
    <x v="6"/>
    <s v="OPP"/>
    <s v="S011"/>
    <s v="Annual Fee Account Fee-Sharma"/>
    <x v="0"/>
    <n v="3.8"/>
    <n v="0"/>
    <s v="PS\VENOOS"/>
    <s v="PS\SMITHAN"/>
    <s v="PS\SMITHAN"/>
    <s v="OGL003519"/>
    <m/>
    <m/>
    <m/>
    <n v="212488"/>
  </r>
  <r>
    <d v="2020-02-23T00:00:00"/>
    <x v="6"/>
    <x v="6"/>
    <s v="OPP"/>
    <s v="S011"/>
    <s v="Annual Fee Account Fee-Wilson"/>
    <x v="0"/>
    <n v="3.8"/>
    <n v="0"/>
    <s v="PS\VENOOS"/>
    <s v="PS\SMITHAN"/>
    <s v="PS\SMITHAN"/>
    <s v="OGL003519"/>
    <m/>
    <m/>
    <m/>
    <n v="212490"/>
  </r>
  <r>
    <d v="2020-02-23T00:00:00"/>
    <x v="6"/>
    <x v="6"/>
    <s v="OPP"/>
    <s v="S011"/>
    <s v="Annual Fee Account Fee-Lindsa"/>
    <x v="0"/>
    <n v="3.8"/>
    <n v="0"/>
    <s v="PS\VENOOS"/>
    <s v="PS\SMITHAN"/>
    <s v="PS\SMITHAN"/>
    <s v="OGL003519"/>
    <m/>
    <m/>
    <m/>
    <n v="212492"/>
  </r>
  <r>
    <d v="2020-02-23T00:00:00"/>
    <x v="6"/>
    <x v="6"/>
    <s v="OPP"/>
    <s v="S011"/>
    <s v="Annual Fee Account Fee-Picker"/>
    <x v="0"/>
    <n v="3.8"/>
    <n v="0"/>
    <s v="PS\VENOOS"/>
    <s v="PS\SMITHAN"/>
    <s v="PS\SMITHAN"/>
    <s v="OGL003519"/>
    <m/>
    <m/>
    <m/>
    <n v="212494"/>
  </r>
  <r>
    <d v="2020-02-23T00:00:00"/>
    <x v="6"/>
    <x v="6"/>
    <s v="OPP"/>
    <s v="S011"/>
    <s v="Annual Fee Account Fee-Jones"/>
    <x v="0"/>
    <n v="3.8"/>
    <n v="0"/>
    <s v="PS\VENOOS"/>
    <s v="PS\SMITHAN"/>
    <s v="PS\SMITHAN"/>
    <s v="OGL003519"/>
    <m/>
    <m/>
    <m/>
    <n v="212496"/>
  </r>
  <r>
    <d v="2020-02-23T00:00:00"/>
    <x v="6"/>
    <x v="6"/>
    <s v="OPP"/>
    <s v="S011"/>
    <s v="Annual Fee Account Fee-Brier"/>
    <x v="0"/>
    <n v="3.8"/>
    <n v="0"/>
    <s v="PS\VENOOS"/>
    <s v="PS\SMITHAN"/>
    <s v="PS\SMITHAN"/>
    <s v="OGL003519"/>
    <m/>
    <m/>
    <m/>
    <n v="212498"/>
  </r>
  <r>
    <d v="2020-02-23T00:00:00"/>
    <x v="6"/>
    <x v="6"/>
    <s v="OPP"/>
    <s v="S011"/>
    <s v="Annual Fee Account Fee-Yeabsl"/>
    <x v="0"/>
    <n v="3.8"/>
    <n v="0"/>
    <s v="PS\VENOOS"/>
    <s v="PS\SMITHAN"/>
    <s v="PS\SMITHAN"/>
    <s v="OGL003519"/>
    <m/>
    <m/>
    <m/>
    <n v="212500"/>
  </r>
  <r>
    <d v="2020-02-23T00:00:00"/>
    <x v="6"/>
    <x v="6"/>
    <s v="OPP"/>
    <s v="S011"/>
    <s v="Annual Fee Account Fee-Cotmor"/>
    <x v="0"/>
    <n v="3.8"/>
    <n v="0"/>
    <s v="PS\VENOOS"/>
    <s v="PS\SMITHAN"/>
    <s v="PS\SMITHAN"/>
    <s v="OGL003519"/>
    <m/>
    <m/>
    <m/>
    <n v="212502"/>
  </r>
  <r>
    <d v="2020-02-23T00:00:00"/>
    <x v="6"/>
    <x v="6"/>
    <s v="OPP"/>
    <s v="S011"/>
    <s v="Annual Fee Account Fee-Lepou"/>
    <x v="0"/>
    <n v="3.8"/>
    <n v="0"/>
    <s v="PS\VENOOS"/>
    <s v="PS\SMITHAN"/>
    <s v="PS\SMITHAN"/>
    <s v="OGL003519"/>
    <m/>
    <m/>
    <m/>
    <n v="212505"/>
  </r>
  <r>
    <d v="2020-02-23T00:00:00"/>
    <x v="6"/>
    <x v="6"/>
    <s v="OPP"/>
    <s v="S011"/>
    <s v="Annual Fee Account Fee-McLean"/>
    <x v="0"/>
    <n v="3.8"/>
    <n v="0"/>
    <s v="PS\VENOOS"/>
    <s v="PS\SMITHAN"/>
    <s v="PS\SMITHAN"/>
    <s v="OGL003519"/>
    <m/>
    <m/>
    <m/>
    <n v="212507"/>
  </r>
  <r>
    <d v="2020-02-23T00:00:00"/>
    <x v="6"/>
    <x v="6"/>
    <s v="OPP"/>
    <s v="S011"/>
    <s v="Annual Fee Account Fee-Hart"/>
    <x v="0"/>
    <n v="3.8"/>
    <n v="0"/>
    <s v="PS\VENOOS"/>
    <s v="PS\SMITHAN"/>
    <s v="PS\SMITHAN"/>
    <s v="OGL003519"/>
    <m/>
    <m/>
    <m/>
    <n v="212509"/>
  </r>
  <r>
    <d v="2020-02-23T00:00:00"/>
    <x v="6"/>
    <x v="6"/>
    <s v="OPP"/>
    <s v="S011"/>
    <s v="Annual Fee Account Fee-Kreig"/>
    <x v="0"/>
    <n v="3.8"/>
    <n v="0"/>
    <s v="PS\VENOOS"/>
    <s v="PS\SMITHAN"/>
    <s v="PS\SMITHAN"/>
    <s v="OGL003519"/>
    <m/>
    <m/>
    <m/>
    <n v="212511"/>
  </r>
  <r>
    <d v="2020-02-23T00:00:00"/>
    <x v="6"/>
    <x v="6"/>
    <s v="OPP"/>
    <s v="S011"/>
    <s v="Annual Fee Account Fee-Hellye"/>
    <x v="0"/>
    <n v="3.8"/>
    <n v="0"/>
    <s v="PS\VENOOS"/>
    <s v="PS\SMITHAN"/>
    <s v="PS\SMITHAN"/>
    <s v="OGL003519"/>
    <m/>
    <m/>
    <m/>
    <n v="212513"/>
  </r>
  <r>
    <d v="2020-02-23T00:00:00"/>
    <x v="6"/>
    <x v="6"/>
    <s v="OPP"/>
    <s v="S011"/>
    <s v="Annual Fee Account Fee-Locke"/>
    <x v="0"/>
    <n v="3.8"/>
    <n v="0"/>
    <s v="PS\VENOOS"/>
    <s v="PS\SMITHAN"/>
    <s v="PS\SMITHAN"/>
    <s v="OGL003519"/>
    <m/>
    <m/>
    <m/>
    <n v="212515"/>
  </r>
  <r>
    <d v="2020-02-23T00:00:00"/>
    <x v="6"/>
    <x v="6"/>
    <s v="OPP"/>
    <s v="S011"/>
    <s v="Annual Fee Account Fee-Trayno"/>
    <x v="0"/>
    <n v="3.8"/>
    <n v="0"/>
    <s v="PS\VENOOS"/>
    <s v="PS\SMITHAN"/>
    <s v="PS\SMITHAN"/>
    <s v="OGL003519"/>
    <m/>
    <m/>
    <m/>
    <n v="212517"/>
  </r>
  <r>
    <d v="2020-02-23T00:00:00"/>
    <x v="6"/>
    <x v="6"/>
    <s v="OPP"/>
    <s v="S011"/>
    <s v="Annual Fee Account Fee-Drakef"/>
    <x v="0"/>
    <n v="3.8"/>
    <n v="0"/>
    <s v="PS\VENOOS"/>
    <s v="PS\SMITHAN"/>
    <s v="PS\SMITHAN"/>
    <s v="OGL003519"/>
    <m/>
    <m/>
    <m/>
    <n v="212519"/>
  </r>
  <r>
    <d v="2020-02-23T00:00:00"/>
    <x v="6"/>
    <x v="6"/>
    <s v="OPP"/>
    <s v="S011"/>
    <s v="Annual Fee Account Fee-Streef"/>
    <x v="0"/>
    <n v="3.8"/>
    <n v="0"/>
    <s v="PS\VENOOS"/>
    <s v="PS\SMITHAN"/>
    <s v="PS\SMITHAN"/>
    <s v="OGL003519"/>
    <m/>
    <m/>
    <m/>
    <n v="212521"/>
  </r>
  <r>
    <d v="2020-02-23T00:00:00"/>
    <x v="6"/>
    <x v="6"/>
    <s v="OPP"/>
    <s v="S011"/>
    <s v="Annual Fee Account Fee-Holmes"/>
    <x v="0"/>
    <n v="3.8"/>
    <n v="0"/>
    <s v="PS\VENOOS"/>
    <s v="PS\SMITHAN"/>
    <s v="PS\SMITHAN"/>
    <s v="OGL003519"/>
    <m/>
    <m/>
    <m/>
    <n v="212527"/>
  </r>
  <r>
    <d v="2020-02-23T00:00:00"/>
    <x v="6"/>
    <x v="6"/>
    <s v="OPP"/>
    <s v="S011"/>
    <s v="Annual Fee Account Fee-Hanna"/>
    <x v="0"/>
    <n v="3.8"/>
    <n v="0"/>
    <s v="PS\VENOOS"/>
    <s v="PS\SMITHAN"/>
    <s v="PS\SMITHAN"/>
    <s v="OGL003519"/>
    <m/>
    <m/>
    <m/>
    <n v="212529"/>
  </r>
  <r>
    <d v="2020-02-23T00:00:00"/>
    <x v="6"/>
    <x v="6"/>
    <s v="OPP"/>
    <s v="S011"/>
    <s v="Annual Fee Account Fee-Grace"/>
    <x v="0"/>
    <n v="3.8"/>
    <n v="0"/>
    <s v="PS\VENOOS"/>
    <s v="PS\SMITHAN"/>
    <s v="PS\SMITHAN"/>
    <s v="OGL003519"/>
    <m/>
    <m/>
    <m/>
    <n v="212531"/>
  </r>
  <r>
    <d v="2020-02-23T00:00:00"/>
    <x v="6"/>
    <x v="6"/>
    <s v="OPP"/>
    <s v="S011"/>
    <s v="Annual Fee Account Fee-Willia"/>
    <x v="0"/>
    <n v="3.8"/>
    <n v="0"/>
    <s v="PS\VENOOS"/>
    <s v="PS\SMITHAN"/>
    <s v="PS\SMITHAN"/>
    <s v="OGL003519"/>
    <m/>
    <m/>
    <m/>
    <n v="212533"/>
  </r>
  <r>
    <d v="2020-02-23T00:00:00"/>
    <x v="6"/>
    <x v="6"/>
    <s v="OPP"/>
    <s v="S011"/>
    <s v="Annual Fee Account Fee-Harris"/>
    <x v="0"/>
    <n v="3.8"/>
    <n v="0"/>
    <s v="PS\VENOOS"/>
    <s v="PS\SMITHAN"/>
    <s v="PS\SMITHAN"/>
    <s v="OGL003519"/>
    <m/>
    <m/>
    <m/>
    <n v="212535"/>
  </r>
  <r>
    <d v="2020-02-23T00:00:00"/>
    <x v="6"/>
    <x v="6"/>
    <s v="OPP"/>
    <s v="S011"/>
    <s v="Annual Fee Account Fee-Sutton"/>
    <x v="0"/>
    <n v="3.8"/>
    <n v="0"/>
    <s v="PS\VENOOS"/>
    <s v="PS\SMITHAN"/>
    <s v="PS\SMITHAN"/>
    <s v="OGL003519"/>
    <m/>
    <m/>
    <m/>
    <n v="212537"/>
  </r>
  <r>
    <d v="2020-02-23T00:00:00"/>
    <x v="6"/>
    <x v="6"/>
    <s v="OPP"/>
    <s v="S011"/>
    <s v="Annual Fee Account Fee-Farmer"/>
    <x v="0"/>
    <n v="3.8"/>
    <n v="0"/>
    <s v="PS\VENOOS"/>
    <s v="PS\SMITHAN"/>
    <s v="PS\SMITHAN"/>
    <s v="OGL003519"/>
    <m/>
    <m/>
    <m/>
    <n v="212539"/>
  </r>
  <r>
    <d v="2020-02-23T00:00:00"/>
    <x v="6"/>
    <x v="6"/>
    <s v="OPP"/>
    <s v="S011"/>
    <s v="Annual Fee Account Fee-Landon"/>
    <x v="0"/>
    <n v="3.8"/>
    <n v="0"/>
    <s v="PS\VENOOS"/>
    <s v="PS\SMITHAN"/>
    <s v="PS\SMITHAN"/>
    <s v="OGL003519"/>
    <m/>
    <m/>
    <m/>
    <n v="212541"/>
  </r>
  <r>
    <d v="2020-02-23T00:00:00"/>
    <x v="6"/>
    <x v="6"/>
    <s v="OPP"/>
    <s v="S011"/>
    <s v="Annual Fee Account Fee-Maran"/>
    <x v="0"/>
    <n v="3.8"/>
    <n v="0"/>
    <s v="PS\VENOOS"/>
    <s v="PS\SMITHAN"/>
    <s v="PS\SMITHAN"/>
    <s v="OGL003519"/>
    <m/>
    <m/>
    <m/>
    <n v="212543"/>
  </r>
  <r>
    <d v="2020-02-23T00:00:00"/>
    <x v="6"/>
    <x v="6"/>
    <s v="OPP"/>
    <s v="S011"/>
    <s v="Annual Fee Account Fee-Davies"/>
    <x v="0"/>
    <n v="3.8"/>
    <n v="0"/>
    <s v="PS\VENOOS"/>
    <s v="PS\SMITHAN"/>
    <s v="PS\SMITHAN"/>
    <s v="OGL003519"/>
    <m/>
    <m/>
    <m/>
    <n v="212545"/>
  </r>
  <r>
    <d v="2020-02-23T00:00:00"/>
    <x v="6"/>
    <x v="6"/>
    <s v="OPP"/>
    <s v="S011"/>
    <s v="Annual Fee Account Fee-Law"/>
    <x v="0"/>
    <n v="3.8"/>
    <n v="0"/>
    <s v="PS\VENOOS"/>
    <s v="PS\SMITHAN"/>
    <s v="PS\SMITHAN"/>
    <s v="OGL003519"/>
    <m/>
    <m/>
    <m/>
    <n v="212547"/>
  </r>
  <r>
    <d v="2020-02-23T00:00:00"/>
    <x v="6"/>
    <x v="6"/>
    <s v="OPP"/>
    <s v="S011"/>
    <s v="Annual Fee Account Fee-Chalme"/>
    <x v="0"/>
    <n v="3.8"/>
    <n v="0"/>
    <s v="PS\VENOOS"/>
    <s v="PS\SMITHAN"/>
    <s v="PS\SMITHAN"/>
    <s v="OGL003519"/>
    <m/>
    <m/>
    <m/>
    <n v="212549"/>
  </r>
  <r>
    <d v="2020-02-23T00:00:00"/>
    <x v="6"/>
    <x v="6"/>
    <s v="OPP"/>
    <s v="S011"/>
    <s v="Annual Fee Account Fee-Bagge"/>
    <x v="0"/>
    <n v="3.8"/>
    <n v="0"/>
    <s v="PS\VENOOS"/>
    <s v="PS\SMITHAN"/>
    <s v="PS\SMITHAN"/>
    <s v="OGL003519"/>
    <m/>
    <m/>
    <m/>
    <n v="212551"/>
  </r>
  <r>
    <d v="2020-02-23T00:00:00"/>
    <x v="6"/>
    <x v="6"/>
    <s v="OPP"/>
    <s v="S011"/>
    <s v="Annual Fee Account Fee-Baker"/>
    <x v="0"/>
    <n v="3.8"/>
    <n v="0"/>
    <s v="PS\VENOOS"/>
    <s v="PS\SMITHAN"/>
    <s v="PS\SMITHAN"/>
    <s v="OGL003519"/>
    <m/>
    <m/>
    <m/>
    <n v="212553"/>
  </r>
  <r>
    <d v="2020-02-23T00:00:00"/>
    <x v="6"/>
    <x v="6"/>
    <s v="OPP"/>
    <s v="S011"/>
    <s v="Annual Fee Account Fee-Elmes"/>
    <x v="0"/>
    <n v="3.8"/>
    <n v="0"/>
    <s v="PS\VENOOS"/>
    <s v="PS\SMITHAN"/>
    <s v="PS\SMITHAN"/>
    <s v="OGL003519"/>
    <m/>
    <m/>
    <m/>
    <n v="212555"/>
  </r>
  <r>
    <d v="2020-02-23T00:00:00"/>
    <x v="6"/>
    <x v="6"/>
    <s v="OPP"/>
    <s v="S011"/>
    <s v="Annual Fee Account Fee-Grace"/>
    <x v="0"/>
    <n v="3.8"/>
    <n v="0"/>
    <s v="PS\VENOOS"/>
    <s v="PS\SMITHAN"/>
    <s v="PS\SMITHAN"/>
    <s v="OGL003519"/>
    <m/>
    <m/>
    <m/>
    <n v="212567"/>
  </r>
  <r>
    <d v="2020-02-23T00:00:00"/>
    <x v="6"/>
    <x v="6"/>
    <s v="OPP"/>
    <s v="S011"/>
    <s v="Annual Fee Account Fee-Gorham"/>
    <x v="0"/>
    <n v="3.8"/>
    <n v="0"/>
    <s v="PS\VENOOS"/>
    <s v="PS\SMITHAN"/>
    <s v="PS\SMITHAN"/>
    <s v="OGL003519"/>
    <m/>
    <m/>
    <m/>
    <n v="212569"/>
  </r>
  <r>
    <d v="2020-02-23T00:00:00"/>
    <x v="6"/>
    <x v="6"/>
    <s v="OPP"/>
    <s v="S011"/>
    <s v="Annual Fee Account Fee-Haynes"/>
    <x v="0"/>
    <n v="3.8"/>
    <n v="0"/>
    <s v="PS\VENOOS"/>
    <s v="PS\SMITHAN"/>
    <s v="PS\SMITHAN"/>
    <s v="OGL003519"/>
    <m/>
    <m/>
    <m/>
    <n v="212571"/>
  </r>
  <r>
    <d v="2020-02-23T00:00:00"/>
    <x v="6"/>
    <x v="6"/>
    <s v="OPP"/>
    <s v="S011"/>
    <s v="Annual Fee Account Fee-Jones"/>
    <x v="0"/>
    <n v="3.8"/>
    <n v="0"/>
    <s v="PS\VENOOS"/>
    <s v="PS\SMITHAN"/>
    <s v="PS\SMITHAN"/>
    <s v="OGL003519"/>
    <m/>
    <m/>
    <m/>
    <n v="212573"/>
  </r>
  <r>
    <d v="2020-02-23T00:00:00"/>
    <x v="6"/>
    <x v="6"/>
    <s v="OPP"/>
    <s v="S011"/>
    <s v="Annual Fee Account Fee-Maffey"/>
    <x v="0"/>
    <n v="3.8"/>
    <n v="0"/>
    <s v="PS\VENOOS"/>
    <s v="PS\SMITHAN"/>
    <s v="PS\SMITHAN"/>
    <s v="OGL003519"/>
    <m/>
    <m/>
    <m/>
    <n v="212575"/>
  </r>
  <r>
    <d v="2020-02-23T00:00:00"/>
    <x v="6"/>
    <x v="6"/>
    <s v="OPP"/>
    <s v="S011"/>
    <s v="Annual Fee Account Fee-Maiava"/>
    <x v="0"/>
    <n v="3.8"/>
    <n v="0"/>
    <s v="PS\VENOOS"/>
    <s v="PS\SMITHAN"/>
    <s v="PS\SMITHAN"/>
    <s v="OGL003519"/>
    <m/>
    <m/>
    <m/>
    <n v="212577"/>
  </r>
  <r>
    <d v="2020-02-23T00:00:00"/>
    <x v="6"/>
    <x v="6"/>
    <s v="OPP"/>
    <s v="S011"/>
    <s v="Annual Fee Account Fee-Te Amo"/>
    <x v="0"/>
    <n v="3.8"/>
    <n v="0"/>
    <s v="PS\VENOOS"/>
    <s v="PS\SMITHAN"/>
    <s v="PS\SMITHAN"/>
    <s v="OGL003519"/>
    <m/>
    <m/>
    <m/>
    <n v="212579"/>
  </r>
  <r>
    <d v="2020-02-23T00:00:00"/>
    <x v="6"/>
    <x v="6"/>
    <s v="OPP"/>
    <s v="S011"/>
    <s v="Annual Fee Account Fee-O'Donn"/>
    <x v="0"/>
    <n v="3.8"/>
    <n v="0"/>
    <s v="PS\VENOOS"/>
    <s v="PS\SMITHAN"/>
    <s v="PS\SMITHAN"/>
    <s v="OGL003519"/>
    <m/>
    <m/>
    <m/>
    <n v="212581"/>
  </r>
  <r>
    <d v="2020-02-23T00:00:00"/>
    <x v="6"/>
    <x v="6"/>
    <s v="OPP"/>
    <s v="S011"/>
    <s v="Annual Fee Account Fee-Robins"/>
    <x v="0"/>
    <n v="3.8"/>
    <n v="0"/>
    <s v="PS\VENOOS"/>
    <s v="PS\SMITHAN"/>
    <s v="PS\SMITHAN"/>
    <s v="OGL003519"/>
    <m/>
    <m/>
    <m/>
    <n v="212583"/>
  </r>
  <r>
    <d v="2020-02-23T00:00:00"/>
    <x v="6"/>
    <x v="6"/>
    <s v="OPP"/>
    <s v="S011"/>
    <s v="Annual Fee Account Fee-Son"/>
    <x v="0"/>
    <n v="3.8"/>
    <n v="0"/>
    <s v="PS\VENOOS"/>
    <s v="PS\SMITHAN"/>
    <s v="PS\SMITHAN"/>
    <s v="OGL003519"/>
    <m/>
    <m/>
    <m/>
    <n v="212585"/>
  </r>
  <r>
    <d v="2020-02-23T00:00:00"/>
    <x v="6"/>
    <x v="6"/>
    <s v="OPP"/>
    <s v="S011"/>
    <s v="Annual Fee Account Fee-Willia"/>
    <x v="0"/>
    <n v="3.8"/>
    <n v="0"/>
    <s v="PS\VENOOS"/>
    <s v="PS\SMITHAN"/>
    <s v="PS\SMITHAN"/>
    <s v="OGL003519"/>
    <m/>
    <m/>
    <m/>
    <n v="212587"/>
  </r>
  <r>
    <d v="2020-02-23T00:00:00"/>
    <x v="48"/>
    <x v="48"/>
    <s v="OPP"/>
    <s v="S011"/>
    <s v="3326 - D Wilson Taxi Sprks conference-Wilson"/>
    <x v="2"/>
    <n v="20.49"/>
    <n v="0"/>
    <s v="PS\VENOOS"/>
    <s v="PS\SMITHAN"/>
    <s v="PS\SMITHAN"/>
    <s v="OGL003520"/>
    <s v="Blue Line 1215 Taxitab"/>
    <m/>
    <m/>
    <n v="212591"/>
  </r>
  <r>
    <d v="2020-02-26T00:00:00"/>
    <x v="17"/>
    <x v="17"/>
    <s v="OPP"/>
    <s v="S011"/>
    <s v="Stamp for Clerk-Wilson"/>
    <x v="0"/>
    <n v="31.18"/>
    <n v="0"/>
    <s v="PS\VENOOS"/>
    <s v="PS\SMITHAN"/>
    <s v="PS\SMITHAN"/>
    <s v="OGL003522"/>
    <s v="Self-Inking Stamps Ltd"/>
    <m/>
    <m/>
    <n v="212612"/>
  </r>
  <r>
    <d v="2020-02-26T00:00:00"/>
    <x v="18"/>
    <x v="18"/>
    <s v="OPP"/>
    <s v="S011"/>
    <s v="Clerk coffee mtg with guest-Wilson"/>
    <x v="6"/>
    <n v="7.39"/>
    <n v="0"/>
    <s v="PS\VENOOS"/>
    <s v="PS\SMITHAN"/>
    <s v="PS\SMITHAN"/>
    <s v="OGL003522"/>
    <s v="Icon Venues"/>
    <m/>
    <m/>
    <n v="212613"/>
  </r>
  <r>
    <d v="2020-02-26T00:00:00"/>
    <x v="18"/>
    <x v="18"/>
    <s v="OPP"/>
    <s v="S011"/>
    <s v="Blankets, brush &amp; pan-Jones"/>
    <x v="0"/>
    <n v="41.74"/>
    <n v="0"/>
    <s v="PS\VENOOS"/>
    <s v="PS\SMITHAN"/>
    <s v="PS\SMITHAN"/>
    <s v="OGL003522"/>
    <s v="The Warehouse Online"/>
    <m/>
    <m/>
    <n v="212624"/>
  </r>
  <r>
    <d v="2020-02-26T00:00:00"/>
    <x v="18"/>
    <x v="18"/>
    <s v="OPP"/>
    <s v="S011"/>
    <s v="iPhone case, M Jones-Jones"/>
    <x v="0"/>
    <n v="33.909999999999997"/>
    <n v="0"/>
    <s v="PS\VENOOS"/>
    <s v="PS\SMITHAN"/>
    <s v="PS\SMITHAN"/>
    <s v="OGL003522"/>
    <s v="Finger Tech Ltd"/>
    <m/>
    <m/>
    <n v="212625"/>
  </r>
  <r>
    <d v="2020-02-28T00:00:00"/>
    <x v="6"/>
    <x v="6"/>
    <s v="OPP"/>
    <s v="S011"/>
    <s v="Credit card fee-Willia"/>
    <x v="0"/>
    <n v="3.08"/>
    <n v="0"/>
    <s v="PS\VENOOS"/>
    <s v="PS\SMITHAN"/>
    <s v="PS\SMITHAN"/>
    <s v="OGL003524"/>
    <s v="Bnz Service Fee"/>
    <m/>
    <m/>
    <n v="212688"/>
  </r>
  <r>
    <d v="2020-02-29T00:00:00"/>
    <x v="1"/>
    <x v="1"/>
    <s v="OPP"/>
    <s v="S011"/>
    <s v="ACCRUALS FEB 2020"/>
    <x v="0"/>
    <n v="40301.58"/>
    <n v="0"/>
    <s v="PS\MAIRA"/>
    <s v="PS\LITTLEJK"/>
    <s v="PS\LITTLEJK"/>
    <s v="OSAC000245"/>
    <m/>
    <m/>
    <m/>
    <n v="212698"/>
  </r>
  <r>
    <d v="2020-02-29T00:00:00"/>
    <x v="2"/>
    <x v="2"/>
    <s v="OPP"/>
    <s v="S011"/>
    <s v="ACCRUALS FEB 2020"/>
    <x v="0"/>
    <n v="488.47"/>
    <n v="0"/>
    <s v="PS\MAIRA"/>
    <s v="PS\LITTLEJK"/>
    <s v="PS\LITTLEJK"/>
    <s v="OSAC000245"/>
    <m/>
    <m/>
    <m/>
    <n v="212704"/>
  </r>
  <r>
    <d v="2020-02-29T00:00:00"/>
    <x v="3"/>
    <x v="3"/>
    <s v="OPP"/>
    <s v="S011"/>
    <s v="ACCRUALS FEB 2020"/>
    <x v="0"/>
    <n v="1173.8599999999999"/>
    <n v="0"/>
    <s v="PS\MAIRA"/>
    <s v="PS\LITTLEJK"/>
    <s v="PS\LITTLEJK"/>
    <s v="OSAC000245"/>
    <m/>
    <m/>
    <m/>
    <n v="212714"/>
  </r>
  <r>
    <d v="2020-03-01T00:00:00"/>
    <x v="1"/>
    <x v="1"/>
    <s v="OPP"/>
    <s v="S011"/>
    <s v="ACCRUALS FEB 2020"/>
    <x v="0"/>
    <n v="-40301.58"/>
    <n v="0"/>
    <s v="PS\MAIRA"/>
    <s v="PS\LITTLEJK"/>
    <s v="PS\LITTLEJK"/>
    <s v="OSAC000246"/>
    <m/>
    <m/>
    <m/>
    <n v="212725"/>
  </r>
  <r>
    <d v="2020-03-01T00:00:00"/>
    <x v="2"/>
    <x v="2"/>
    <s v="OPP"/>
    <s v="S011"/>
    <s v="ACCRUALS FEB 2020"/>
    <x v="0"/>
    <n v="-488.47"/>
    <n v="0"/>
    <s v="PS\MAIRA"/>
    <s v="PS\LITTLEJK"/>
    <s v="PS\LITTLEJK"/>
    <s v="OSAC000246"/>
    <m/>
    <m/>
    <m/>
    <n v="212731"/>
  </r>
  <r>
    <d v="2020-03-01T00:00:00"/>
    <x v="3"/>
    <x v="3"/>
    <s v="OPP"/>
    <s v="S011"/>
    <s v="ACCRUALS FEB 2020"/>
    <x v="0"/>
    <n v="-1173.8599999999999"/>
    <n v="0"/>
    <s v="PS\MAIRA"/>
    <s v="PS\LITTLEJK"/>
    <s v="PS\LITTLEJK"/>
    <s v="OSAC000246"/>
    <m/>
    <m/>
    <m/>
    <n v="212741"/>
  </r>
  <r>
    <d v="2020-02-29T00:00:00"/>
    <x v="35"/>
    <x v="35"/>
    <s v="OPP"/>
    <s v="S011"/>
    <s v="Annual Leave Feb 2020"/>
    <x v="0"/>
    <n v="8774.5"/>
    <n v="0"/>
    <s v="PS\MAIRA"/>
    <s v="PS\LITTLEJK"/>
    <s v="PS\LITTLEJK"/>
    <s v="OSAL000384"/>
    <m/>
    <m/>
    <m/>
    <n v="212754"/>
  </r>
  <r>
    <d v="2020-02-29T00:00:00"/>
    <x v="6"/>
    <x v="6"/>
    <s v="OPP"/>
    <s v="S011"/>
    <s v="Annual Fee Account Fee-Gray"/>
    <x v="0"/>
    <n v="3.8"/>
    <n v="0"/>
    <s v="PS\VENOOS"/>
    <s v="PS\SMITHAN"/>
    <s v="PS\SMITHAN"/>
    <s v="OGL003530"/>
    <m/>
    <m/>
    <m/>
    <n v="212803"/>
  </r>
  <r>
    <d v="2020-02-29T00:00:00"/>
    <x v="6"/>
    <x v="6"/>
    <s v="OPP"/>
    <s v="S011"/>
    <s v="Annual Fee Account Fee-McIver"/>
    <x v="0"/>
    <n v="3.8"/>
    <n v="0"/>
    <s v="PS\VENOOS"/>
    <s v="PS\SMITHAN"/>
    <s v="PS\SMITHAN"/>
    <s v="OGL003530"/>
    <m/>
    <m/>
    <m/>
    <n v="212805"/>
  </r>
  <r>
    <d v="2020-02-29T00:00:00"/>
    <x v="5"/>
    <x v="5"/>
    <s v="OPP"/>
    <s v="S011"/>
    <s v="Purchase Card – Andie Lindsay"/>
    <x v="0"/>
    <n v="239.02"/>
    <n v="0"/>
    <s v="PS\VENOOS"/>
    <s v="PS\SMITHAN"/>
    <s v="PS\SMITHAN"/>
    <s v="OGL003531"/>
    <s v="New World Thorndon"/>
    <m/>
    <m/>
    <n v="212808"/>
  </r>
  <r>
    <d v="2020-02-29T00:00:00"/>
    <x v="5"/>
    <x v="5"/>
    <s v="OPP"/>
    <s v="S011"/>
    <s v="Purchase Card – Andie Lindsay"/>
    <x v="0"/>
    <n v="57.39"/>
    <n v="0"/>
    <s v="PS\VENOOS"/>
    <s v="PS\SMITHAN"/>
    <s v="PS\SMITHAN"/>
    <s v="OGL003531"/>
    <s v="Icon Venues"/>
    <m/>
    <m/>
    <n v="212809"/>
  </r>
  <r>
    <d v="2020-02-29T00:00:00"/>
    <x v="5"/>
    <x v="5"/>
    <s v="OPP"/>
    <s v="S011"/>
    <s v="Purchase Card – Andie Lindsay"/>
    <x v="0"/>
    <n v="32.700000000000003"/>
    <n v="0"/>
    <s v="PS\VENOOS"/>
    <s v="PS\SMITHAN"/>
    <s v="PS\SMITHAN"/>
    <s v="OGL003531"/>
    <s v="Museum Of NZ Te Papa"/>
    <m/>
    <m/>
    <n v="212810"/>
  </r>
  <r>
    <d v="2020-02-29T00:00:00"/>
    <x v="6"/>
    <x v="6"/>
    <s v="OPP"/>
    <s v="S011"/>
    <s v="Account Fee"/>
    <x v="0"/>
    <n v="41.67"/>
    <n v="0"/>
    <s v="PS\VENOOS"/>
    <s v="PS\SMITHAN"/>
    <s v="PS\SMITHAN"/>
    <s v="OGL003531"/>
    <m/>
    <m/>
    <m/>
    <n v="212845"/>
  </r>
  <r>
    <d v="2020-03-01T00:00:00"/>
    <x v="5"/>
    <x v="5"/>
    <s v="OPP"/>
    <s v="S011"/>
    <s v="Purchase Card – Andie Lindsay"/>
    <x v="0"/>
    <n v="-239.02"/>
    <n v="0"/>
    <s v="PS\VENOOS"/>
    <s v="PS\SMITHAN"/>
    <s v="PS\SMITHAN"/>
    <s v="OGL003532"/>
    <s v="New World Thorndon"/>
    <m/>
    <m/>
    <n v="212847"/>
  </r>
  <r>
    <d v="2020-03-01T00:00:00"/>
    <x v="5"/>
    <x v="5"/>
    <s v="OPP"/>
    <s v="S011"/>
    <s v="Purchase Card – Andie Lindsay"/>
    <x v="0"/>
    <n v="-57.39"/>
    <n v="0"/>
    <s v="PS\VENOOS"/>
    <s v="PS\SMITHAN"/>
    <s v="PS\SMITHAN"/>
    <s v="OGL003532"/>
    <s v="Icon Venues"/>
    <m/>
    <m/>
    <n v="212848"/>
  </r>
  <r>
    <d v="2020-03-01T00:00:00"/>
    <x v="5"/>
    <x v="5"/>
    <s v="OPP"/>
    <s v="S011"/>
    <s v="Purchase Card – Andie Lindsay"/>
    <x v="0"/>
    <n v="-32.700000000000003"/>
    <n v="0"/>
    <s v="PS\VENOOS"/>
    <s v="PS\SMITHAN"/>
    <s v="PS\SMITHAN"/>
    <s v="OGL003532"/>
    <s v="Museum Of NZ Te Papa"/>
    <m/>
    <m/>
    <n v="212849"/>
  </r>
  <r>
    <d v="2020-03-01T00:00:00"/>
    <x v="6"/>
    <x v="6"/>
    <s v="OPP"/>
    <s v="S011"/>
    <s v="Account Fee"/>
    <x v="0"/>
    <n v="-41.67"/>
    <n v="0"/>
    <s v="PS\VENOOS"/>
    <s v="PS\SMITHAN"/>
    <s v="PS\SMITHAN"/>
    <s v="OGL003532"/>
    <m/>
    <m/>
    <m/>
    <n v="212884"/>
  </r>
  <r>
    <d v="2020-02-29T00:00:00"/>
    <x v="6"/>
    <x v="6"/>
    <s v="OPP"/>
    <s v="S011"/>
    <s v="Account Fee"/>
    <x v="0"/>
    <n v="0.1"/>
    <n v="0"/>
    <s v="PS\VENOOS"/>
    <s v="PS\MAYL"/>
    <s v="PS\MAYL"/>
    <s v="OGL003533"/>
    <m/>
    <m/>
    <m/>
    <n v="212889"/>
  </r>
  <r>
    <d v="2020-02-29T00:00:00"/>
    <x v="5"/>
    <x v="5"/>
    <s v="OPP"/>
    <s v="S011"/>
    <s v="Purchase Card – Stephanie Maiava"/>
    <x v="0"/>
    <n v="10.38"/>
    <n v="0"/>
    <s v="PS\VENOOS"/>
    <s v="PS\MAYL"/>
    <s v="PS\MAYL"/>
    <s v="OGL003534"/>
    <s v="Wsl Kilbirnie"/>
    <m/>
    <m/>
    <n v="212891"/>
  </r>
  <r>
    <d v="2020-03-01T00:00:00"/>
    <x v="5"/>
    <x v="5"/>
    <s v="OPP"/>
    <s v="S011"/>
    <s v="Purchase Card – Stephanie Maiava"/>
    <x v="0"/>
    <n v="-10.38"/>
    <n v="0"/>
    <s v="PS\VENOOS"/>
    <s v="PS\MAYL"/>
    <s v="PS\MAYL"/>
    <s v="OGL003535"/>
    <s v="Wsl Kilbirnie"/>
    <m/>
    <m/>
    <n v="212893"/>
  </r>
  <r>
    <d v="2020-02-29T00:00:00"/>
    <x v="5"/>
    <x v="5"/>
    <s v="OPP"/>
    <s v="S011"/>
    <s v="Purchase Card – Suguntha Venoo"/>
    <x v="0"/>
    <n v="16.89"/>
    <n v="0"/>
    <s v="PS\VENOOS"/>
    <s v="PS\MAYL"/>
    <s v="PS\MAYL"/>
    <s v="OGL003536"/>
    <m/>
    <m/>
    <m/>
    <n v="212897"/>
  </r>
  <r>
    <d v="2020-03-01T00:00:00"/>
    <x v="5"/>
    <x v="5"/>
    <s v="OPP"/>
    <s v="S011"/>
    <s v="Purchase Card – Suguntha Venoo"/>
    <x v="0"/>
    <n v="-16.89"/>
    <n v="0"/>
    <s v="PS\VENOOS"/>
    <s v="PS\MAYL"/>
    <s v="PS\MAYL"/>
    <s v="OGL003537"/>
    <m/>
    <m/>
    <m/>
    <n v="212901"/>
  </r>
  <r>
    <d v="2020-03-01T00:00:00"/>
    <x v="28"/>
    <x v="28"/>
    <s v="OPP"/>
    <s v="S011"/>
    <s v="Background checks, Jan 2020"/>
    <x v="0"/>
    <n v="76.5"/>
    <n v="11.48"/>
    <m/>
    <s v="PS\MAYL"/>
    <m/>
    <s v="OVO011620"/>
    <m/>
    <m/>
    <m/>
    <n v="212903"/>
  </r>
  <r>
    <d v="2020-02-29T00:00:00"/>
    <x v="36"/>
    <x v="36"/>
    <s v="OPP"/>
    <s v="S011"/>
    <s v="Summary FA Depreciation Entry"/>
    <x v="0"/>
    <n v="84083.16"/>
    <n v="0"/>
    <s v="PS\MAIRA"/>
    <s v="PS\LITTLEJK"/>
    <s v="PS\LITTLEJK"/>
    <s v="OFA000176"/>
    <m/>
    <m/>
    <m/>
    <n v="212930"/>
  </r>
  <r>
    <d v="2020-02-29T00:00:00"/>
    <x v="37"/>
    <x v="37"/>
    <s v="OPP"/>
    <s v="S011"/>
    <s v="Summary FA Depreciation Entry"/>
    <x v="0"/>
    <n v="41.65"/>
    <n v="0"/>
    <s v="PS\MAIRA"/>
    <s v="PS\LITTLEJK"/>
    <s v="PS\LITTLEJK"/>
    <s v="OFA000176"/>
    <m/>
    <m/>
    <m/>
    <n v="212932"/>
  </r>
  <r>
    <d v="2020-02-29T00:00:00"/>
    <x v="38"/>
    <x v="38"/>
    <s v="OPP"/>
    <s v="S011"/>
    <s v="Summary FA Depreciation Entry"/>
    <x v="0"/>
    <n v="9047.49"/>
    <n v="0"/>
    <s v="PS\MAIRA"/>
    <s v="PS\LITTLEJK"/>
    <s v="PS\LITTLEJK"/>
    <s v="OFA000176"/>
    <m/>
    <m/>
    <m/>
    <n v="212934"/>
  </r>
  <r>
    <d v="2020-02-29T00:00:00"/>
    <x v="36"/>
    <x v="36"/>
    <s v="OPP"/>
    <s v="S171"/>
    <s v="Summary FA Depreciation Entry"/>
    <x v="0"/>
    <n v="15733.96"/>
    <n v="0"/>
    <s v="PS\MAIRA"/>
    <s v="PS\LITTLEJK"/>
    <s v="PS\LITTLEJK"/>
    <s v="OFA000176"/>
    <m/>
    <m/>
    <m/>
    <n v="212935"/>
  </r>
  <r>
    <d v="2020-02-29T00:00:00"/>
    <x v="39"/>
    <x v="39"/>
    <s v="OPP"/>
    <s v="S011"/>
    <s v="Summary FA Depreciation Entry"/>
    <x v="0"/>
    <n v="142.86000000000001"/>
    <n v="0"/>
    <s v="PS\MAIRA"/>
    <s v="PS\LITTLEJK"/>
    <s v="PS\LITTLEJK"/>
    <s v="OFA000176"/>
    <m/>
    <m/>
    <m/>
    <n v="212938"/>
  </r>
  <r>
    <d v="2020-02-29T00:00:00"/>
    <x v="40"/>
    <x v="40"/>
    <s v="OPP"/>
    <s v="S011"/>
    <s v="Summary FA Depreciation Entry"/>
    <x v="0"/>
    <n v="72.099999999999994"/>
    <n v="0"/>
    <s v="PS\MAIRA"/>
    <s v="PS\LITTLEJK"/>
    <s v="PS\LITTLEJK"/>
    <s v="OFA000176"/>
    <m/>
    <m/>
    <m/>
    <n v="212940"/>
  </r>
  <r>
    <d v="2020-02-29T00:00:00"/>
    <x v="41"/>
    <x v="41"/>
    <s v="OPP"/>
    <s v="S011"/>
    <s v="Fuji Xerox Feb 20 - ocpickja Fuji_MFD_571306"/>
    <x v="0"/>
    <n v="0.32"/>
    <n v="0"/>
    <m/>
    <s v="PS\MAYL"/>
    <m/>
    <s v="OVO011634"/>
    <m/>
    <m/>
    <m/>
    <n v="213043"/>
  </r>
  <r>
    <d v="2020-02-29T00:00:00"/>
    <x v="41"/>
    <x v="41"/>
    <s v="OPP"/>
    <s v="S011"/>
    <s v="Fuji Xerox Feb 20 - ockreisa Fuji_MFD_571306"/>
    <x v="0"/>
    <n v="0.37"/>
    <n v="0"/>
    <m/>
    <s v="PS\MAYL"/>
    <m/>
    <s v="OVO011634"/>
    <m/>
    <m/>
    <m/>
    <n v="213044"/>
  </r>
  <r>
    <d v="2020-02-29T00:00:00"/>
    <x v="41"/>
    <x v="41"/>
    <s v="OPP"/>
    <s v="S011"/>
    <s v="Fuji Xerox Feb 20 - jonesm Fuji_MFD_571306"/>
    <x v="0"/>
    <n v="5.32"/>
    <n v="0"/>
    <m/>
    <s v="PS\MAYL"/>
    <m/>
    <s v="OVO011634"/>
    <m/>
    <m/>
    <m/>
    <n v="213045"/>
  </r>
  <r>
    <d v="2020-02-29T00:00:00"/>
    <x v="41"/>
    <x v="41"/>
    <s v="OPP"/>
    <s v="S011"/>
    <s v="Fuji Xerox Feb 20 - farmerk Fuji_MFD_571306"/>
    <x v="0"/>
    <n v="75.02"/>
    <n v="0"/>
    <m/>
    <s v="PS\MAYL"/>
    <m/>
    <s v="OVO011634"/>
    <m/>
    <m/>
    <m/>
    <n v="213046"/>
  </r>
  <r>
    <d v="2020-02-29T00:00:00"/>
    <x v="41"/>
    <x v="41"/>
    <s v="OPP"/>
    <s v="S011"/>
    <s v="Fuji Xerox Feb 20 - woodcocj Fuji_MFD_570932"/>
    <x v="0"/>
    <n v="3.59"/>
    <n v="0"/>
    <m/>
    <s v="PS\MAYL"/>
    <m/>
    <s v="OVO011634"/>
    <m/>
    <m/>
    <m/>
    <n v="213047"/>
  </r>
  <r>
    <d v="2020-02-29T00:00:00"/>
    <x v="41"/>
    <x v="41"/>
    <s v="OPP"/>
    <s v="S011"/>
    <s v="Fuji Xerox Feb 20 - ocpickja Fuji_MFD_570932"/>
    <x v="0"/>
    <n v="2.31"/>
    <n v="0"/>
    <m/>
    <s v="PS\MAYL"/>
    <m/>
    <s v="OVO011634"/>
    <m/>
    <m/>
    <m/>
    <n v="213048"/>
  </r>
  <r>
    <d v="2020-02-29T00:00:00"/>
    <x v="41"/>
    <x v="41"/>
    <s v="OPP"/>
    <s v="S011"/>
    <s v="Fuji Xerox Feb 20 - ockreisa Fuji_MFD_570932"/>
    <x v="0"/>
    <n v="13.37"/>
    <n v="0"/>
    <m/>
    <s v="PS\MAYL"/>
    <m/>
    <s v="OVO011634"/>
    <m/>
    <m/>
    <m/>
    <n v="213049"/>
  </r>
  <r>
    <d v="2020-02-29T00:00:00"/>
    <x v="41"/>
    <x v="41"/>
    <s v="OPP"/>
    <s v="S011"/>
    <s v="Fuji Xerox Feb 20 - jonesm Fuji_MFD_570932"/>
    <x v="0"/>
    <n v="15.98"/>
    <n v="0"/>
    <m/>
    <s v="PS\MAYL"/>
    <m/>
    <s v="OVO011634"/>
    <m/>
    <m/>
    <m/>
    <n v="213050"/>
  </r>
  <r>
    <d v="2020-02-29T00:00:00"/>
    <x v="41"/>
    <x v="41"/>
    <s v="OPP"/>
    <s v="S011"/>
    <s v="Fuji Xerox Feb 20 - farmerk Fuji_MFD_570932"/>
    <x v="0"/>
    <n v="12.56"/>
    <n v="0"/>
    <m/>
    <s v="PS\MAYL"/>
    <m/>
    <s v="OVO011634"/>
    <m/>
    <m/>
    <m/>
    <n v="213051"/>
  </r>
  <r>
    <d v="2020-02-29T00:00:00"/>
    <x v="41"/>
    <x v="41"/>
    <s v="OPP"/>
    <s v="S011"/>
    <s v="Fuji Xerox Feb 20 - farmerk Fuji_MFD_370047"/>
    <x v="0"/>
    <n v="1.73"/>
    <n v="0"/>
    <m/>
    <s v="PS\MAYL"/>
    <m/>
    <s v="OVO011634"/>
    <m/>
    <m/>
    <m/>
    <n v="213052"/>
  </r>
  <r>
    <d v="2020-02-29T00:00:00"/>
    <x v="41"/>
    <x v="41"/>
    <s v="OPP"/>
    <s v="S011"/>
    <s v="Fuji Xerox Feb 20 - woodcocj Fuji_MFD_353953"/>
    <x v="0"/>
    <n v="1.1299999999999999"/>
    <n v="0"/>
    <m/>
    <s v="PS\MAYL"/>
    <m/>
    <s v="OVO011634"/>
    <m/>
    <m/>
    <m/>
    <n v="213053"/>
  </r>
  <r>
    <d v="2020-02-29T00:00:00"/>
    <x v="41"/>
    <x v="41"/>
    <s v="OPP"/>
    <s v="S011"/>
    <s v="Fuji Xerox Feb 20 - ocpickja Fuji_MFD_353953"/>
    <x v="0"/>
    <n v="16.98"/>
    <n v="0"/>
    <m/>
    <s v="PS\MAYL"/>
    <m/>
    <s v="OVO011634"/>
    <m/>
    <m/>
    <m/>
    <n v="213054"/>
  </r>
  <r>
    <d v="2020-02-29T00:00:00"/>
    <x v="41"/>
    <x v="41"/>
    <s v="OPP"/>
    <s v="S011"/>
    <s v="Fuji Xerox Feb 20 - ockreisa Fuji_MFD_353953"/>
    <x v="0"/>
    <n v="27.91"/>
    <n v="0"/>
    <m/>
    <s v="PS\MAYL"/>
    <m/>
    <s v="OVO011634"/>
    <m/>
    <m/>
    <m/>
    <n v="213055"/>
  </r>
  <r>
    <d v="2020-02-29T00:00:00"/>
    <x v="41"/>
    <x v="41"/>
    <s v="OPP"/>
    <s v="S011"/>
    <s v="Fuji Xerox Feb 20 - jonesm Fuji_MFD_353953"/>
    <x v="0"/>
    <n v="34.11"/>
    <n v="0"/>
    <m/>
    <s v="PS\MAYL"/>
    <m/>
    <s v="OVO011634"/>
    <m/>
    <m/>
    <m/>
    <n v="213056"/>
  </r>
  <r>
    <d v="2020-02-29T00:00:00"/>
    <x v="41"/>
    <x v="41"/>
    <s v="OPP"/>
    <s v="S011"/>
    <s v="Fuji Xerox Feb 20 - farmerk Fuji_MFD_353953"/>
    <x v="0"/>
    <n v="3.24"/>
    <n v="0"/>
    <m/>
    <s v="PS\MAYL"/>
    <m/>
    <s v="OVO011634"/>
    <m/>
    <m/>
    <m/>
    <n v="213057"/>
  </r>
  <r>
    <d v="2020-02-29T00:00:00"/>
    <x v="41"/>
    <x v="41"/>
    <s v="OPP"/>
    <s v="S011"/>
    <s v="Fuji Xerox Feb 20 - farmerk Fuji_MFD_352366"/>
    <x v="0"/>
    <n v="3.68"/>
    <n v="0"/>
    <m/>
    <s v="PS\MAYL"/>
    <m/>
    <s v="OVO011634"/>
    <m/>
    <m/>
    <m/>
    <n v="213058"/>
  </r>
  <r>
    <d v="2020-02-29T00:00:00"/>
    <x v="41"/>
    <x v="41"/>
    <s v="OPP"/>
    <s v="S011"/>
    <s v="Fuji Xerox Feb 20 - woodcocj Fuji_MFD_352343"/>
    <x v="0"/>
    <n v="0.26"/>
    <n v="0"/>
    <m/>
    <s v="PS\MAYL"/>
    <m/>
    <s v="OVO011634"/>
    <m/>
    <m/>
    <m/>
    <n v="213059"/>
  </r>
  <r>
    <d v="2020-02-29T00:00:00"/>
    <x v="41"/>
    <x v="41"/>
    <s v="OPP"/>
    <s v="S011"/>
    <s v="Fuji Xerox Feb 20 - ocrichpe Fuji_MFD_352343"/>
    <x v="0"/>
    <n v="42.3"/>
    <n v="0"/>
    <m/>
    <s v="PS\MAYL"/>
    <m/>
    <s v="OVO011634"/>
    <m/>
    <m/>
    <m/>
    <n v="213060"/>
  </r>
  <r>
    <d v="2020-02-29T00:00:00"/>
    <x v="41"/>
    <x v="41"/>
    <s v="OPP"/>
    <s v="S011"/>
    <s v="Fuji Xerox Feb 20 - ocpickja Fuji_MFD_352343"/>
    <x v="0"/>
    <n v="0.47"/>
    <n v="0"/>
    <m/>
    <s v="PS\MAYL"/>
    <m/>
    <s v="OVO011634"/>
    <m/>
    <m/>
    <m/>
    <n v="213061"/>
  </r>
  <r>
    <d v="2020-02-29T00:00:00"/>
    <x v="41"/>
    <x v="41"/>
    <s v="OPP"/>
    <s v="S011"/>
    <s v="Fuji Xerox Feb 20 - ocrichpe Fuji_SFD_CP405_003626"/>
    <x v="0"/>
    <n v="12.99"/>
    <n v="0"/>
    <m/>
    <s v="PS\MAYL"/>
    <m/>
    <s v="OVO011634"/>
    <m/>
    <m/>
    <m/>
    <n v="213062"/>
  </r>
  <r>
    <d v="2020-02-29T00:00:00"/>
    <x v="41"/>
    <x v="41"/>
    <s v="OPP"/>
    <s v="S011"/>
    <s v="Fuji Xerox Feb 20 - All of Government Admin Fee"/>
    <x v="0"/>
    <n v="54.08"/>
    <n v="0"/>
    <m/>
    <s v="PS\MAYL"/>
    <m/>
    <s v="OVO011634"/>
    <m/>
    <m/>
    <m/>
    <n v="213179"/>
  </r>
  <r>
    <d v="2020-03-04T00:00:00"/>
    <x v="1"/>
    <x v="1"/>
    <s v="OPP"/>
    <s v="S011"/>
    <s v="SALARY 04 MAR 2020"/>
    <x v="0"/>
    <n v="57913.96"/>
    <n v="0"/>
    <s v="PS\MAIRA"/>
    <s v="PS\LITTLEJK"/>
    <s v="PS\LITTLEJK"/>
    <s v="OSAL000385"/>
    <m/>
    <m/>
    <m/>
    <n v="213197"/>
  </r>
  <r>
    <d v="2020-03-04T00:00:00"/>
    <x v="19"/>
    <x v="19"/>
    <s v="OPP"/>
    <s v="S011"/>
    <s v="SALARY 04 MAR 2020"/>
    <x v="0"/>
    <n v="115.82"/>
    <n v="0"/>
    <s v="PS\MAIRA"/>
    <s v="PS\LITTLEJK"/>
    <s v="PS\LITTLEJK"/>
    <s v="OSAL000385"/>
    <m/>
    <m/>
    <m/>
    <n v="213215"/>
  </r>
  <r>
    <d v="2020-03-04T00:00:00"/>
    <x v="2"/>
    <x v="2"/>
    <s v="OPP"/>
    <s v="S011"/>
    <s v="SALARY 04 MAR 2020"/>
    <x v="0"/>
    <n v="697.81"/>
    <n v="0"/>
    <s v="PS\MAIRA"/>
    <s v="PS\LITTLEJK"/>
    <s v="PS\LITTLEJK"/>
    <s v="OSAL000385"/>
    <m/>
    <m/>
    <m/>
    <n v="213221"/>
  </r>
  <r>
    <d v="2020-03-04T00:00:00"/>
    <x v="3"/>
    <x v="3"/>
    <s v="OPP"/>
    <s v="S011"/>
    <s v="SALARY 04 MAR 2020"/>
    <x v="0"/>
    <n v="1331.52"/>
    <n v="0"/>
    <s v="PS\MAIRA"/>
    <s v="PS\LITTLEJK"/>
    <s v="PS\LITTLEJK"/>
    <s v="OSAL000385"/>
    <m/>
    <m/>
    <m/>
    <n v="213231"/>
  </r>
  <r>
    <d v="2020-03-04T00:00:00"/>
    <x v="20"/>
    <x v="20"/>
    <s v="OPP"/>
    <s v="S011"/>
    <s v="SALARY 04 MAR 2020"/>
    <x v="0"/>
    <n v="105"/>
    <n v="0"/>
    <s v="PS\MAIRA"/>
    <s v="PS\LITTLEJK"/>
    <s v="PS\LITTLEJK"/>
    <s v="OSAL000385"/>
    <m/>
    <m/>
    <m/>
    <n v="213238"/>
  </r>
  <r>
    <d v="2020-02-26T00:00:00"/>
    <x v="7"/>
    <x v="7"/>
    <s v="OPP"/>
    <s v="S011"/>
    <s v="Spark Feb 20 -  278225694"/>
    <x v="0"/>
    <n v="53.17"/>
    <n v="0"/>
    <s v="PS\CHENK"/>
    <s v="PS\SMITHAN"/>
    <s v="PS\SMITHAN"/>
    <s v="OGL003540"/>
    <s v="Spark NZ Ltd"/>
    <m/>
    <m/>
    <n v="213257"/>
  </r>
  <r>
    <d v="2020-02-26T00:00:00"/>
    <x v="43"/>
    <x v="43"/>
    <s v="OPP"/>
    <s v="S011"/>
    <s v="Spark Feb 20 -  48176894"/>
    <x v="0"/>
    <n v="37.25"/>
    <n v="0"/>
    <s v="PS\CHENK"/>
    <s v="PS\SMITHAN"/>
    <s v="PS\SMITHAN"/>
    <s v="OGL003540"/>
    <s v="Spark NZ Ltd"/>
    <m/>
    <m/>
    <n v="213302"/>
  </r>
  <r>
    <d v="2020-02-26T00:00:00"/>
    <x v="43"/>
    <x v="43"/>
    <s v="OPP"/>
    <s v="S011"/>
    <s v="Spark Feb 20 -  48178017"/>
    <x v="0"/>
    <n v="0.7"/>
    <n v="0"/>
    <s v="PS\CHENK"/>
    <s v="PS\SMITHAN"/>
    <s v="PS\SMITHAN"/>
    <s v="OGL003540"/>
    <s v="Spark NZ Ltd"/>
    <m/>
    <m/>
    <n v="213316"/>
  </r>
  <r>
    <d v="2020-02-26T00:00:00"/>
    <x v="43"/>
    <x v="43"/>
    <s v="OPP"/>
    <s v="S011"/>
    <s v="Spark Feb 20 -  48178047"/>
    <x v="0"/>
    <n v="0.73"/>
    <n v="0"/>
    <s v="PS\CHENK"/>
    <s v="PS\SMITHAN"/>
    <s v="PS\SMITHAN"/>
    <s v="OGL003540"/>
    <s v="Spark NZ Ltd"/>
    <m/>
    <m/>
    <n v="213318"/>
  </r>
  <r>
    <d v="2020-02-26T00:00:00"/>
    <x v="43"/>
    <x v="43"/>
    <s v="OPP"/>
    <s v="S011"/>
    <s v="Spark Feb 20 -  48178128"/>
    <x v="0"/>
    <n v="1.83"/>
    <n v="0"/>
    <s v="PS\CHENK"/>
    <s v="PS\SMITHAN"/>
    <s v="PS\SMITHAN"/>
    <s v="OGL003540"/>
    <s v="Spark NZ Ltd"/>
    <m/>
    <m/>
    <n v="213329"/>
  </r>
  <r>
    <d v="2020-02-26T00:00:00"/>
    <x v="43"/>
    <x v="43"/>
    <s v="OPP"/>
    <s v="S011"/>
    <s v="Spark Feb 20 -  48178291"/>
    <x v="0"/>
    <n v="0.7"/>
    <n v="0"/>
    <s v="PS\CHENK"/>
    <s v="PS\SMITHAN"/>
    <s v="PS\SMITHAN"/>
    <s v="OGL003540"/>
    <s v="Spark NZ Ltd"/>
    <m/>
    <m/>
    <n v="213333"/>
  </r>
  <r>
    <d v="2020-02-26T00:00:00"/>
    <x v="43"/>
    <x v="43"/>
    <s v="OPP"/>
    <s v="S011"/>
    <s v="Spark Feb 20 -  48178292"/>
    <x v="0"/>
    <n v="0.7"/>
    <n v="0"/>
    <s v="PS\CHENK"/>
    <s v="PS\SMITHAN"/>
    <s v="PS\SMITHAN"/>
    <s v="OGL003540"/>
    <s v="Spark NZ Ltd"/>
    <m/>
    <m/>
    <n v="213334"/>
  </r>
  <r>
    <d v="2020-02-26T00:00:00"/>
    <x v="43"/>
    <x v="43"/>
    <s v="OPP"/>
    <s v="S011"/>
    <s v="Spark Feb 20 -  48179231"/>
    <x v="0"/>
    <n v="3.31"/>
    <n v="0"/>
    <s v="PS\CHENK"/>
    <s v="PS\SMITHAN"/>
    <s v="PS\SMITHAN"/>
    <s v="OGL003540"/>
    <s v="Spark NZ Ltd"/>
    <m/>
    <m/>
    <n v="213362"/>
  </r>
  <r>
    <d v="2020-02-26T00:00:00"/>
    <x v="43"/>
    <x v="43"/>
    <s v="OPP"/>
    <s v="S011"/>
    <s v="Spark Feb 20 -  48179245"/>
    <x v="0"/>
    <n v="8.5500000000000007"/>
    <n v="0"/>
    <s v="PS\CHENK"/>
    <s v="PS\SMITHAN"/>
    <s v="PS\SMITHAN"/>
    <s v="OGL003540"/>
    <s v="Spark NZ Ltd"/>
    <m/>
    <m/>
    <n v="213363"/>
  </r>
  <r>
    <d v="2020-02-26T00:00:00"/>
    <x v="43"/>
    <x v="43"/>
    <s v="OPP"/>
    <s v="S011"/>
    <s v="Spark Feb 20 -  48179445"/>
    <x v="0"/>
    <n v="10.48"/>
    <n v="0"/>
    <s v="PS\CHENK"/>
    <s v="PS\SMITHAN"/>
    <s v="PS\SMITHAN"/>
    <s v="OGL003540"/>
    <s v="Spark NZ Ltd"/>
    <m/>
    <m/>
    <n v="213373"/>
  </r>
  <r>
    <d v="2020-02-26T00:00:00"/>
    <x v="43"/>
    <x v="43"/>
    <s v="OPP"/>
    <s v="S011"/>
    <s v="Spark Feb 20 -  48179446"/>
    <x v="0"/>
    <n v="0.7"/>
    <n v="0"/>
    <s v="PS\CHENK"/>
    <s v="PS\SMITHAN"/>
    <s v="PS\SMITHAN"/>
    <s v="OGL003540"/>
    <s v="Spark NZ Ltd"/>
    <m/>
    <m/>
    <n v="213374"/>
  </r>
  <r>
    <d v="2020-02-26T00:00:00"/>
    <x v="43"/>
    <x v="43"/>
    <s v="OPP"/>
    <s v="S011"/>
    <s v="Spark Feb 20 -  48179525"/>
    <x v="0"/>
    <n v="20.69"/>
    <n v="0"/>
    <s v="PS\CHENK"/>
    <s v="PS\SMITHAN"/>
    <s v="PS\SMITHAN"/>
    <s v="OGL003540"/>
    <s v="Spark NZ Ltd"/>
    <m/>
    <m/>
    <n v="213394"/>
  </r>
  <r>
    <d v="2020-02-29T00:00:00"/>
    <x v="41"/>
    <x v="41"/>
    <s v="OPP"/>
    <s v="S011"/>
    <s v="Fuji Xerox Feb 20 - oclindan Fuji_MFD_301946"/>
    <x v="0"/>
    <n v="71.03"/>
    <n v="0"/>
    <s v="PS\SMITHAN"/>
    <s v="PS\MAIRA"/>
    <s v="PS\MAIRA"/>
    <s v="OGL003542"/>
    <s v="Fuji Xerox New Zealand Ltd"/>
    <m/>
    <m/>
    <n v="213429"/>
  </r>
  <r>
    <d v="2020-02-29T00:00:00"/>
    <x v="41"/>
    <x v="41"/>
    <s v="OPP"/>
    <s v="S011"/>
    <s v="Fuji Xerox Feb 20 - ocwilsda Fuji_MFD_301946"/>
    <x v="0"/>
    <n v="16.920000000000002"/>
    <n v="0"/>
    <s v="PS\SMITHAN"/>
    <s v="PS\MAIRA"/>
    <s v="PS\MAIRA"/>
    <s v="OGL003542"/>
    <s v="Fuji Xerox New Zealand Ltd"/>
    <m/>
    <m/>
    <n v="213433"/>
  </r>
  <r>
    <d v="2020-02-29T00:00:00"/>
    <x v="41"/>
    <x v="41"/>
    <s v="OPP"/>
    <s v="S011"/>
    <s v="Fuji Xerox Feb 20 - farmerk Fuji_MFD_351890"/>
    <x v="0"/>
    <n v="2.6"/>
    <n v="0"/>
    <s v="PS\SMITHAN"/>
    <s v="PS\MAIRA"/>
    <s v="PS\MAIRA"/>
    <s v="OGL003542"/>
    <s v="Fuji Xerox New Zealand Ltd"/>
    <m/>
    <m/>
    <n v="213434"/>
  </r>
  <r>
    <d v="2020-02-29T00:00:00"/>
    <x v="41"/>
    <x v="41"/>
    <s v="OPP"/>
    <s v="S011"/>
    <s v="Fuji Xerox Feb 20 - farmerk Fuji_MFD_351891"/>
    <x v="0"/>
    <n v="0.79"/>
    <n v="0"/>
    <s v="PS\SMITHAN"/>
    <s v="PS\MAIRA"/>
    <s v="PS\MAIRA"/>
    <s v="OGL003542"/>
    <s v="Fuji Xerox New Zealand Ltd"/>
    <m/>
    <m/>
    <n v="213435"/>
  </r>
  <r>
    <d v="2020-02-29T00:00:00"/>
    <x v="41"/>
    <x v="41"/>
    <s v="OPP"/>
    <s v="S011"/>
    <s v="Fuji Xerox Feb 20 - jonesm Fuji_MFD_351891"/>
    <x v="0"/>
    <n v="1.69"/>
    <n v="0"/>
    <s v="PS\SMITHAN"/>
    <s v="PS\MAIRA"/>
    <s v="PS\MAIRA"/>
    <s v="OGL003542"/>
    <s v="Fuji Xerox New Zealand Ltd"/>
    <m/>
    <m/>
    <n v="213436"/>
  </r>
  <r>
    <d v="2020-02-29T00:00:00"/>
    <x v="41"/>
    <x v="41"/>
    <s v="OPP"/>
    <s v="S011"/>
    <s v="Fuji Xerox Feb 20 - farmerk Fuji_MFD_351996"/>
    <x v="0"/>
    <n v="1.1000000000000001"/>
    <n v="0"/>
    <s v="PS\SMITHAN"/>
    <s v="PS\MAIRA"/>
    <s v="PS\MAIRA"/>
    <s v="OGL003542"/>
    <s v="Fuji Xerox New Zealand Ltd"/>
    <m/>
    <m/>
    <n v="213437"/>
  </r>
  <r>
    <d v="2020-02-29T00:00:00"/>
    <x v="41"/>
    <x v="41"/>
    <s v="OPP"/>
    <s v="S011"/>
    <s v="Fuji Xerox Jan 20 - oclindan Fuji_MFD_301946"/>
    <x v="0"/>
    <n v="27.58"/>
    <n v="0"/>
    <s v="PS\SMITHAN"/>
    <s v="PS\MAIRA"/>
    <s v="PS\MAIRA"/>
    <s v="OGL003542"/>
    <s v="Fuji Xerox New Zealand Ltd"/>
    <m/>
    <m/>
    <n v="213447"/>
  </r>
  <r>
    <d v="2020-02-29T00:00:00"/>
    <x v="7"/>
    <x v="7"/>
    <s v="OPP"/>
    <s v="S011"/>
    <s v="Vodafone Feb 20 -  Satellite Connection Fee x7"/>
    <x v="0"/>
    <n v="385"/>
    <n v="0"/>
    <s v="PS\SMITHAN"/>
    <s v="PS\MAIRA"/>
    <s v="PS\MAIRA"/>
    <s v="OGL003542"/>
    <s v="Vodafone NZ Ltd"/>
    <m/>
    <m/>
    <n v="213449"/>
  </r>
  <r>
    <d v="2020-02-29T00:00:00"/>
    <x v="52"/>
    <x v="52"/>
    <s v="OPP"/>
    <s v="S011"/>
    <s v="ACCL Cellphones 192825723"/>
    <x v="0"/>
    <n v="13842.78"/>
    <n v="0"/>
    <s v="PS\WOODCOCJ"/>
    <s v="PS\BRADSHAS"/>
    <s v="PS\BRADSHAS"/>
    <s v="OGL003547"/>
    <s v="Vodafone"/>
    <m/>
    <m/>
    <n v="213498"/>
  </r>
  <r>
    <d v="2020-02-29T00:00:00"/>
    <x v="0"/>
    <x v="0"/>
    <s v="OPP"/>
    <s v="S011"/>
    <s v="ACCL Ergonomic chairs x 12; Headset x 1 M-020320-0"/>
    <x v="0"/>
    <n v="6084"/>
    <n v="0"/>
    <s v="PS\WOODCOCJ"/>
    <s v="PS\BRADSHAS"/>
    <s v="PS\BRADSHAS"/>
    <s v="OGL003547"/>
    <s v="OfficeMax"/>
    <m/>
    <m/>
    <n v="213499"/>
  </r>
  <r>
    <d v="2020-02-29T00:00:00"/>
    <x v="0"/>
    <x v="0"/>
    <s v="OPP"/>
    <s v="S011"/>
    <s v="ACCL 40 x Grab &amp; Go bags 00003470"/>
    <x v="0"/>
    <n v="3190"/>
    <n v="0"/>
    <s v="PS\WOODCOCJ"/>
    <s v="PS\BRADSHAS"/>
    <s v="PS\BRADSHAS"/>
    <s v="OGL003547"/>
    <s v="Grab&amp;Go NZ Ltd"/>
    <m/>
    <m/>
    <n v="213503"/>
  </r>
  <r>
    <d v="2020-03-01T00:00:00"/>
    <x v="52"/>
    <x v="52"/>
    <s v="OPP"/>
    <s v="S011"/>
    <s v="ACCL Cellphones 192825723"/>
    <x v="0"/>
    <n v="-13842.78"/>
    <n v="0"/>
    <s v="PS\WOODCOCJ"/>
    <s v="PS\BRADSHAS"/>
    <s v="PS\BRADSHAS"/>
    <s v="OGL003548"/>
    <s v="Vodafone"/>
    <m/>
    <m/>
    <n v="213506"/>
  </r>
  <r>
    <d v="2020-03-01T00:00:00"/>
    <x v="0"/>
    <x v="0"/>
    <s v="OPP"/>
    <s v="S011"/>
    <s v="ACCL Ergonomic chairs x 12; Headset x 1 M-020320-0"/>
    <x v="0"/>
    <n v="-6084"/>
    <n v="0"/>
    <s v="PS\WOODCOCJ"/>
    <s v="PS\BRADSHAS"/>
    <s v="PS\BRADSHAS"/>
    <s v="OGL003548"/>
    <s v="OfficeMax"/>
    <m/>
    <m/>
    <n v="213507"/>
  </r>
  <r>
    <d v="2020-03-01T00:00:00"/>
    <x v="0"/>
    <x v="0"/>
    <s v="OPP"/>
    <s v="S011"/>
    <s v="ACCL 40 x Grab &amp; Go bags 00003470"/>
    <x v="0"/>
    <n v="-3190"/>
    <n v="0"/>
    <s v="PS\WOODCOCJ"/>
    <s v="PS\BRADSHAS"/>
    <s v="PS\BRADSHAS"/>
    <s v="OGL003548"/>
    <s v="Grab&amp;Go NZ Ltd"/>
    <m/>
    <m/>
    <n v="213511"/>
  </r>
  <r>
    <d v="2020-02-29T00:00:00"/>
    <x v="53"/>
    <x v="53"/>
    <s v="OPP"/>
    <s v="S011"/>
    <s v="Rebates - Oct-Dec19  "/>
    <x v="0"/>
    <n v="-271.17"/>
    <n v="0"/>
    <s v="PS\WOODCOCJ"/>
    <s v="PS\BRADSHAS"/>
    <s v="PS\BRADSHAS"/>
    <s v="OGL003549"/>
    <s v="AIR NEW ZEALAND"/>
    <m/>
    <m/>
    <n v="213514"/>
  </r>
  <r>
    <d v="2020-03-02T00:00:00"/>
    <x v="8"/>
    <x v="8"/>
    <s v="OPP"/>
    <s v="S011"/>
    <s v="Business cards - W Holmes"/>
    <x v="0"/>
    <n v="58"/>
    <n v="8.6999999999999993"/>
    <m/>
    <s v="PS\MAYL"/>
    <m/>
    <s v="OVO011628"/>
    <m/>
    <m/>
    <m/>
    <n v="213688"/>
  </r>
  <r>
    <d v="2020-03-02T00:00:00"/>
    <x v="0"/>
    <x v="0"/>
    <s v="OPP"/>
    <s v="S011"/>
    <s v="Grab'n'go bags x 40"/>
    <x v="0"/>
    <n v="3190"/>
    <n v="478.5"/>
    <m/>
    <s v="PS\MAYL"/>
    <m/>
    <s v="OVO011629"/>
    <m/>
    <m/>
    <m/>
    <n v="213691"/>
  </r>
  <r>
    <d v="2020-03-03T00:00:00"/>
    <x v="7"/>
    <x v="7"/>
    <s v="OPP"/>
    <s v="S011"/>
    <s v="Roaming charges - I Law"/>
    <x v="0"/>
    <n v="35"/>
    <n v="0"/>
    <m/>
    <s v="PS\MAYL"/>
    <m/>
    <s v="OVO011630"/>
    <m/>
    <m/>
    <m/>
    <n v="213694"/>
  </r>
  <r>
    <d v="2020-03-03T00:00:00"/>
    <x v="7"/>
    <x v="7"/>
    <s v="OPP"/>
    <s v="S011"/>
    <s v="Monthly plan charges OPP"/>
    <x v="0"/>
    <n v="467.81"/>
    <n v="70.180000000000007"/>
    <m/>
    <s v="PS\MAYL"/>
    <m/>
    <s v="OVO011630"/>
    <m/>
    <m/>
    <m/>
    <n v="213699"/>
  </r>
  <r>
    <d v="2020-03-03T00:00:00"/>
    <x v="52"/>
    <x v="52"/>
    <s v="OPP"/>
    <s v="S011"/>
    <s v="New cellphones x 9"/>
    <x v="0"/>
    <n v="13842.79"/>
    <n v="2076.41"/>
    <m/>
    <s v="PS\MAYL"/>
    <m/>
    <s v="OVO011630"/>
    <m/>
    <m/>
    <m/>
    <n v="213701"/>
  </r>
  <r>
    <d v="2020-03-03T00:00:00"/>
    <x v="11"/>
    <x v="11"/>
    <s v="OPP"/>
    <s v="S011"/>
    <s v="Postage, Feb 2020"/>
    <x v="0"/>
    <n v="40.79"/>
    <n v="6.12"/>
    <m/>
    <s v="PS\MAYL"/>
    <m/>
    <s v="OVO011631"/>
    <m/>
    <m/>
    <m/>
    <n v="213704"/>
  </r>
  <r>
    <d v="2020-03-04T00:00:00"/>
    <x v="16"/>
    <x v="16"/>
    <s v="OPP"/>
    <s v="S011"/>
    <s v="HRNZ membership"/>
    <x v="0"/>
    <n v="386.96"/>
    <n v="58.04"/>
    <m/>
    <s v="PS\MAYL"/>
    <m/>
    <s v="OVO011636"/>
    <m/>
    <m/>
    <m/>
    <n v="213710"/>
  </r>
  <r>
    <d v="2020-03-04T00:00:00"/>
    <x v="17"/>
    <x v="17"/>
    <s v="OPP"/>
    <s v="S011"/>
    <s v="Stationery"/>
    <x v="0"/>
    <n v="735.53"/>
    <n v="110.33"/>
    <m/>
    <s v="PS\MAYL"/>
    <m/>
    <s v="OVO011638"/>
    <m/>
    <m/>
    <m/>
    <n v="213713"/>
  </r>
  <r>
    <d v="2020-03-04T00:00:00"/>
    <x v="0"/>
    <x v="0"/>
    <s v="OPP"/>
    <s v="S011"/>
    <s v="Ergonomic chairs x 12; Headset"/>
    <x v="0"/>
    <n v="6084"/>
    <n v="912.6"/>
    <m/>
    <s v="PS\MAYL"/>
    <m/>
    <s v="OVO011638"/>
    <m/>
    <m/>
    <m/>
    <n v="213717"/>
  </r>
  <r>
    <d v="2020-03-04T00:00:00"/>
    <x v="28"/>
    <x v="28"/>
    <s v="OPP"/>
    <s v="S011"/>
    <s v="MOJ checks, February 2020"/>
    <x v="0"/>
    <n v="120"/>
    <n v="18"/>
    <m/>
    <s v="PS\MAYL"/>
    <m/>
    <s v="OVO011640"/>
    <m/>
    <m/>
    <m/>
    <n v="213723"/>
  </r>
  <r>
    <d v="2020-03-04T00:00:00"/>
    <x v="9"/>
    <x v="9"/>
    <s v="OPP"/>
    <s v="S011"/>
    <s v="TIMG charges, January 2020"/>
    <x v="0"/>
    <n v="243.8"/>
    <n v="36.57"/>
    <m/>
    <s v="PS\MAYL"/>
    <m/>
    <s v="OVO011644"/>
    <m/>
    <m/>
    <m/>
    <n v="213729"/>
  </r>
  <r>
    <d v="2020-03-04T00:00:00"/>
    <x v="9"/>
    <x v="9"/>
    <s v="OPP"/>
    <s v="S011"/>
    <s v="TIMG charges, Feb 2020"/>
    <x v="0"/>
    <n v="199.64"/>
    <n v="29.95"/>
    <m/>
    <s v="PS\MAYL"/>
    <m/>
    <s v="OVO011650"/>
    <m/>
    <m/>
    <m/>
    <n v="213738"/>
  </r>
  <r>
    <d v="2020-03-05T00:00:00"/>
    <x v="50"/>
    <x v="50"/>
    <s v="OPP"/>
    <s v="S011"/>
    <s v="GBP24.50 1 copy of volume 87 of The Table"/>
    <x v="0"/>
    <n v="49.98"/>
    <n v="0"/>
    <m/>
    <s v="PS\SMITHAN"/>
    <m/>
    <s v="OVO011651"/>
    <m/>
    <m/>
    <m/>
    <n v="213747"/>
  </r>
  <r>
    <d v="2020-03-05T00:00:00"/>
    <x v="50"/>
    <x v="50"/>
    <s v="OPP"/>
    <s v="S011"/>
    <s v="GBP24.50 1 copy of volume 87 of The Table"/>
    <x v="0"/>
    <n v="49.98"/>
    <n v="0"/>
    <m/>
    <s v="PS\SMITHAN"/>
    <m/>
    <s v="OVO011652"/>
    <m/>
    <m/>
    <m/>
    <n v="213749"/>
  </r>
  <r>
    <d v="2020-03-05T00:00:00"/>
    <x v="28"/>
    <x v="28"/>
    <s v="OPP"/>
    <s v="S011"/>
    <s v="Candidate assessments x 2"/>
    <x v="0"/>
    <n v="340"/>
    <n v="51"/>
    <m/>
    <s v="PS\MAYL"/>
    <m/>
    <s v="OVO011653"/>
    <m/>
    <m/>
    <m/>
    <n v="213756"/>
  </r>
  <r>
    <d v="2020-03-06T00:00:00"/>
    <x v="0"/>
    <x v="0"/>
    <s v="OPP"/>
    <s v="S011"/>
    <s v="Wrist support, A Lindsay"/>
    <x v="0"/>
    <n v="183"/>
    <n v="27.45"/>
    <m/>
    <s v="PS\MAYL"/>
    <m/>
    <s v="OVO011655"/>
    <m/>
    <m/>
    <m/>
    <n v="213764"/>
  </r>
  <r>
    <d v="2020-03-06T00:00:00"/>
    <x v="0"/>
    <x v="0"/>
    <s v="OPP"/>
    <s v="S011"/>
    <s v="Ergonomic checks, P Miller, J Hamlyn"/>
    <x v="0"/>
    <n v="278.91000000000003"/>
    <n v="41.84"/>
    <m/>
    <s v="PS\MAYL"/>
    <m/>
    <s v="OVO011659"/>
    <m/>
    <m/>
    <m/>
    <n v="213776"/>
  </r>
  <r>
    <d v="2020-03-06T00:00:00"/>
    <x v="46"/>
    <x v="46"/>
    <s v="OPP"/>
    <s v="S011"/>
    <s v="Employment legal services"/>
    <x v="0"/>
    <n v="88.31"/>
    <n v="13.25"/>
    <m/>
    <s v="PS\MAYL"/>
    <m/>
    <s v="OVO011663"/>
    <m/>
    <m/>
    <m/>
    <n v="213779"/>
  </r>
  <r>
    <d v="2020-03-02T00:00:00"/>
    <x v="6"/>
    <x v="6"/>
    <s v="OPP"/>
    <s v="S011"/>
    <s v="CORPORATE ONLINE    "/>
    <x v="0"/>
    <n v="15"/>
    <n v="0"/>
    <m/>
    <s v="PS\MAIRA"/>
    <m/>
    <s v="BR2381"/>
    <m/>
    <m/>
    <m/>
    <n v="213790"/>
  </r>
  <r>
    <d v="2020-03-06T00:00:00"/>
    <x v="9"/>
    <x v="9"/>
    <s v="OPP"/>
    <s v="S011"/>
    <s v="E-cast - PTV archiving, Feb 2020"/>
    <x v="0"/>
    <n v="1104.9000000000001"/>
    <n v="165.74"/>
    <m/>
    <s v="PS\MAYL"/>
    <m/>
    <s v="OVO011665"/>
    <m/>
    <m/>
    <m/>
    <n v="213803"/>
  </r>
  <r>
    <d v="2020-03-09T00:00:00"/>
    <x v="56"/>
    <x v="56"/>
    <s v="OPP"/>
    <s v="S011"/>
    <s v="Objective PS/OOC merge, Feb 2020"/>
    <x v="0"/>
    <n v="27421.9"/>
    <n v="4113.29"/>
    <m/>
    <s v="PS\MAYL"/>
    <m/>
    <s v="OVO011667"/>
    <m/>
    <m/>
    <m/>
    <n v="213806"/>
  </r>
  <r>
    <d v="2020-03-10T00:00:00"/>
    <x v="28"/>
    <x v="28"/>
    <s v="OPP"/>
    <s v="S011"/>
    <s v="Advertising, Chamber staff"/>
    <x v="0"/>
    <n v="1988"/>
    <n v="298.2"/>
    <m/>
    <s v="PS\MAYL"/>
    <m/>
    <s v="OVO011673"/>
    <m/>
    <m/>
    <m/>
    <n v="213815"/>
  </r>
  <r>
    <d v="2020-03-10T00:00:00"/>
    <x v="0"/>
    <x v="0"/>
    <s v="OPP"/>
    <s v="S011"/>
    <s v="Onsite Support Travel km Onsite Advisor: Mel"/>
    <x v="0"/>
    <n v="500"/>
    <n v="75"/>
    <m/>
    <s v="PS\MAYL"/>
    <m/>
    <s v="OVO011675"/>
    <m/>
    <m/>
    <m/>
    <n v="213821"/>
  </r>
  <r>
    <d v="2020-03-18T00:00:00"/>
    <x v="1"/>
    <x v="1"/>
    <s v="OPP"/>
    <s v="S011"/>
    <s v="SALARY 18 MAR 2020"/>
    <x v="0"/>
    <n v="57880.15"/>
    <n v="0"/>
    <s v="PS\MAIRA"/>
    <s v="PS\LITTLEJK"/>
    <s v="PS\LITTLEJK"/>
    <s v="OSAL000386"/>
    <m/>
    <m/>
    <m/>
    <n v="213988"/>
  </r>
  <r>
    <d v="2020-03-18T00:00:00"/>
    <x v="19"/>
    <x v="19"/>
    <s v="OPP"/>
    <s v="S011"/>
    <s v="SALARY 18 MAR 2020"/>
    <x v="0"/>
    <n v="115.76"/>
    <n v="0"/>
    <s v="PS\MAIRA"/>
    <s v="PS\LITTLEJK"/>
    <s v="PS\LITTLEJK"/>
    <s v="OSAL000386"/>
    <m/>
    <m/>
    <m/>
    <n v="214006"/>
  </r>
  <r>
    <d v="2020-03-18T00:00:00"/>
    <x v="2"/>
    <x v="2"/>
    <s v="OPP"/>
    <s v="S011"/>
    <s v="SALARY 18 MAR 2020"/>
    <x v="0"/>
    <n v="697.81"/>
    <n v="0"/>
    <s v="PS\MAIRA"/>
    <s v="PS\LITTLEJK"/>
    <s v="PS\LITTLEJK"/>
    <s v="OSAL000386"/>
    <m/>
    <m/>
    <m/>
    <n v="214012"/>
  </r>
  <r>
    <d v="2020-03-18T00:00:00"/>
    <x v="3"/>
    <x v="3"/>
    <s v="OPP"/>
    <s v="S011"/>
    <s v="SALARY 18 MAR 2020"/>
    <x v="0"/>
    <n v="1330"/>
    <n v="0"/>
    <s v="PS\MAIRA"/>
    <s v="PS\LITTLEJK"/>
    <s v="PS\LITTLEJK"/>
    <s v="OSAL000386"/>
    <m/>
    <m/>
    <m/>
    <n v="214022"/>
  </r>
  <r>
    <d v="2020-03-01T00:00:00"/>
    <x v="29"/>
    <x v="29"/>
    <s v="OPP"/>
    <s v="S011"/>
    <s v="Accounting Services SLA 2017/18 sch2"/>
    <x v="0"/>
    <n v="3250"/>
    <n v="0"/>
    <s v="PS\MAIRA"/>
    <s v="PS\LITTLEJK"/>
    <s v="PS\LITTLEJK"/>
    <s v="ACCOUNTING"/>
    <m/>
    <m/>
    <m/>
    <n v="214050"/>
  </r>
  <r>
    <d v="2020-03-01T00:00:00"/>
    <x v="29"/>
    <x v="29"/>
    <s v="OPP"/>
    <s v="S011"/>
    <s v="OOC Management Accountant Fee sch2"/>
    <x v="0"/>
    <n v="5000"/>
    <n v="0"/>
    <s v="PS\MAIRA"/>
    <s v="PS\LITTLEJK"/>
    <s v="PS\LITTLEJK"/>
    <s v="ACCOUNTING"/>
    <m/>
    <m/>
    <m/>
    <n v="214051"/>
  </r>
  <r>
    <d v="2020-03-01T00:00:00"/>
    <x v="30"/>
    <x v="30"/>
    <s v="OPP"/>
    <s v="S011"/>
    <s v="Allocation of corp. support from OPP to IPR 19/20"/>
    <x v="0"/>
    <n v="-3717.13"/>
    <n v="0"/>
    <s v="PS\MAIRA"/>
    <s v="PS\LITTLEJK"/>
    <s v="PS\LITTLEJK"/>
    <s v="ALLOCATIONS"/>
    <m/>
    <m/>
    <m/>
    <n v="214057"/>
  </r>
  <r>
    <d v="2020-03-01T00:00:00"/>
    <x v="31"/>
    <x v="31"/>
    <s v="OPP"/>
    <s v="S011"/>
    <s v="Audit fee accrual 19/20"/>
    <x v="0"/>
    <n v="3872.17"/>
    <n v="0"/>
    <s v="PS\MAIRA"/>
    <s v="PS\LITTLEJK"/>
    <s v="PS\LITTLEJK"/>
    <s v="AUDIT FEE"/>
    <m/>
    <m/>
    <m/>
    <n v="214062"/>
  </r>
  <r>
    <d v="2020-03-01T00:00:00"/>
    <x v="32"/>
    <x v="32"/>
    <s v="OPP"/>
    <s v="S011"/>
    <s v="Capital charge 19/20"/>
    <x v="0"/>
    <n v="47275"/>
    <n v="0"/>
    <s v="PS\MAIRA"/>
    <s v="PS\LITTLEJK"/>
    <s v="PS\LITTLEJK"/>
    <s v="CAPITAL CHARGE"/>
    <m/>
    <m/>
    <m/>
    <n v="214064"/>
  </r>
  <r>
    <d v="2020-03-01T00:00:00"/>
    <x v="33"/>
    <x v="33"/>
    <s v="OPP"/>
    <s v="S011"/>
    <s v="Crown Revenue 19/20"/>
    <x v="0"/>
    <n v="-1726166.67"/>
    <n v="0"/>
    <s v="PS\MAIRA"/>
    <s v="PS\LITTLEJK"/>
    <s v="PS\LITTLEJK"/>
    <s v="CROWN REVENUE"/>
    <m/>
    <m/>
    <m/>
    <n v="214066"/>
  </r>
  <r>
    <d v="2020-03-01T00:00:00"/>
    <x v="34"/>
    <x v="34"/>
    <s v="OPP"/>
    <s v="S011"/>
    <s v="ICT SLA OOC 2019/20"/>
    <x v="0"/>
    <n v="110000"/>
    <n v="0"/>
    <s v="PS\MAIRA"/>
    <s v="PS\LITTLEJK"/>
    <s v="PS\LITTLEJK"/>
    <s v="ICT SLA"/>
    <m/>
    <m/>
    <m/>
    <n v="214070"/>
  </r>
  <r>
    <d v="2020-03-01T00:00:00"/>
    <x v="1"/>
    <x v="1"/>
    <s v="OPP"/>
    <s v="S011"/>
    <s v="Krishna Ramakrishnan split costs with PS March"/>
    <x v="0"/>
    <n v="-6187"/>
    <n v="0"/>
    <s v="PS\MAIRA"/>
    <s v="PS\LITTLEJK"/>
    <s v="PS\LITTLEJK"/>
    <s v="KRISHNA"/>
    <m/>
    <m/>
    <m/>
    <n v="214077"/>
  </r>
  <r>
    <d v="2020-03-01T00:00:00"/>
    <x v="19"/>
    <x v="19"/>
    <s v="OPP"/>
    <s v="S011"/>
    <s v="Krishna Ramakrishnan split costs with PS March"/>
    <x v="0"/>
    <n v="-12.5"/>
    <n v="0"/>
    <s v="PS\MAIRA"/>
    <s v="PS\LITTLEJK"/>
    <s v="PS\LITTLEJK"/>
    <s v="KRISHNA"/>
    <m/>
    <m/>
    <m/>
    <n v="214078"/>
  </r>
  <r>
    <d v="2020-03-01T00:00:00"/>
    <x v="3"/>
    <x v="3"/>
    <s v="OPP"/>
    <s v="S011"/>
    <s v="Krishna Ramakrishnan split costs with PS March"/>
    <x v="0"/>
    <n v="-277"/>
    <n v="0"/>
    <s v="PS\MAIRA"/>
    <s v="PS\LITTLEJK"/>
    <s v="PS\LITTLEJK"/>
    <s v="KRISHNA"/>
    <m/>
    <m/>
    <m/>
    <n v="214079"/>
  </r>
  <r>
    <d v="2020-03-01T00:00:00"/>
    <x v="44"/>
    <x v="44"/>
    <s v="OPP"/>
    <s v="S011"/>
    <s v="PPMT - Ask Your Team Jul19-Jun20"/>
    <x v="0"/>
    <n v="1166.67"/>
    <n v="0"/>
    <s v="PS\MAIRA"/>
    <s v="PS\LITTLEJK"/>
    <s v="PS\LITTLEJK"/>
    <s v="OVO010892"/>
    <m/>
    <m/>
    <m/>
    <n v="214087"/>
  </r>
  <r>
    <d v="2020-03-01T00:00:00"/>
    <x v="27"/>
    <x v="27"/>
    <s v="OPP"/>
    <s v="S011"/>
    <s v="PPMT - Marsh Ltd - 1/10/19 - 30/8/20"/>
    <x v="0"/>
    <n v="1063.25"/>
    <n v="0"/>
    <s v="PS\MAIRA"/>
    <s v="PS\LITTLEJK"/>
    <s v="PS\LITTLEJK"/>
    <s v="OVO011518"/>
    <m/>
    <m/>
    <m/>
    <n v="214097"/>
  </r>
  <r>
    <d v="2020-03-23T00:00:00"/>
    <x v="6"/>
    <x v="6"/>
    <s v="OPP"/>
    <s v="S011"/>
    <s v="Annual Fee Account Fee-Bagnal"/>
    <x v="0"/>
    <n v="3.8"/>
    <n v="0"/>
    <s v="PS\VENOOS"/>
    <s v="PS\SMITHAN"/>
    <s v="PS\SMITHAN"/>
    <s v="OGL003560"/>
    <m/>
    <m/>
    <m/>
    <n v="214102"/>
  </r>
  <r>
    <d v="2020-03-23T00:00:00"/>
    <x v="6"/>
    <x v="6"/>
    <s v="OPP"/>
    <s v="S011"/>
    <s v="Annual Fee Account Fee-Mitche"/>
    <x v="0"/>
    <n v="3.8"/>
    <n v="0"/>
    <s v="PS\VENOOS"/>
    <s v="PS\SMITHAN"/>
    <s v="PS\SMITHAN"/>
    <s v="OGL003560"/>
    <m/>
    <m/>
    <m/>
    <n v="214104"/>
  </r>
  <r>
    <d v="2020-03-23T00:00:00"/>
    <x v="6"/>
    <x v="6"/>
    <s v="OPP"/>
    <s v="S011"/>
    <s v="Annual Fee Account Fee-Louwre"/>
    <x v="0"/>
    <n v="3.8"/>
    <n v="0"/>
    <s v="PS\VENOOS"/>
    <s v="PS\SMITHAN"/>
    <s v="PS\SMITHAN"/>
    <s v="OGL003560"/>
    <m/>
    <m/>
    <m/>
    <n v="214106"/>
  </r>
  <r>
    <d v="2020-03-23T00:00:00"/>
    <x v="6"/>
    <x v="6"/>
    <s v="OPP"/>
    <s v="S011"/>
    <s v="Annual Fee Account Fee-Sieber"/>
    <x v="0"/>
    <n v="3.8"/>
    <n v="0"/>
    <s v="PS\VENOOS"/>
    <s v="PS\SMITHAN"/>
    <s v="PS\SMITHAN"/>
    <s v="OGL003560"/>
    <m/>
    <m/>
    <m/>
    <n v="214108"/>
  </r>
  <r>
    <d v="2020-03-23T00:00:00"/>
    <x v="6"/>
    <x v="6"/>
    <s v="OPP"/>
    <s v="S011"/>
    <s v="Annual Fee Account Fee-Groves"/>
    <x v="0"/>
    <n v="3.8"/>
    <n v="0"/>
    <s v="PS\VENOOS"/>
    <s v="PS\SMITHAN"/>
    <s v="PS\SMITHAN"/>
    <s v="OGL003560"/>
    <m/>
    <m/>
    <m/>
    <n v="214110"/>
  </r>
  <r>
    <d v="2020-03-23T00:00:00"/>
    <x v="21"/>
    <x v="21"/>
    <s v="OPP"/>
    <s v="S011"/>
    <s v="PLP ground coffee-Brouwe"/>
    <x v="0"/>
    <n v="21.74"/>
    <n v="0"/>
    <s v="PS\VENOOS"/>
    <s v="PS\SMITHAN"/>
    <s v="PS\SMITHAN"/>
    <s v="OGL003560"/>
    <s v="Coffee Supreme Ltd Online"/>
    <m/>
    <m/>
    <n v="214112"/>
  </r>
  <r>
    <d v="2020-03-23T00:00:00"/>
    <x v="21"/>
    <x v="21"/>
    <s v="OPP"/>
    <s v="S011"/>
    <s v="Ground coffee for PLP-Brouwe"/>
    <x v="0"/>
    <n v="21.74"/>
    <n v="0"/>
    <s v="PS\VENOOS"/>
    <s v="PS\SMITHAN"/>
    <s v="PS\SMITHAN"/>
    <s v="OGL003560"/>
    <s v="Coffee Supreme Ltd Online"/>
    <m/>
    <m/>
    <n v="214115"/>
  </r>
  <r>
    <d v="2020-03-23T00:00:00"/>
    <x v="6"/>
    <x v="6"/>
    <s v="OPP"/>
    <s v="S011"/>
    <s v="Annual Fee Account Fee-Brouwe"/>
    <x v="0"/>
    <n v="3.8"/>
    <n v="0"/>
    <s v="PS\VENOOS"/>
    <s v="PS\SMITHAN"/>
    <s v="PS\SMITHAN"/>
    <s v="OGL003560"/>
    <m/>
    <m/>
    <m/>
    <n v="214116"/>
  </r>
  <r>
    <d v="2020-03-23T00:00:00"/>
    <x v="6"/>
    <x v="6"/>
    <s v="OPP"/>
    <s v="S011"/>
    <s v="Annual Fee Account Fee-Sharma"/>
    <x v="0"/>
    <n v="3.8"/>
    <n v="0"/>
    <s v="PS\VENOOS"/>
    <s v="PS\SMITHAN"/>
    <s v="PS\SMITHAN"/>
    <s v="OGL003560"/>
    <m/>
    <m/>
    <m/>
    <n v="214119"/>
  </r>
  <r>
    <d v="2020-03-23T00:00:00"/>
    <x v="6"/>
    <x v="6"/>
    <s v="OPP"/>
    <s v="S011"/>
    <s v="Annual Fee Account Fee-Wilson"/>
    <x v="0"/>
    <n v="3.8"/>
    <n v="0"/>
    <s v="PS\VENOOS"/>
    <s v="PS\SMITHAN"/>
    <s v="PS\SMITHAN"/>
    <s v="OGL003560"/>
    <m/>
    <m/>
    <m/>
    <n v="214121"/>
  </r>
  <r>
    <d v="2020-03-23T00:00:00"/>
    <x v="6"/>
    <x v="6"/>
    <s v="OPP"/>
    <s v="S011"/>
    <s v="Annual Fee Account Fee-Lindsa"/>
    <x v="0"/>
    <n v="3.8"/>
    <n v="0"/>
    <s v="PS\VENOOS"/>
    <s v="PS\SMITHAN"/>
    <s v="PS\SMITHAN"/>
    <s v="OGL003560"/>
    <m/>
    <m/>
    <m/>
    <n v="214123"/>
  </r>
  <r>
    <d v="2020-03-23T00:00:00"/>
    <x v="6"/>
    <x v="6"/>
    <s v="OPP"/>
    <s v="S011"/>
    <s v="Annual Fee Account Fee-Picker"/>
    <x v="0"/>
    <n v="3.8"/>
    <n v="0"/>
    <s v="PS\VENOOS"/>
    <s v="PS\SMITHAN"/>
    <s v="PS\SMITHAN"/>
    <s v="OGL003560"/>
    <m/>
    <m/>
    <m/>
    <n v="214125"/>
  </r>
  <r>
    <d v="2020-03-23T00:00:00"/>
    <x v="6"/>
    <x v="6"/>
    <s v="OPP"/>
    <s v="S011"/>
    <s v="Annual Fee Account Fee-Jones"/>
    <x v="0"/>
    <n v="3.8"/>
    <n v="0"/>
    <s v="PS\VENOOS"/>
    <s v="PS\SMITHAN"/>
    <s v="PS\SMITHAN"/>
    <s v="OGL003560"/>
    <m/>
    <m/>
    <m/>
    <n v="214127"/>
  </r>
  <r>
    <d v="2020-03-23T00:00:00"/>
    <x v="6"/>
    <x v="6"/>
    <s v="OPP"/>
    <s v="S011"/>
    <s v="Annual Fee Account Fee-Brier"/>
    <x v="0"/>
    <n v="3.8"/>
    <n v="0"/>
    <s v="PS\VENOOS"/>
    <s v="PS\SMITHAN"/>
    <s v="PS\SMITHAN"/>
    <s v="OGL003560"/>
    <m/>
    <m/>
    <m/>
    <n v="214130"/>
  </r>
  <r>
    <d v="2020-03-23T00:00:00"/>
    <x v="6"/>
    <x v="6"/>
    <s v="OPP"/>
    <s v="S011"/>
    <s v="Annual Fee Account Fee-Yeabsl"/>
    <x v="0"/>
    <n v="3.8"/>
    <n v="0"/>
    <s v="PS\VENOOS"/>
    <s v="PS\SMITHAN"/>
    <s v="PS\SMITHAN"/>
    <s v="OGL003560"/>
    <m/>
    <m/>
    <m/>
    <n v="214132"/>
  </r>
  <r>
    <d v="2020-03-23T00:00:00"/>
    <x v="6"/>
    <x v="6"/>
    <s v="OPP"/>
    <s v="S011"/>
    <s v="Annual Fee Account Fee-Cotmor"/>
    <x v="0"/>
    <n v="3.8"/>
    <n v="0"/>
    <s v="PS\VENOOS"/>
    <s v="PS\SMITHAN"/>
    <s v="PS\SMITHAN"/>
    <s v="OGL003560"/>
    <m/>
    <m/>
    <m/>
    <n v="214134"/>
  </r>
  <r>
    <d v="2020-03-23T00:00:00"/>
    <x v="6"/>
    <x v="6"/>
    <s v="OPP"/>
    <s v="S011"/>
    <s v="Annual Fee Account Fee-Lepou"/>
    <x v="0"/>
    <n v="3.8"/>
    <n v="0"/>
    <s v="PS\VENOOS"/>
    <s v="PS\SMITHAN"/>
    <s v="PS\SMITHAN"/>
    <s v="OGL003560"/>
    <m/>
    <m/>
    <m/>
    <n v="214136"/>
  </r>
  <r>
    <d v="2020-03-23T00:00:00"/>
    <x v="6"/>
    <x v="6"/>
    <s v="OPP"/>
    <s v="S011"/>
    <s v="Annual Fee Account Fee-McLean"/>
    <x v="0"/>
    <n v="3.8"/>
    <n v="0"/>
    <s v="PS\VENOOS"/>
    <s v="PS\SMITHAN"/>
    <s v="PS\SMITHAN"/>
    <s v="OGL003560"/>
    <m/>
    <m/>
    <m/>
    <n v="214138"/>
  </r>
  <r>
    <d v="2020-03-23T00:00:00"/>
    <x v="6"/>
    <x v="6"/>
    <s v="OPP"/>
    <s v="S011"/>
    <s v="Annual Fee Account Fee-Hart"/>
    <x v="0"/>
    <n v="3.8"/>
    <n v="0"/>
    <s v="PS\VENOOS"/>
    <s v="PS\SMITHAN"/>
    <s v="PS\SMITHAN"/>
    <s v="OGL003560"/>
    <m/>
    <m/>
    <m/>
    <n v="214153"/>
  </r>
  <r>
    <d v="2020-03-23T00:00:00"/>
    <x v="6"/>
    <x v="6"/>
    <s v="OPP"/>
    <s v="S011"/>
    <s v="Annual Fee Account Fee-Kreig"/>
    <x v="0"/>
    <n v="3.8"/>
    <n v="0"/>
    <s v="PS\VENOOS"/>
    <s v="PS\SMITHAN"/>
    <s v="PS\SMITHAN"/>
    <s v="OGL003560"/>
    <m/>
    <m/>
    <m/>
    <n v="214155"/>
  </r>
  <r>
    <d v="2020-03-23T00:00:00"/>
    <x v="6"/>
    <x v="6"/>
    <s v="OPP"/>
    <s v="S011"/>
    <s v="Annual Fee Account Fee-Hellye"/>
    <x v="0"/>
    <n v="3.8"/>
    <n v="0"/>
    <s v="PS\VENOOS"/>
    <s v="PS\SMITHAN"/>
    <s v="PS\SMITHAN"/>
    <s v="OGL003560"/>
    <m/>
    <m/>
    <m/>
    <n v="214157"/>
  </r>
  <r>
    <d v="2020-03-23T00:00:00"/>
    <x v="6"/>
    <x v="6"/>
    <s v="OPP"/>
    <s v="S011"/>
    <s v="Annual Fee Account Fee-Locke"/>
    <x v="0"/>
    <n v="3.8"/>
    <n v="0"/>
    <s v="PS\VENOOS"/>
    <s v="PS\SMITHAN"/>
    <s v="PS\SMITHAN"/>
    <s v="OGL003560"/>
    <m/>
    <m/>
    <m/>
    <n v="214159"/>
  </r>
  <r>
    <d v="2020-03-23T00:00:00"/>
    <x v="6"/>
    <x v="6"/>
    <s v="OPP"/>
    <s v="S011"/>
    <s v="Annual Fee Account Fee-Trayno"/>
    <x v="0"/>
    <n v="3.8"/>
    <n v="0"/>
    <s v="PS\VENOOS"/>
    <s v="PS\SMITHAN"/>
    <s v="PS\SMITHAN"/>
    <s v="OGL003560"/>
    <m/>
    <m/>
    <m/>
    <n v="214161"/>
  </r>
  <r>
    <d v="2020-03-23T00:00:00"/>
    <x v="6"/>
    <x v="6"/>
    <s v="OPP"/>
    <s v="S011"/>
    <s v="Annual Fee Account Fee-Drakef"/>
    <x v="0"/>
    <n v="3.8"/>
    <n v="0"/>
    <s v="PS\VENOOS"/>
    <s v="PS\SMITHAN"/>
    <s v="PS\SMITHAN"/>
    <s v="OGL003560"/>
    <m/>
    <m/>
    <m/>
    <n v="214163"/>
  </r>
  <r>
    <d v="2020-03-23T00:00:00"/>
    <x v="6"/>
    <x v="6"/>
    <s v="OPP"/>
    <s v="S011"/>
    <s v="Annual Fee Account Fee-Streef"/>
    <x v="0"/>
    <n v="3.8"/>
    <n v="0"/>
    <s v="PS\VENOOS"/>
    <s v="PS\SMITHAN"/>
    <s v="PS\SMITHAN"/>
    <s v="OGL003560"/>
    <m/>
    <m/>
    <m/>
    <n v="214165"/>
  </r>
  <r>
    <d v="2020-03-23T00:00:00"/>
    <x v="6"/>
    <x v="6"/>
    <s v="OPP"/>
    <s v="S011"/>
    <s v="Annual Fee Account Fee-Holmes"/>
    <x v="0"/>
    <n v="3.8"/>
    <n v="0"/>
    <s v="PS\VENOOS"/>
    <s v="PS\SMITHAN"/>
    <s v="PS\SMITHAN"/>
    <s v="OGL003560"/>
    <m/>
    <m/>
    <m/>
    <n v="214168"/>
  </r>
  <r>
    <d v="2020-03-23T00:00:00"/>
    <x v="6"/>
    <x v="6"/>
    <s v="OPP"/>
    <s v="S011"/>
    <s v="Annual Fee Account Fee-Hanna"/>
    <x v="0"/>
    <n v="3.8"/>
    <n v="0"/>
    <s v="PS\VENOOS"/>
    <s v="PS\SMITHAN"/>
    <s v="PS\SMITHAN"/>
    <s v="OGL003560"/>
    <m/>
    <m/>
    <m/>
    <n v="214174"/>
  </r>
  <r>
    <d v="2020-03-23T00:00:00"/>
    <x v="6"/>
    <x v="6"/>
    <s v="OPP"/>
    <s v="S011"/>
    <s v="Annual Fee Account Fee-Grace"/>
    <x v="0"/>
    <n v="3.8"/>
    <n v="0"/>
    <s v="PS\VENOOS"/>
    <s v="PS\SMITHAN"/>
    <s v="PS\SMITHAN"/>
    <s v="OGL003560"/>
    <m/>
    <m/>
    <m/>
    <n v="214176"/>
  </r>
  <r>
    <d v="2020-03-23T00:00:00"/>
    <x v="6"/>
    <x v="6"/>
    <s v="OPP"/>
    <s v="S011"/>
    <s v="Annual Fee Account Fee-Willia"/>
    <x v="0"/>
    <n v="3.8"/>
    <n v="0"/>
    <s v="PS\VENOOS"/>
    <s v="PS\SMITHAN"/>
    <s v="PS\SMITHAN"/>
    <s v="OGL003560"/>
    <m/>
    <m/>
    <m/>
    <n v="214178"/>
  </r>
  <r>
    <d v="2020-03-23T00:00:00"/>
    <x v="6"/>
    <x v="6"/>
    <s v="OPP"/>
    <s v="S011"/>
    <s v="Annual Fee Account Fee-Harris"/>
    <x v="0"/>
    <n v="3.8"/>
    <n v="0"/>
    <s v="PS\VENOOS"/>
    <s v="PS\SMITHAN"/>
    <s v="PS\SMITHAN"/>
    <s v="OGL003560"/>
    <m/>
    <m/>
    <m/>
    <n v="214180"/>
  </r>
  <r>
    <d v="2020-03-23T00:00:00"/>
    <x v="6"/>
    <x v="6"/>
    <s v="OPP"/>
    <s v="S011"/>
    <s v="Annual Fee Account Fee-Sutton"/>
    <x v="0"/>
    <n v="3.8"/>
    <n v="0"/>
    <s v="PS\VENOOS"/>
    <s v="PS\SMITHAN"/>
    <s v="PS\SMITHAN"/>
    <s v="OGL003560"/>
    <m/>
    <m/>
    <m/>
    <n v="214182"/>
  </r>
  <r>
    <d v="2020-03-23T00:00:00"/>
    <x v="6"/>
    <x v="6"/>
    <s v="OPP"/>
    <s v="S011"/>
    <s v="Annual Fee Account Fee-Farmer"/>
    <x v="0"/>
    <n v="3.8"/>
    <n v="0"/>
    <s v="PS\VENOOS"/>
    <s v="PS\SMITHAN"/>
    <s v="PS\SMITHAN"/>
    <s v="OGL003560"/>
    <m/>
    <m/>
    <m/>
    <n v="214184"/>
  </r>
  <r>
    <d v="2020-03-23T00:00:00"/>
    <x v="6"/>
    <x v="6"/>
    <s v="OPP"/>
    <s v="S011"/>
    <s v="Annual Fee Account Fee-Landon"/>
    <x v="0"/>
    <n v="3.8"/>
    <n v="0"/>
    <s v="PS\VENOOS"/>
    <s v="PS\SMITHAN"/>
    <s v="PS\SMITHAN"/>
    <s v="OGL003560"/>
    <m/>
    <m/>
    <m/>
    <n v="214188"/>
  </r>
  <r>
    <d v="2020-03-23T00:00:00"/>
    <x v="6"/>
    <x v="6"/>
    <s v="OPP"/>
    <s v="S011"/>
    <s v="Annual Fee Account Fee-Maran"/>
    <x v="0"/>
    <n v="3.8"/>
    <n v="0"/>
    <s v="PS\VENOOS"/>
    <s v="PS\SMITHAN"/>
    <s v="PS\SMITHAN"/>
    <s v="OGL003560"/>
    <m/>
    <m/>
    <m/>
    <n v="214190"/>
  </r>
  <r>
    <d v="2020-03-23T00:00:00"/>
    <x v="6"/>
    <x v="6"/>
    <s v="OPP"/>
    <s v="S011"/>
    <s v="Annual Fee Account Fee-Davies"/>
    <x v="0"/>
    <n v="3.8"/>
    <n v="0"/>
    <s v="PS\VENOOS"/>
    <s v="PS\SMITHAN"/>
    <s v="PS\SMITHAN"/>
    <s v="OGL003560"/>
    <m/>
    <m/>
    <m/>
    <n v="214192"/>
  </r>
  <r>
    <d v="2020-03-23T00:00:00"/>
    <x v="6"/>
    <x v="6"/>
    <s v="OPP"/>
    <s v="S011"/>
    <s v="Annual Fee Account Fee-Law"/>
    <x v="0"/>
    <n v="3.8"/>
    <n v="0"/>
    <s v="PS\VENOOS"/>
    <s v="PS\SMITHAN"/>
    <s v="PS\SMITHAN"/>
    <s v="OGL003560"/>
    <m/>
    <m/>
    <m/>
    <n v="214198"/>
  </r>
  <r>
    <d v="2020-03-23T00:00:00"/>
    <x v="6"/>
    <x v="6"/>
    <s v="OPP"/>
    <s v="S011"/>
    <s v="Annual Fee Account Fee-Chalme"/>
    <x v="0"/>
    <n v="3.8"/>
    <n v="0"/>
    <s v="PS\VENOOS"/>
    <s v="PS\SMITHAN"/>
    <s v="PS\SMITHAN"/>
    <s v="OGL003560"/>
    <m/>
    <m/>
    <m/>
    <n v="214200"/>
  </r>
  <r>
    <d v="2020-03-23T00:00:00"/>
    <x v="6"/>
    <x v="6"/>
    <s v="OPP"/>
    <s v="S011"/>
    <s v="Annual Fee Account Fee-Bagge"/>
    <x v="0"/>
    <n v="3.8"/>
    <n v="0"/>
    <s v="PS\VENOOS"/>
    <s v="PS\SMITHAN"/>
    <s v="PS\SMITHAN"/>
    <s v="OGL003560"/>
    <m/>
    <m/>
    <m/>
    <n v="214202"/>
  </r>
  <r>
    <d v="2020-03-23T00:00:00"/>
    <x v="6"/>
    <x v="6"/>
    <s v="OPP"/>
    <s v="S011"/>
    <s v="Annual Fee Account Fee-Baker"/>
    <x v="0"/>
    <n v="3.8"/>
    <n v="0"/>
    <s v="PS\VENOOS"/>
    <s v="PS\SMITHAN"/>
    <s v="PS\SMITHAN"/>
    <s v="OGL003560"/>
    <m/>
    <m/>
    <m/>
    <n v="214204"/>
  </r>
  <r>
    <d v="2020-03-23T00:00:00"/>
    <x v="6"/>
    <x v="6"/>
    <s v="OPP"/>
    <s v="S011"/>
    <s v="Annual Fee Account Fee-Elmes"/>
    <x v="0"/>
    <n v="3.8"/>
    <n v="0"/>
    <s v="PS\VENOOS"/>
    <s v="PS\SMITHAN"/>
    <s v="PS\SMITHAN"/>
    <s v="OGL003560"/>
    <m/>
    <m/>
    <m/>
    <n v="214206"/>
  </r>
  <r>
    <d v="2020-03-23T00:00:00"/>
    <x v="6"/>
    <x v="6"/>
    <s v="OPP"/>
    <s v="S011"/>
    <s v="Annual Fee Account Fee-Grace"/>
    <x v="0"/>
    <n v="3.8"/>
    <n v="0"/>
    <s v="PS\VENOOS"/>
    <s v="PS\SMITHAN"/>
    <s v="PS\SMITHAN"/>
    <s v="OGL003560"/>
    <m/>
    <m/>
    <m/>
    <n v="214209"/>
  </r>
  <r>
    <d v="2020-03-23T00:00:00"/>
    <x v="6"/>
    <x v="6"/>
    <s v="OPP"/>
    <s v="S011"/>
    <s v="Annual Fee Account Fee-Gorham"/>
    <x v="0"/>
    <n v="3.8"/>
    <n v="0"/>
    <s v="PS\VENOOS"/>
    <s v="PS\SMITHAN"/>
    <s v="PS\SMITHAN"/>
    <s v="OGL003560"/>
    <m/>
    <m/>
    <m/>
    <n v="214214"/>
  </r>
  <r>
    <d v="2020-03-23T00:00:00"/>
    <x v="6"/>
    <x v="6"/>
    <s v="OPP"/>
    <s v="S011"/>
    <s v="Annual Fee Account Fee-Gray"/>
    <x v="0"/>
    <n v="3.8"/>
    <n v="0"/>
    <s v="PS\VENOOS"/>
    <s v="PS\SMITHAN"/>
    <s v="PS\SMITHAN"/>
    <s v="OGL003560"/>
    <m/>
    <m/>
    <m/>
    <n v="214216"/>
  </r>
  <r>
    <d v="2020-03-23T00:00:00"/>
    <x v="6"/>
    <x v="6"/>
    <s v="OPP"/>
    <s v="S011"/>
    <s v="Annual Fee Account Fee-Haynes"/>
    <x v="0"/>
    <n v="3.8"/>
    <n v="0"/>
    <s v="PS\VENOOS"/>
    <s v="PS\SMITHAN"/>
    <s v="PS\SMITHAN"/>
    <s v="OGL003560"/>
    <m/>
    <m/>
    <m/>
    <n v="214218"/>
  </r>
  <r>
    <d v="2020-03-23T00:00:00"/>
    <x v="18"/>
    <x v="18"/>
    <s v="OPP"/>
    <s v="S011"/>
    <s v="Business planning, cakefest-Jones"/>
    <x v="0"/>
    <n v="178.26"/>
    <n v="0"/>
    <s v="PS\VENOOS"/>
    <s v="PS\SMITHAN"/>
    <s v="PS\SMITHAN"/>
    <s v="OGL003560"/>
    <s v="Icon Venues"/>
    <m/>
    <m/>
    <n v="214220"/>
  </r>
  <r>
    <d v="2020-03-23T00:00:00"/>
    <x v="6"/>
    <x v="6"/>
    <s v="OPP"/>
    <s v="S011"/>
    <s v="Annual Fee Account Fee-Jones"/>
    <x v="0"/>
    <n v="3.8"/>
    <n v="0"/>
    <s v="PS\VENOOS"/>
    <s v="PS\SMITHAN"/>
    <s v="PS\SMITHAN"/>
    <s v="OGL003560"/>
    <m/>
    <m/>
    <m/>
    <n v="214221"/>
  </r>
  <r>
    <d v="2020-03-23T00:00:00"/>
    <x v="6"/>
    <x v="6"/>
    <s v="OPP"/>
    <s v="S011"/>
    <s v="Annual Fee Account Fee-Maffey"/>
    <x v="0"/>
    <n v="3.8"/>
    <n v="0"/>
    <s v="PS\VENOOS"/>
    <s v="PS\SMITHAN"/>
    <s v="PS\SMITHAN"/>
    <s v="OGL003560"/>
    <m/>
    <m/>
    <m/>
    <n v="214223"/>
  </r>
  <r>
    <d v="2020-03-23T00:00:00"/>
    <x v="6"/>
    <x v="6"/>
    <s v="OPP"/>
    <s v="S011"/>
    <s v="Annual Fee Account Fee-Maiava"/>
    <x v="0"/>
    <n v="3.8"/>
    <n v="0"/>
    <s v="PS\VENOOS"/>
    <s v="PS\SMITHAN"/>
    <s v="PS\SMITHAN"/>
    <s v="OGL003560"/>
    <m/>
    <m/>
    <m/>
    <n v="214225"/>
  </r>
  <r>
    <d v="2020-03-23T00:00:00"/>
    <x v="6"/>
    <x v="6"/>
    <s v="OPP"/>
    <s v="S011"/>
    <s v="Annual Fee Account Fee-Te Amo"/>
    <x v="0"/>
    <n v="3.8"/>
    <n v="0"/>
    <s v="PS\VENOOS"/>
    <s v="PS\SMITHAN"/>
    <s v="PS\SMITHAN"/>
    <s v="OGL003560"/>
    <m/>
    <m/>
    <m/>
    <n v="214227"/>
  </r>
  <r>
    <d v="2020-03-23T00:00:00"/>
    <x v="6"/>
    <x v="6"/>
    <s v="OPP"/>
    <s v="S011"/>
    <s v="Annual Fee Account Fee-McIver"/>
    <x v="0"/>
    <n v="3.8"/>
    <n v="0"/>
    <s v="PS\VENOOS"/>
    <s v="PS\SMITHAN"/>
    <s v="PS\SMITHAN"/>
    <s v="OGL003560"/>
    <m/>
    <m/>
    <m/>
    <n v="214229"/>
  </r>
  <r>
    <d v="2020-03-23T00:00:00"/>
    <x v="6"/>
    <x v="6"/>
    <s v="OPP"/>
    <s v="S011"/>
    <s v="Annual Fee Account Fee-O'Donn"/>
    <x v="0"/>
    <n v="3.8"/>
    <n v="0"/>
    <s v="PS\VENOOS"/>
    <s v="PS\SMITHAN"/>
    <s v="PS\SMITHAN"/>
    <s v="OGL003560"/>
    <m/>
    <m/>
    <m/>
    <n v="214231"/>
  </r>
  <r>
    <d v="2020-03-23T00:00:00"/>
    <x v="6"/>
    <x v="6"/>
    <s v="OPP"/>
    <s v="S011"/>
    <s v="Annual Fee Account Fee-Robins"/>
    <x v="0"/>
    <n v="3.8"/>
    <n v="0"/>
    <s v="PS\VENOOS"/>
    <s v="PS\SMITHAN"/>
    <s v="PS\SMITHAN"/>
    <s v="OGL003560"/>
    <m/>
    <m/>
    <m/>
    <n v="214233"/>
  </r>
  <r>
    <d v="2020-03-23T00:00:00"/>
    <x v="6"/>
    <x v="6"/>
    <s v="OPP"/>
    <s v="S011"/>
    <s v="Annual Fee Account Fee-Son"/>
    <x v="0"/>
    <n v="3.8"/>
    <n v="0"/>
    <s v="PS\VENOOS"/>
    <s v="PS\SMITHAN"/>
    <s v="PS\SMITHAN"/>
    <s v="OGL003560"/>
    <m/>
    <m/>
    <m/>
    <n v="214235"/>
  </r>
  <r>
    <d v="2020-03-23T00:00:00"/>
    <x v="6"/>
    <x v="6"/>
    <s v="OPP"/>
    <s v="S011"/>
    <s v="Annual Fee Account Fee-Willia"/>
    <x v="0"/>
    <n v="3.8"/>
    <n v="0"/>
    <s v="PS\VENOOS"/>
    <s v="PS\SMITHAN"/>
    <s v="PS\SMITHAN"/>
    <s v="OGL003560"/>
    <m/>
    <m/>
    <m/>
    <n v="214237"/>
  </r>
  <r>
    <d v="2020-03-13T00:00:00"/>
    <x v="15"/>
    <x v="15"/>
    <s v="OPP"/>
    <s v="S011"/>
    <s v="Coaching J Picker"/>
    <x v="0"/>
    <n v="210"/>
    <n v="31.5"/>
    <m/>
    <s v="PS\MAYL"/>
    <m/>
    <s v="OVO011682"/>
    <m/>
    <m/>
    <m/>
    <n v="214243"/>
  </r>
  <r>
    <d v="2020-03-16T00:00:00"/>
    <x v="15"/>
    <x v="15"/>
    <s v="OPP"/>
    <s v="S011"/>
    <s v="Tuition fees, K Farmer"/>
    <x v="0"/>
    <n v="6992.35"/>
    <n v="1048.8499999999999"/>
    <m/>
    <s v="PS\MAYL"/>
    <m/>
    <s v="OVO011683"/>
    <m/>
    <m/>
    <m/>
    <n v="214246"/>
  </r>
  <r>
    <d v="2020-03-31T00:00:00"/>
    <x v="1"/>
    <x v="1"/>
    <s v="OPP"/>
    <s v="S011"/>
    <s v="ACCRUALS MAR 2020"/>
    <x v="0"/>
    <n v="52092.15"/>
    <n v="0"/>
    <s v="PS\MAIRA"/>
    <s v="PS\LITTLEJK"/>
    <s v="PS\LITTLEJK"/>
    <s v="OSAC000247"/>
    <m/>
    <m/>
    <m/>
    <n v="214275"/>
  </r>
  <r>
    <d v="2020-03-31T00:00:00"/>
    <x v="2"/>
    <x v="2"/>
    <s v="OPP"/>
    <s v="S011"/>
    <s v="ACCRUALS MAR 2020"/>
    <x v="0"/>
    <n v="628.03"/>
    <n v="0"/>
    <s v="PS\MAIRA"/>
    <s v="PS\LITTLEJK"/>
    <s v="PS\LITTLEJK"/>
    <s v="OSAC000247"/>
    <m/>
    <m/>
    <m/>
    <n v="214281"/>
  </r>
  <r>
    <d v="2020-03-31T00:00:00"/>
    <x v="3"/>
    <x v="3"/>
    <s v="OPP"/>
    <s v="S011"/>
    <s v="ACCRUALS MAR 2020"/>
    <x v="0"/>
    <n v="1197"/>
    <n v="0"/>
    <s v="PS\MAIRA"/>
    <s v="PS\LITTLEJK"/>
    <s v="PS\LITTLEJK"/>
    <s v="OSAC000247"/>
    <m/>
    <m/>
    <m/>
    <n v="214291"/>
  </r>
  <r>
    <d v="2020-04-01T00:00:00"/>
    <x v="1"/>
    <x v="1"/>
    <s v="OPP"/>
    <s v="S011"/>
    <s v="ACCRUALS MAR 2020"/>
    <x v="0"/>
    <n v="-52092.15"/>
    <n v="0"/>
    <s v="PS\MAIRA"/>
    <s v="PS\LITTLEJK"/>
    <s v="PS\LITTLEJK"/>
    <s v="OSAC000248"/>
    <m/>
    <m/>
    <m/>
    <n v="214302"/>
  </r>
  <r>
    <d v="2020-04-01T00:00:00"/>
    <x v="2"/>
    <x v="2"/>
    <s v="OPP"/>
    <s v="S011"/>
    <s v="ACCRUALS MAR 2020"/>
    <x v="0"/>
    <n v="-628.03"/>
    <n v="0"/>
    <s v="PS\MAIRA"/>
    <s v="PS\LITTLEJK"/>
    <s v="PS\LITTLEJK"/>
    <s v="OSAC000248"/>
    <m/>
    <m/>
    <m/>
    <n v="214308"/>
  </r>
  <r>
    <d v="2020-04-01T00:00:00"/>
    <x v="3"/>
    <x v="3"/>
    <s v="OPP"/>
    <s v="S011"/>
    <s v="ACCRUALS MAR 2020"/>
    <x v="0"/>
    <n v="-1197"/>
    <n v="0"/>
    <s v="PS\MAIRA"/>
    <s v="PS\LITTLEJK"/>
    <s v="PS\LITTLEJK"/>
    <s v="OSAC000248"/>
    <m/>
    <m/>
    <m/>
    <n v="214318"/>
  </r>
  <r>
    <d v="2020-03-31T00:00:00"/>
    <x v="67"/>
    <x v="67"/>
    <s v="OPP"/>
    <s v="S011"/>
    <s v="Insect traps for OOC records space PL B3-00-Kreig"/>
    <x v="0"/>
    <n v="18.66"/>
    <n v="0"/>
    <s v="PS\VENOOS"/>
    <s v="PS\MAYL"/>
    <s v="PS\MAYL"/>
    <s v="OGL003565"/>
    <s v="Mitre 10 Mega Petone"/>
    <m/>
    <m/>
    <n v="214410"/>
  </r>
  <r>
    <d v="2020-03-31T00:00:00"/>
    <x v="18"/>
    <x v="18"/>
    <s v="OPP"/>
    <s v="S011"/>
    <s v="Joint OMT meeting refreshments, 16 March-Jones"/>
    <x v="0"/>
    <n v="107.39"/>
    <n v="0"/>
    <s v="PS\VENOOS"/>
    <s v="PS\MAYL"/>
    <s v="PS\MAYL"/>
    <s v="OGL003565"/>
    <s v="Icon Venues"/>
    <m/>
    <m/>
    <n v="214421"/>
  </r>
  <r>
    <d v="2020-03-31T00:00:00"/>
    <x v="6"/>
    <x v="6"/>
    <s v="OPP"/>
    <s v="S011"/>
    <s v="Transaction Fees Cash Advance Fee-Venoo"/>
    <x v="0"/>
    <n v="1"/>
    <n v="0"/>
    <s v="PS\VENOOS"/>
    <s v="PS\MAYL"/>
    <s v="PS\MAYL"/>
    <s v="OGL003565"/>
    <m/>
    <m/>
    <m/>
    <n v="214427"/>
  </r>
  <r>
    <d v="2020-03-31T00:00:00"/>
    <x v="6"/>
    <x v="6"/>
    <s v="OPP"/>
    <s v="S011"/>
    <s v="Transaction Fees Cash Advance Fee-Venoo"/>
    <x v="0"/>
    <n v="1"/>
    <n v="0"/>
    <s v="PS\VENOOS"/>
    <s v="PS\MAYL"/>
    <s v="PS\MAYL"/>
    <s v="OGL003565"/>
    <m/>
    <m/>
    <m/>
    <n v="214428"/>
  </r>
  <r>
    <d v="2020-03-31T00:00:00"/>
    <x v="6"/>
    <x v="6"/>
    <s v="OPP"/>
    <s v="S011"/>
    <s v="Transaction Fees Cash Advance Fee-Venoo"/>
    <x v="0"/>
    <n v="1"/>
    <n v="0"/>
    <s v="PS\VENOOS"/>
    <s v="PS\MAYL"/>
    <s v="PS\MAYL"/>
    <s v="OGL003565"/>
    <m/>
    <m/>
    <m/>
    <n v="214429"/>
  </r>
  <r>
    <d v="2020-03-31T00:00:00"/>
    <x v="6"/>
    <x v="6"/>
    <s v="OPP"/>
    <s v="S011"/>
    <s v="Transaction Fees Cash Advance Fee-Venoo"/>
    <x v="0"/>
    <n v="1"/>
    <n v="0"/>
    <s v="PS\VENOOS"/>
    <s v="PS\MAYL"/>
    <s v="PS\MAYL"/>
    <s v="OGL003565"/>
    <m/>
    <m/>
    <m/>
    <n v="214430"/>
  </r>
  <r>
    <d v="2020-03-31T00:00:00"/>
    <x v="6"/>
    <x v="6"/>
    <s v="OPP"/>
    <s v="S011"/>
    <s v="Transaction Fees Cash Advance Fee-Venoo"/>
    <x v="0"/>
    <n v="1"/>
    <n v="0"/>
    <s v="PS\VENOOS"/>
    <s v="PS\MAYL"/>
    <s v="PS\MAYL"/>
    <s v="OGL003565"/>
    <m/>
    <m/>
    <m/>
    <n v="214431"/>
  </r>
  <r>
    <d v="2020-03-31T00:00:00"/>
    <x v="6"/>
    <x v="6"/>
    <s v="OPP"/>
    <s v="S011"/>
    <s v="Finance Charge Interest Cash-Venoo"/>
    <x v="0"/>
    <n v="83.17"/>
    <n v="0"/>
    <s v="PS\VENOOS"/>
    <s v="PS\MAYL"/>
    <s v="PS\MAYL"/>
    <s v="OGL003565"/>
    <m/>
    <m/>
    <m/>
    <n v="214432"/>
  </r>
  <r>
    <d v="2020-03-31T00:00:00"/>
    <x v="5"/>
    <x v="5"/>
    <s v="OPP"/>
    <s v="S011"/>
    <s v="Purchase Card – David Wilson"/>
    <x v="0"/>
    <n v="3973.57"/>
    <n v="0"/>
    <s v="PS\VENOOS"/>
    <s v="PS\MAYL"/>
    <s v="PS\MAYL"/>
    <s v="OGL003566"/>
    <s v="Vic Unipayfees"/>
    <m/>
    <m/>
    <n v="214436"/>
  </r>
  <r>
    <d v="2020-03-31T00:00:00"/>
    <x v="5"/>
    <x v="5"/>
    <s v="OPP"/>
    <s v="S011"/>
    <s v="Purchase Card – Andie Lindsay"/>
    <x v="0"/>
    <n v="77.48"/>
    <n v="0"/>
    <s v="PS\VENOOS"/>
    <s v="PS\MAYL"/>
    <s v="PS\MAYL"/>
    <s v="OGL003566"/>
    <s v="Paypal *mobilefunli"/>
    <m/>
    <m/>
    <n v="214438"/>
  </r>
  <r>
    <d v="2020-03-31T00:00:00"/>
    <x v="5"/>
    <x v="5"/>
    <s v="OPP"/>
    <s v="S011"/>
    <s v="Purchase Card – Andie Lindsay"/>
    <x v="0"/>
    <n v="97.39"/>
    <n v="0"/>
    <s v="PS\VENOOS"/>
    <s v="PS\MAYL"/>
    <s v="PS\MAYL"/>
    <s v="OGL003566"/>
    <s v="Trademe 5d75 Ping"/>
    <m/>
    <m/>
    <n v="214439"/>
  </r>
  <r>
    <d v="2020-03-31T00:00:00"/>
    <x v="5"/>
    <x v="5"/>
    <s v="OPP"/>
    <s v="S011"/>
    <s v="Purchase Card – Andie Lindsay"/>
    <x v="0"/>
    <n v="76.87"/>
    <n v="0"/>
    <s v="PS\VENOOS"/>
    <s v="PS\MAYL"/>
    <s v="PS\MAYL"/>
    <s v="OGL003566"/>
    <s v="Wgtn Combined Taxis"/>
    <m/>
    <m/>
    <n v="214440"/>
  </r>
  <r>
    <d v="2020-03-31T00:00:00"/>
    <x v="5"/>
    <x v="5"/>
    <s v="OPP"/>
    <s v="S011"/>
    <s v="Purchase Card – Andie Lindsay"/>
    <x v="0"/>
    <n v="169.3"/>
    <n v="0"/>
    <s v="PS\VENOOS"/>
    <s v="PS\MAYL"/>
    <s v="PS\MAYL"/>
    <s v="OGL003566"/>
    <s v="New World Thorndon"/>
    <m/>
    <m/>
    <n v="214441"/>
  </r>
  <r>
    <d v="2020-03-31T00:00:00"/>
    <x v="5"/>
    <x v="5"/>
    <s v="OPP"/>
    <s v="S011"/>
    <s v="Purchase Card – Andie Lindsay"/>
    <x v="0"/>
    <n v="161.91999999999999"/>
    <n v="0"/>
    <s v="PS\VENOOS"/>
    <s v="PS\MAYL"/>
    <s v="PS\MAYL"/>
    <s v="OGL003566"/>
    <s v="New World Thorndon"/>
    <m/>
    <m/>
    <n v="214442"/>
  </r>
  <r>
    <d v="2020-04-01T00:00:00"/>
    <x v="5"/>
    <x v="5"/>
    <s v="OPP"/>
    <s v="S011"/>
    <s v="Purchase Card – David Wilson"/>
    <x v="0"/>
    <n v="-3973.57"/>
    <n v="0"/>
    <s v="PS\VENOOS"/>
    <s v="PS\MAYL"/>
    <s v="PS\MAYL"/>
    <s v="OGL003567"/>
    <s v="Vic Unipayfees"/>
    <m/>
    <m/>
    <n v="214495"/>
  </r>
  <r>
    <d v="2020-04-01T00:00:00"/>
    <x v="5"/>
    <x v="5"/>
    <s v="OPP"/>
    <s v="S011"/>
    <s v="Purchase Card – Andie Lindsay"/>
    <x v="0"/>
    <n v="-77.48"/>
    <n v="0"/>
    <s v="PS\VENOOS"/>
    <s v="PS\MAYL"/>
    <s v="PS\MAYL"/>
    <s v="OGL003567"/>
    <s v="Paypal *mobilefunli"/>
    <m/>
    <m/>
    <n v="214497"/>
  </r>
  <r>
    <d v="2020-04-01T00:00:00"/>
    <x v="5"/>
    <x v="5"/>
    <s v="OPP"/>
    <s v="S011"/>
    <s v="Purchase Card – Andie Lindsay"/>
    <x v="0"/>
    <n v="-97.39"/>
    <n v="0"/>
    <s v="PS\VENOOS"/>
    <s v="PS\MAYL"/>
    <s v="PS\MAYL"/>
    <s v="OGL003567"/>
    <s v="Trademe 5d75 Ping"/>
    <m/>
    <m/>
    <n v="214498"/>
  </r>
  <r>
    <d v="2020-04-01T00:00:00"/>
    <x v="5"/>
    <x v="5"/>
    <s v="OPP"/>
    <s v="S011"/>
    <s v="Purchase Card – Andie Lindsay"/>
    <x v="0"/>
    <n v="-76.87"/>
    <n v="0"/>
    <s v="PS\VENOOS"/>
    <s v="PS\MAYL"/>
    <s v="PS\MAYL"/>
    <s v="OGL003567"/>
    <s v="Wgtn Combined Taxis"/>
    <m/>
    <m/>
    <n v="214499"/>
  </r>
  <r>
    <d v="2020-04-01T00:00:00"/>
    <x v="5"/>
    <x v="5"/>
    <s v="OPP"/>
    <s v="S011"/>
    <s v="Purchase Card – Andie Lindsay"/>
    <x v="0"/>
    <n v="-169.3"/>
    <n v="0"/>
    <s v="PS\VENOOS"/>
    <s v="PS\MAYL"/>
    <s v="PS\MAYL"/>
    <s v="OGL003567"/>
    <s v="New World Thorndon"/>
    <m/>
    <m/>
    <n v="214500"/>
  </r>
  <r>
    <d v="2020-04-01T00:00:00"/>
    <x v="5"/>
    <x v="5"/>
    <s v="OPP"/>
    <s v="S011"/>
    <s v="Purchase Card – Andie Lindsay"/>
    <x v="0"/>
    <n v="-161.91999999999999"/>
    <n v="0"/>
    <s v="PS\VENOOS"/>
    <s v="PS\MAYL"/>
    <s v="PS\MAYL"/>
    <s v="OGL003567"/>
    <s v="New World Thorndon"/>
    <m/>
    <m/>
    <n v="214501"/>
  </r>
  <r>
    <d v="2020-03-31T00:00:00"/>
    <x v="35"/>
    <x v="35"/>
    <s v="OPP"/>
    <s v="S011"/>
    <s v="Annual Leave Mar 2020"/>
    <x v="0"/>
    <n v="11562.88"/>
    <n v="0"/>
    <s v="PS\MAIRA"/>
    <s v="PS\LITTLEJK"/>
    <s v="PS\LITTLEJK"/>
    <s v="OSAL000387"/>
    <m/>
    <m/>
    <m/>
    <n v="214553"/>
  </r>
  <r>
    <d v="2020-03-31T00:00:00"/>
    <x v="49"/>
    <x v="49"/>
    <s v="OPP"/>
    <s v="S011"/>
    <s v="STORE-ST3414-OPPx1-Lenovo USB Type-C 65W Standard "/>
    <x v="0"/>
    <n v="41"/>
    <n v="0"/>
    <s v="PS\MAIRA"/>
    <s v="PS\LITTLEJK"/>
    <s v="PS\LITTLEJK"/>
    <s v="OGL003568"/>
    <m/>
    <m/>
    <m/>
    <n v="214564"/>
  </r>
  <r>
    <d v="2020-03-31T00:00:00"/>
    <x v="51"/>
    <x v="51"/>
    <s v="OPP"/>
    <s v="S011"/>
    <s v="STORE-ST3414-OPPx1-Lenovo Yoga 390 Convertible - 2"/>
    <x v="0"/>
    <n v="2380"/>
    <n v="0"/>
    <s v="PS\MAIRA"/>
    <s v="PS\LITTLEJK"/>
    <s v="PS\LITTLEJK"/>
    <s v="OGL003568"/>
    <m/>
    <m/>
    <m/>
    <n v="214565"/>
  </r>
  <r>
    <d v="2020-03-31T00:00:00"/>
    <x v="49"/>
    <x v="49"/>
    <s v="OPP"/>
    <s v="S011"/>
    <s v="STORE-ST3414-OPPx1-Lenovo 40AF0135AU HYBRID USB-C "/>
    <x v="0"/>
    <n v="211"/>
    <n v="0"/>
    <s v="PS\MAIRA"/>
    <s v="PS\LITTLEJK"/>
    <s v="PS\LITTLEJK"/>
    <s v="OGL003568"/>
    <m/>
    <m/>
    <m/>
    <n v="214566"/>
  </r>
  <r>
    <d v="2020-03-31T00:00:00"/>
    <x v="49"/>
    <x v="49"/>
    <s v="OPP"/>
    <s v="S011"/>
    <s v="STORE-ST3363-OPPx1-Lenovo 40AF0135AU HYBRID USB-C "/>
    <x v="0"/>
    <n v="211"/>
    <n v="0"/>
    <s v="PS\MAIRA"/>
    <s v="PS\LITTLEJK"/>
    <s v="PS\LITTLEJK"/>
    <s v="OGL003568"/>
    <m/>
    <m/>
    <m/>
    <n v="214567"/>
  </r>
  <r>
    <d v="2020-03-31T00:00:00"/>
    <x v="53"/>
    <x v="53"/>
    <s v="OPP"/>
    <s v="S011"/>
    <s v="Feb Air NZ Travelcard correction "/>
    <x v="0"/>
    <n v="-0.1"/>
    <n v="0"/>
    <s v="PS\WOODCOCJ"/>
    <s v="PS\BRADSHAS"/>
    <s v="PS\BRADSHAS"/>
    <s v="OGL003571"/>
    <m/>
    <m/>
    <m/>
    <n v="214582"/>
  </r>
  <r>
    <d v="2020-03-26T00:00:00"/>
    <x v="41"/>
    <x v="41"/>
    <s v="OPP"/>
    <s v="S011"/>
    <s v="Fuji Xerox Mar 20 - ockreisa Fuji_MFD_571306"/>
    <x v="0"/>
    <n v="0.37"/>
    <n v="0"/>
    <m/>
    <s v="PS\MAYL"/>
    <m/>
    <s v="OVO011712"/>
    <m/>
    <m/>
    <m/>
    <n v="214744"/>
  </r>
  <r>
    <d v="2020-03-26T00:00:00"/>
    <x v="41"/>
    <x v="41"/>
    <s v="OPP"/>
    <s v="S011"/>
    <s v="Fuji Xerox Mar 20 - farmerk Fuji_MFD_571306"/>
    <x v="0"/>
    <n v="30.02"/>
    <n v="0"/>
    <m/>
    <s v="PS\MAYL"/>
    <m/>
    <s v="OVO011712"/>
    <m/>
    <m/>
    <m/>
    <n v="214745"/>
  </r>
  <r>
    <d v="2020-03-26T00:00:00"/>
    <x v="41"/>
    <x v="41"/>
    <s v="OPP"/>
    <s v="S011"/>
    <s v="Fuji Xerox Mar 20 - woodcocj Fuji_MFD_570932"/>
    <x v="0"/>
    <n v="0.08"/>
    <n v="0"/>
    <m/>
    <s v="PS\MAYL"/>
    <m/>
    <s v="OVO011712"/>
    <m/>
    <m/>
    <m/>
    <n v="214746"/>
  </r>
  <r>
    <d v="2020-03-26T00:00:00"/>
    <x v="41"/>
    <x v="41"/>
    <s v="OPP"/>
    <s v="S011"/>
    <s v="Fuji Xerox Mar 20 - ocpickja Fuji_MFD_570932"/>
    <x v="0"/>
    <n v="4.3899999999999997"/>
    <n v="0"/>
    <m/>
    <s v="PS\MAYL"/>
    <m/>
    <s v="OVO011712"/>
    <m/>
    <m/>
    <m/>
    <n v="214747"/>
  </r>
  <r>
    <d v="2020-03-26T00:00:00"/>
    <x v="41"/>
    <x v="41"/>
    <s v="OPP"/>
    <s v="S011"/>
    <s v="Fuji Xerox Mar 20 - ockreisa Fuji_MFD_570932"/>
    <x v="0"/>
    <n v="0.13"/>
    <n v="0"/>
    <m/>
    <s v="PS\MAYL"/>
    <m/>
    <s v="OVO011712"/>
    <m/>
    <m/>
    <m/>
    <n v="214748"/>
  </r>
  <r>
    <d v="2020-03-26T00:00:00"/>
    <x v="41"/>
    <x v="41"/>
    <s v="OPP"/>
    <s v="S011"/>
    <s v="Fuji Xerox Mar 20 - jonesm Fuji_MFD_570932"/>
    <x v="0"/>
    <n v="16.61"/>
    <n v="0"/>
    <m/>
    <s v="PS\MAYL"/>
    <m/>
    <s v="OVO011712"/>
    <m/>
    <m/>
    <m/>
    <n v="214749"/>
  </r>
  <r>
    <d v="2020-03-26T00:00:00"/>
    <x v="41"/>
    <x v="41"/>
    <s v="OPP"/>
    <s v="S011"/>
    <s v="Fuji Xerox Mar 20 - farmerk Fuji_MFD_570932"/>
    <x v="0"/>
    <n v="12.13"/>
    <n v="0"/>
    <m/>
    <s v="PS\MAYL"/>
    <m/>
    <s v="OVO011712"/>
    <m/>
    <m/>
    <m/>
    <n v="214750"/>
  </r>
  <r>
    <d v="2020-03-26T00:00:00"/>
    <x v="41"/>
    <x v="41"/>
    <s v="OPP"/>
    <s v="S011"/>
    <s v="Fuji Xerox Mar 20 - woodcocj Fuji_MFD_353953"/>
    <x v="0"/>
    <n v="2.48"/>
    <n v="0"/>
    <m/>
    <s v="PS\MAYL"/>
    <m/>
    <s v="OVO011712"/>
    <m/>
    <m/>
    <m/>
    <n v="214751"/>
  </r>
  <r>
    <d v="2020-03-26T00:00:00"/>
    <x v="41"/>
    <x v="41"/>
    <s v="OPP"/>
    <s v="S011"/>
    <s v="Fuji Xerox Mar 20 - ocpickja Fuji_MFD_353953"/>
    <x v="0"/>
    <n v="4.7699999999999996"/>
    <n v="0"/>
    <m/>
    <s v="PS\MAYL"/>
    <m/>
    <s v="OVO011712"/>
    <m/>
    <m/>
    <m/>
    <n v="214752"/>
  </r>
  <r>
    <d v="2020-03-26T00:00:00"/>
    <x v="41"/>
    <x v="41"/>
    <s v="OPP"/>
    <s v="S011"/>
    <s v="Fuji Xerox Mar 20 - ockreisa Fuji_MFD_353953"/>
    <x v="0"/>
    <n v="25.07"/>
    <n v="0"/>
    <m/>
    <s v="PS\MAYL"/>
    <m/>
    <s v="OVO011712"/>
    <m/>
    <m/>
    <m/>
    <n v="214753"/>
  </r>
  <r>
    <d v="2020-03-26T00:00:00"/>
    <x v="41"/>
    <x v="41"/>
    <s v="OPP"/>
    <s v="S011"/>
    <s v="Fuji Xerox Mar 20 - jonesm Fuji_MFD_353953"/>
    <x v="0"/>
    <n v="5.08"/>
    <n v="0"/>
    <m/>
    <s v="PS\MAYL"/>
    <m/>
    <s v="OVO011712"/>
    <m/>
    <m/>
    <m/>
    <n v="214754"/>
  </r>
  <r>
    <d v="2020-03-26T00:00:00"/>
    <x v="41"/>
    <x v="41"/>
    <s v="OPP"/>
    <s v="S011"/>
    <s v="Fuji Xerox Mar 20 - farmerk Fuji_MFD_353953"/>
    <x v="0"/>
    <n v="2.66"/>
    <n v="0"/>
    <m/>
    <s v="PS\MAYL"/>
    <m/>
    <s v="OVO011712"/>
    <m/>
    <m/>
    <m/>
    <n v="214755"/>
  </r>
  <r>
    <d v="2020-03-26T00:00:00"/>
    <x v="41"/>
    <x v="41"/>
    <s v="OPP"/>
    <s v="S011"/>
    <s v="Fuji Xerox Mar 20 - farmerk Fuji_MFD_352366"/>
    <x v="0"/>
    <n v="1.58"/>
    <n v="0"/>
    <m/>
    <s v="PS\MAYL"/>
    <m/>
    <s v="OVO011712"/>
    <m/>
    <m/>
    <m/>
    <n v="214756"/>
  </r>
  <r>
    <d v="2020-03-26T00:00:00"/>
    <x v="41"/>
    <x v="41"/>
    <s v="OPP"/>
    <s v="S011"/>
    <s v="Fuji Xerox Mar 20 - ocrichpe Fuji_MFD_352343"/>
    <x v="0"/>
    <n v="18.579999999999998"/>
    <n v="0"/>
    <m/>
    <s v="PS\MAYL"/>
    <m/>
    <s v="OVO011712"/>
    <m/>
    <m/>
    <m/>
    <n v="214757"/>
  </r>
  <r>
    <d v="2020-03-26T00:00:00"/>
    <x v="41"/>
    <x v="41"/>
    <s v="OPP"/>
    <s v="S011"/>
    <s v="Fuji Xerox Mar 20 - ocpickja Fuji_MFD_352343"/>
    <x v="0"/>
    <n v="4.29"/>
    <n v="0"/>
    <m/>
    <s v="PS\MAYL"/>
    <m/>
    <s v="OVO011712"/>
    <m/>
    <m/>
    <m/>
    <n v="214758"/>
  </r>
  <r>
    <d v="2020-03-26T00:00:00"/>
    <x v="41"/>
    <x v="41"/>
    <s v="OPP"/>
    <s v="S011"/>
    <s v="Fuji Xerox Mar 20 - oclindan Fuji_MFD_352343"/>
    <x v="0"/>
    <n v="0.63"/>
    <n v="0"/>
    <m/>
    <s v="PS\MAYL"/>
    <m/>
    <s v="OVO011712"/>
    <m/>
    <m/>
    <m/>
    <n v="214759"/>
  </r>
  <r>
    <d v="2020-03-26T00:00:00"/>
    <x v="41"/>
    <x v="41"/>
    <s v="OPP"/>
    <s v="S011"/>
    <s v="Fuji Xerox Mar 20 - farmerk Fuji_MFD_352343"/>
    <x v="0"/>
    <n v="2.44"/>
    <n v="0"/>
    <m/>
    <s v="PS\MAYL"/>
    <m/>
    <s v="OVO011712"/>
    <m/>
    <m/>
    <m/>
    <n v="214760"/>
  </r>
  <r>
    <d v="2020-03-26T00:00:00"/>
    <x v="41"/>
    <x v="41"/>
    <s v="OPP"/>
    <s v="S011"/>
    <s v="Fuji Xerox Mar 20 - ocpickja Fuji_MFD_350192"/>
    <x v="0"/>
    <n v="0.16"/>
    <n v="0"/>
    <m/>
    <s v="PS\MAYL"/>
    <m/>
    <s v="OVO011712"/>
    <m/>
    <m/>
    <m/>
    <n v="214761"/>
  </r>
  <r>
    <d v="2020-03-26T00:00:00"/>
    <x v="41"/>
    <x v="41"/>
    <s v="OPP"/>
    <s v="S011"/>
    <s v="Fuji Xerox Mar 20 - ocrichpe Fuji_SFD_CP405_003626"/>
    <x v="0"/>
    <n v="7.07"/>
    <n v="0"/>
    <m/>
    <s v="PS\MAYL"/>
    <m/>
    <s v="OVO011712"/>
    <m/>
    <m/>
    <m/>
    <n v="214762"/>
  </r>
  <r>
    <d v="2020-03-26T00:00:00"/>
    <x v="41"/>
    <x v="41"/>
    <s v="OPP"/>
    <s v="S011"/>
    <s v="Fuji Xerox Mar 20 - All of Government Admin Fee"/>
    <x v="0"/>
    <n v="24.23"/>
    <n v="0"/>
    <m/>
    <s v="PS\MAYL"/>
    <m/>
    <s v="OVO011712"/>
    <m/>
    <m/>
    <m/>
    <n v="214880"/>
  </r>
  <r>
    <d v="2020-03-31T00:00:00"/>
    <x v="5"/>
    <x v="5"/>
    <s v="OPP"/>
    <s v="S011"/>
    <s v="Purchase Card – Andie Lindsay"/>
    <x v="0"/>
    <n v="239.02"/>
    <n v="0"/>
    <s v="PS\VENOOS"/>
    <s v="PS\MAYL"/>
    <s v="PS\MAYL"/>
    <s v="OGL003574"/>
    <s v="New World Thorndon"/>
    <m/>
    <m/>
    <n v="214885"/>
  </r>
  <r>
    <d v="2020-03-31T00:00:00"/>
    <x v="5"/>
    <x v="5"/>
    <s v="OPP"/>
    <s v="S011"/>
    <s v="Purchase Card – Andie Lindsay"/>
    <x v="0"/>
    <n v="57.39"/>
    <n v="0"/>
    <s v="PS\VENOOS"/>
    <s v="PS\MAYL"/>
    <s v="PS\MAYL"/>
    <s v="OGL003574"/>
    <s v="Icon Venues"/>
    <m/>
    <m/>
    <n v="214886"/>
  </r>
  <r>
    <d v="2020-03-31T00:00:00"/>
    <x v="5"/>
    <x v="5"/>
    <s v="OPP"/>
    <s v="S011"/>
    <s v="Purchase Card – Andie Lindsay"/>
    <x v="0"/>
    <n v="32.700000000000003"/>
    <n v="0"/>
    <s v="PS\VENOOS"/>
    <s v="PS\MAYL"/>
    <s v="PS\MAYL"/>
    <s v="OGL003574"/>
    <s v="Museum Of NZ Te Papa"/>
    <m/>
    <m/>
    <n v="214887"/>
  </r>
  <r>
    <d v="2020-03-31T00:00:00"/>
    <x v="6"/>
    <x v="6"/>
    <s v="OPP"/>
    <s v="S011"/>
    <s v="Account Fee"/>
    <x v="0"/>
    <n v="41.67"/>
    <n v="0"/>
    <s v="PS\VENOOS"/>
    <s v="PS\MAYL"/>
    <s v="PS\MAYL"/>
    <s v="OGL003574"/>
    <m/>
    <m/>
    <m/>
    <n v="214895"/>
  </r>
  <r>
    <d v="2020-04-01T00:00:00"/>
    <x v="5"/>
    <x v="5"/>
    <s v="OPP"/>
    <s v="S011"/>
    <s v="Purchase Card – Andie Lindsay"/>
    <x v="0"/>
    <n v="-239.02"/>
    <n v="0"/>
    <s v="PS\VENOOS"/>
    <s v="PS\MAYL"/>
    <s v="PS\MAYL"/>
    <s v="OGL003575"/>
    <s v="New World Thorndon"/>
    <m/>
    <m/>
    <n v="214897"/>
  </r>
  <r>
    <d v="2020-04-01T00:00:00"/>
    <x v="5"/>
    <x v="5"/>
    <s v="OPP"/>
    <s v="S011"/>
    <s v="Purchase Card – Andie Lindsay"/>
    <x v="0"/>
    <n v="-57.39"/>
    <n v="0"/>
    <s v="PS\VENOOS"/>
    <s v="PS\MAYL"/>
    <s v="PS\MAYL"/>
    <s v="OGL003575"/>
    <s v="Icon Venues"/>
    <m/>
    <m/>
    <n v="214898"/>
  </r>
  <r>
    <d v="2020-04-01T00:00:00"/>
    <x v="5"/>
    <x v="5"/>
    <s v="OPP"/>
    <s v="S011"/>
    <s v="Purchase Card – Andie Lindsay"/>
    <x v="0"/>
    <n v="-32.700000000000003"/>
    <n v="0"/>
    <s v="PS\VENOOS"/>
    <s v="PS\MAYL"/>
    <s v="PS\MAYL"/>
    <s v="OGL003575"/>
    <s v="Museum Of NZ Te Papa"/>
    <m/>
    <m/>
    <n v="214899"/>
  </r>
  <r>
    <d v="2020-04-01T00:00:00"/>
    <x v="6"/>
    <x v="6"/>
    <s v="OPP"/>
    <s v="S011"/>
    <s v="Account Fee"/>
    <x v="0"/>
    <n v="-41.67"/>
    <n v="0"/>
    <s v="PS\VENOOS"/>
    <s v="PS\MAYL"/>
    <s v="PS\MAYL"/>
    <s v="OGL003575"/>
    <m/>
    <m/>
    <m/>
    <n v="214907"/>
  </r>
  <r>
    <d v="2020-03-31T00:00:00"/>
    <x v="52"/>
    <x v="52"/>
    <s v="OPP"/>
    <s v="S011"/>
    <s v="ACCL Cellphone 194136548"/>
    <x v="0"/>
    <n v="1755.56"/>
    <n v="0"/>
    <s v="PS\WOODCOCJ"/>
    <s v="PS\CLEARYW"/>
    <s v="PS\CLEARYW"/>
    <s v="OGL003582"/>
    <s v="Vodafone"/>
    <m/>
    <m/>
    <n v="214972"/>
  </r>
  <r>
    <d v="2020-04-01T00:00:00"/>
    <x v="52"/>
    <x v="52"/>
    <s v="OPP"/>
    <s v="S011"/>
    <s v="ACCL Cellphone 194136548"/>
    <x v="0"/>
    <n v="-1755.56"/>
    <n v="0"/>
    <s v="PS\WOODCOCJ"/>
    <s v="PS\CLEARYW"/>
    <s v="PS\CLEARYW"/>
    <s v="OGL003583"/>
    <s v="Vodafone"/>
    <m/>
    <m/>
    <n v="214983"/>
  </r>
  <r>
    <d v="2020-03-31T00:00:00"/>
    <x v="5"/>
    <x v="5"/>
    <s v="OPP"/>
    <s v="S011"/>
    <s v="Purchase Card – Suguntha Venoo"/>
    <x v="0"/>
    <n v="16.89"/>
    <n v="0"/>
    <s v="PS\VENOOS"/>
    <s v="PS\MAYL"/>
    <s v="PS\MAYL"/>
    <s v="OGL003584"/>
    <m/>
    <m/>
    <m/>
    <n v="214992"/>
  </r>
  <r>
    <d v="2020-04-01T00:00:00"/>
    <x v="5"/>
    <x v="5"/>
    <s v="OPP"/>
    <s v="S011"/>
    <s v="Purchase Card – Suguntha Venoo"/>
    <x v="0"/>
    <n v="-16.89"/>
    <n v="0"/>
    <s v="PS\VENOOS"/>
    <s v="PS\MAYL"/>
    <s v="PS\MAYL"/>
    <s v="OGL003585"/>
    <m/>
    <m/>
    <m/>
    <n v="214995"/>
  </r>
  <r>
    <d v="2020-03-31T00:00:00"/>
    <x v="8"/>
    <x v="8"/>
    <s v="OPP"/>
    <s v="S011"/>
    <s v="Fuji Xerox Copycentre Mar 20 - Moyra Jones Staples"/>
    <x v="0"/>
    <n v="152.74"/>
    <n v="0"/>
    <s v="PS\SMITHAN"/>
    <s v="PS\MAYL"/>
    <s v="PS\MAYL"/>
    <s v="OGL003586"/>
    <s v="Fuji Xerox New Zealand Ltd"/>
    <m/>
    <m/>
    <n v="214998"/>
  </r>
  <r>
    <d v="2020-03-31T00:00:00"/>
    <x v="7"/>
    <x v="7"/>
    <s v="OPP"/>
    <s v="S011"/>
    <s v="Vodafone Mar 20 -  Satellite Connection Fee x7"/>
    <x v="0"/>
    <n v="385.18"/>
    <n v="0"/>
    <s v="PS\SMITHAN"/>
    <s v="PS\MAYL"/>
    <s v="PS\MAYL"/>
    <s v="OGL003586"/>
    <s v="Vodafone NZ Ltd"/>
    <m/>
    <m/>
    <n v="215012"/>
  </r>
  <r>
    <d v="2020-03-31T00:00:00"/>
    <x v="41"/>
    <x v="41"/>
    <s v="OPP"/>
    <s v="S011"/>
    <s v="Fuji Xerox Mar 20 - oclindan Fuji_MFD_301946"/>
    <x v="0"/>
    <n v="62.79"/>
    <n v="0"/>
    <s v="PS\SMITHAN"/>
    <s v="PS\MAYL"/>
    <s v="PS\MAYL"/>
    <s v="OGL003586"/>
    <s v="Fuji Xerox New Zealand Ltd"/>
    <m/>
    <m/>
    <n v="215021"/>
  </r>
  <r>
    <d v="2020-03-31T00:00:00"/>
    <x v="41"/>
    <x v="41"/>
    <s v="OPP"/>
    <s v="S011"/>
    <s v="Fuji Xerox Mar 20 - ocwilsda Fuji_MFD_301946"/>
    <x v="0"/>
    <n v="74.459999999999994"/>
    <n v="0"/>
    <s v="PS\SMITHAN"/>
    <s v="PS\MAYL"/>
    <s v="PS\MAYL"/>
    <s v="OGL003586"/>
    <s v="Fuji Xerox New Zealand Ltd"/>
    <m/>
    <m/>
    <n v="215022"/>
  </r>
  <r>
    <d v="2020-03-31T00:00:00"/>
    <x v="41"/>
    <x v="41"/>
    <s v="OPP"/>
    <s v="S011"/>
    <s v="Fuji Xerox Mar 20 - oclindan Fuji_MFD_351860"/>
    <x v="0"/>
    <n v="0.38"/>
    <n v="0"/>
    <s v="PS\SMITHAN"/>
    <s v="PS\MAYL"/>
    <s v="PS\MAYL"/>
    <s v="OGL003586"/>
    <s v="Fuji Xerox New Zealand Ltd"/>
    <m/>
    <m/>
    <n v="215023"/>
  </r>
  <r>
    <d v="2020-03-31T00:00:00"/>
    <x v="41"/>
    <x v="41"/>
    <s v="OPP"/>
    <s v="S011"/>
    <s v="Fuji Xerox Mar 20 - jonesm Fuji_MFD_351891"/>
    <x v="0"/>
    <n v="0.53"/>
    <n v="0"/>
    <s v="PS\SMITHAN"/>
    <s v="PS\MAYL"/>
    <s v="PS\MAYL"/>
    <s v="OGL003586"/>
    <s v="Fuji Xerox New Zealand Ltd"/>
    <m/>
    <m/>
    <n v="215024"/>
  </r>
  <r>
    <d v="2020-03-31T00:00:00"/>
    <x v="36"/>
    <x v="36"/>
    <s v="OPP"/>
    <s v="S011"/>
    <s v="Summary FA Depreciation Entry"/>
    <x v="0"/>
    <n v="84083.17"/>
    <n v="0"/>
    <s v="PS\MAIRA"/>
    <s v="PS\LITTLEJK"/>
    <s v="PS\LITTLEJK"/>
    <s v="OFA000177"/>
    <m/>
    <m/>
    <m/>
    <n v="215036"/>
  </r>
  <r>
    <d v="2020-03-31T00:00:00"/>
    <x v="37"/>
    <x v="37"/>
    <s v="OPP"/>
    <s v="S011"/>
    <s v="Summary FA Depreciation Entry"/>
    <x v="0"/>
    <n v="41.65"/>
    <n v="0"/>
    <s v="PS\MAIRA"/>
    <s v="PS\LITTLEJK"/>
    <s v="PS\LITTLEJK"/>
    <s v="OFA000177"/>
    <m/>
    <m/>
    <m/>
    <n v="215038"/>
  </r>
  <r>
    <d v="2020-03-31T00:00:00"/>
    <x v="38"/>
    <x v="38"/>
    <s v="OPP"/>
    <s v="S011"/>
    <s v="Summary FA Depreciation Entry"/>
    <x v="0"/>
    <n v="9047.52"/>
    <n v="0"/>
    <s v="PS\MAIRA"/>
    <s v="PS\LITTLEJK"/>
    <s v="PS\LITTLEJK"/>
    <s v="OFA000177"/>
    <m/>
    <m/>
    <m/>
    <n v="215040"/>
  </r>
  <r>
    <d v="2020-03-31T00:00:00"/>
    <x v="36"/>
    <x v="36"/>
    <s v="OPP"/>
    <s v="S171"/>
    <s v="Summary FA Depreciation Entry"/>
    <x v="0"/>
    <n v="15733.95"/>
    <n v="0"/>
    <s v="PS\MAIRA"/>
    <s v="PS\LITTLEJK"/>
    <s v="PS\LITTLEJK"/>
    <s v="OFA000177"/>
    <m/>
    <m/>
    <m/>
    <n v="215041"/>
  </r>
  <r>
    <d v="2020-03-31T00:00:00"/>
    <x v="39"/>
    <x v="39"/>
    <s v="OPP"/>
    <s v="S011"/>
    <s v="Summary FA Depreciation Entry"/>
    <x v="0"/>
    <n v="142.86000000000001"/>
    <n v="0"/>
    <s v="PS\MAIRA"/>
    <s v="PS\LITTLEJK"/>
    <s v="PS\LITTLEJK"/>
    <s v="OFA000177"/>
    <m/>
    <m/>
    <m/>
    <n v="215044"/>
  </r>
  <r>
    <d v="2020-03-31T00:00:00"/>
    <x v="40"/>
    <x v="40"/>
    <s v="OPP"/>
    <s v="S011"/>
    <s v="Summary FA Depreciation Entry"/>
    <x v="0"/>
    <n v="72.099999999999994"/>
    <n v="0"/>
    <s v="PS\MAIRA"/>
    <s v="PS\LITTLEJK"/>
    <s v="PS\LITTLEJK"/>
    <s v="OFA000177"/>
    <m/>
    <m/>
    <m/>
    <n v="215046"/>
  </r>
  <r>
    <d v="2020-03-26T00:00:00"/>
    <x v="7"/>
    <x v="7"/>
    <s v="OPP"/>
    <s v="S011"/>
    <s v="Spark Mar 20 -  278225694"/>
    <x v="0"/>
    <n v="53"/>
    <n v="0"/>
    <s v="PS\CHENK"/>
    <s v="PS\SMITHAN"/>
    <s v="PS\SMITHAN"/>
    <s v="OGL003590"/>
    <s v="Spark NZ Ltd"/>
    <m/>
    <m/>
    <n v="215060"/>
  </r>
  <r>
    <d v="2020-03-26T00:00:00"/>
    <x v="43"/>
    <x v="43"/>
    <s v="OPP"/>
    <s v="S011"/>
    <s v="Spark Mar 20 -  48178047"/>
    <x v="0"/>
    <n v="0.75"/>
    <n v="0"/>
    <s v="PS\CHENK"/>
    <s v="PS\SMITHAN"/>
    <s v="PS\SMITHAN"/>
    <s v="OGL003590"/>
    <s v="Spark NZ Ltd"/>
    <m/>
    <m/>
    <n v="215121"/>
  </r>
  <r>
    <d v="2020-03-26T00:00:00"/>
    <x v="43"/>
    <x v="43"/>
    <s v="OPP"/>
    <s v="S011"/>
    <s v="Spark Mar 20 -  48178128"/>
    <x v="0"/>
    <n v="6.14"/>
    <n v="0"/>
    <s v="PS\CHENK"/>
    <s v="PS\SMITHAN"/>
    <s v="PS\SMITHAN"/>
    <s v="OGL003590"/>
    <s v="Spark NZ Ltd"/>
    <m/>
    <m/>
    <n v="215132"/>
  </r>
  <r>
    <d v="2020-03-26T00:00:00"/>
    <x v="43"/>
    <x v="43"/>
    <s v="OPP"/>
    <s v="S011"/>
    <s v="Spark Mar 20 -  48178291"/>
    <x v="0"/>
    <n v="0.7"/>
    <n v="0"/>
    <s v="PS\CHENK"/>
    <s v="PS\SMITHAN"/>
    <s v="PS\SMITHAN"/>
    <s v="OGL003590"/>
    <s v="Spark NZ Ltd"/>
    <m/>
    <m/>
    <n v="215136"/>
  </r>
  <r>
    <d v="2020-03-26T00:00:00"/>
    <x v="43"/>
    <x v="43"/>
    <s v="OPP"/>
    <s v="S011"/>
    <s v="Spark Mar 20 -  48178292"/>
    <x v="0"/>
    <n v="0.7"/>
    <n v="0"/>
    <s v="PS\CHENK"/>
    <s v="PS\SMITHAN"/>
    <s v="PS\SMITHAN"/>
    <s v="OGL003590"/>
    <s v="Spark NZ Ltd"/>
    <m/>
    <m/>
    <n v="215137"/>
  </r>
  <r>
    <d v="2020-03-26T00:00:00"/>
    <x v="43"/>
    <x v="43"/>
    <s v="OPP"/>
    <s v="S011"/>
    <s v="Spark Mar 20 -  48179231"/>
    <x v="0"/>
    <n v="3.66"/>
    <n v="0"/>
    <s v="PS\CHENK"/>
    <s v="PS\SMITHAN"/>
    <s v="PS\SMITHAN"/>
    <s v="OGL003590"/>
    <s v="Spark NZ Ltd"/>
    <m/>
    <m/>
    <n v="215165"/>
  </r>
  <r>
    <d v="2020-03-26T00:00:00"/>
    <x v="43"/>
    <x v="43"/>
    <s v="OPP"/>
    <s v="S011"/>
    <s v="Spark Mar 20 -  48179245"/>
    <x v="0"/>
    <n v="10.99"/>
    <n v="0"/>
    <s v="PS\CHENK"/>
    <s v="PS\SMITHAN"/>
    <s v="PS\SMITHAN"/>
    <s v="OGL003590"/>
    <s v="Spark NZ Ltd"/>
    <m/>
    <m/>
    <n v="215166"/>
  </r>
  <r>
    <d v="2020-03-26T00:00:00"/>
    <x v="43"/>
    <x v="43"/>
    <s v="OPP"/>
    <s v="S011"/>
    <s v="Spark Mar 20 -  48179445"/>
    <x v="0"/>
    <n v="17.920000000000002"/>
    <n v="0"/>
    <s v="PS\CHENK"/>
    <s v="PS\SMITHAN"/>
    <s v="PS\SMITHAN"/>
    <s v="OGL003590"/>
    <s v="Spark NZ Ltd"/>
    <m/>
    <m/>
    <n v="215176"/>
  </r>
  <r>
    <d v="2020-03-26T00:00:00"/>
    <x v="43"/>
    <x v="43"/>
    <s v="OPP"/>
    <s v="S011"/>
    <s v="Spark Mar 20 -  48179446"/>
    <x v="0"/>
    <n v="0.7"/>
    <n v="0"/>
    <s v="PS\CHENK"/>
    <s v="PS\SMITHAN"/>
    <s v="PS\SMITHAN"/>
    <s v="OGL003590"/>
    <s v="Spark NZ Ltd"/>
    <m/>
    <m/>
    <n v="215177"/>
  </r>
  <r>
    <d v="2020-03-26T00:00:00"/>
    <x v="43"/>
    <x v="43"/>
    <s v="OPP"/>
    <s v="S011"/>
    <s v="Spark Mar 20 -  48179525"/>
    <x v="0"/>
    <n v="14.86"/>
    <n v="0"/>
    <s v="PS\CHENK"/>
    <s v="PS\SMITHAN"/>
    <s v="PS\SMITHAN"/>
    <s v="OGL003590"/>
    <s v="Spark NZ Ltd"/>
    <m/>
    <m/>
    <n v="215198"/>
  </r>
  <r>
    <d v="2020-04-01T00:00:00"/>
    <x v="52"/>
    <x v="52"/>
    <s v="OPP"/>
    <s v="S011"/>
    <s v="Cellphone purchase March"/>
    <x v="0"/>
    <n v="1755.55"/>
    <n v="263.33999999999997"/>
    <m/>
    <s v="PS\MAYL"/>
    <m/>
    <s v="OVO011705"/>
    <m/>
    <m/>
    <m/>
    <n v="215228"/>
  </r>
  <r>
    <d v="2020-04-01T00:00:00"/>
    <x v="7"/>
    <x v="7"/>
    <s v="OPP"/>
    <s v="S011"/>
    <s v="Cellphone plan &amp; usage OPP"/>
    <x v="0"/>
    <n v="556.17999999999995"/>
    <n v="83.43"/>
    <m/>
    <s v="PS\MAYL"/>
    <m/>
    <s v="OVO011705"/>
    <m/>
    <m/>
    <m/>
    <n v="215235"/>
  </r>
  <r>
    <d v="2020-03-31T00:00:00"/>
    <x v="9"/>
    <x v="9"/>
    <s v="OPP"/>
    <s v="S011"/>
    <s v="Record storage March 2020"/>
    <x v="0"/>
    <n v="249.55"/>
    <n v="37.43"/>
    <m/>
    <s v="PS\MAYL"/>
    <m/>
    <s v="OVO011706"/>
    <m/>
    <m/>
    <m/>
    <n v="215238"/>
  </r>
  <r>
    <d v="2020-04-01T00:00:00"/>
    <x v="0"/>
    <x v="0"/>
    <s v="OPP"/>
    <s v="S011"/>
    <s v="'Working from home' document"/>
    <x v="0"/>
    <n v="140"/>
    <n v="21"/>
    <m/>
    <s v="PS\MAYL"/>
    <m/>
    <s v="OVO011708"/>
    <m/>
    <m/>
    <m/>
    <n v="215241"/>
  </r>
  <r>
    <d v="2020-04-01T00:00:00"/>
    <x v="0"/>
    <x v="0"/>
    <s v="OPP"/>
    <s v="S011"/>
    <s v="Ergo assessments, House staff x 2"/>
    <x v="0"/>
    <n v="260"/>
    <n v="39"/>
    <m/>
    <s v="PS\MAYL"/>
    <m/>
    <s v="OVO011708"/>
    <m/>
    <m/>
    <m/>
    <n v="215243"/>
  </r>
  <r>
    <d v="2020-03-31T00:00:00"/>
    <x v="15"/>
    <x v="15"/>
    <s v="OPP"/>
    <s v="S011"/>
    <s v="AUD550 ANZACATT CONFERENCE REFUND REFUND - A. LIND"/>
    <x v="0"/>
    <n v="-573.08000000000004"/>
    <n v="0"/>
    <s v="PS\SMITHAN"/>
    <s v="PS\MAIRA"/>
    <s v="PS\MAIRA"/>
    <s v="OGL003591"/>
    <s v="OVO011406 Refund ANZACATT fees"/>
    <m/>
    <m/>
    <n v="215308"/>
  </r>
  <r>
    <d v="2020-03-31T00:00:00"/>
    <x v="15"/>
    <x v="15"/>
    <s v="OPP"/>
    <s v="S011"/>
    <s v="AUD550 ANZACATT CONFERENCE REFUND - D. WILSON"/>
    <x v="1"/>
    <n v="-573.08000000000004"/>
    <n v="0"/>
    <s v="PS\SMITHAN"/>
    <s v="PS\MAIRA"/>
    <s v="PS\MAIRA"/>
    <s v="OGL003591"/>
    <s v="OVO011406 Refund ANZACATT fees"/>
    <m/>
    <m/>
    <n v="215309"/>
  </r>
  <r>
    <d v="2020-03-31T00:00:00"/>
    <x v="15"/>
    <x v="15"/>
    <s v="OPP"/>
    <s v="S011"/>
    <s v="AUD550 ANZACATT CONFERENCE REFUND - S. JONES"/>
    <x v="0"/>
    <n v="-573.08000000000004"/>
    <n v="0"/>
    <s v="PS\SMITHAN"/>
    <s v="PS\MAIRA"/>
    <s v="PS\MAIRA"/>
    <s v="OGL003591"/>
    <s v="OVO011406 Refund ANZACATT fees"/>
    <m/>
    <m/>
    <n v="215310"/>
  </r>
  <r>
    <d v="2020-03-31T00:00:00"/>
    <x v="15"/>
    <x v="15"/>
    <s v="OPP"/>
    <s v="S011"/>
    <s v="AUD550 ANZACATT CONFERENCE REFUND - J. PICKER"/>
    <x v="0"/>
    <n v="-573.08000000000004"/>
    <n v="0"/>
    <s v="PS\SMITHAN"/>
    <s v="PS\MAIRA"/>
    <s v="PS\MAIRA"/>
    <s v="OGL003591"/>
    <s v="OVO011406 Refund ANZACATT fees"/>
    <m/>
    <m/>
    <n v="215311"/>
  </r>
  <r>
    <d v="2020-03-31T00:00:00"/>
    <x v="15"/>
    <x v="15"/>
    <s v="OPP"/>
    <s v="S011"/>
    <s v="AUD550 ANZACATT CONFERENCE REFUND - A. MACBEAN"/>
    <x v="0"/>
    <n v="-573.08000000000004"/>
    <n v="0"/>
    <s v="PS\SMITHAN"/>
    <s v="PS\MAIRA"/>
    <s v="PS\MAIRA"/>
    <s v="OGL003591"/>
    <s v="OVO011406 Refund ANZACATT fees"/>
    <m/>
    <m/>
    <n v="215312"/>
  </r>
  <r>
    <d v="2020-03-31T00:00:00"/>
    <x v="34"/>
    <x v="34"/>
    <s v="OPP"/>
    <s v="S011"/>
    <s v="Adjustment - ICT OOC Cost to Serve 2019/20"/>
    <x v="0"/>
    <n v="42249.22"/>
    <n v="0"/>
    <s v="PS\LITTLEJK"/>
    <s v="PS\MAIRA"/>
    <s v="PS\MAIRA"/>
    <s v="OGL003592"/>
    <m/>
    <m/>
    <m/>
    <n v="215319"/>
  </r>
  <r>
    <d v="2020-03-31T00:00:00"/>
    <x v="29"/>
    <x v="29"/>
    <s v="OPP"/>
    <s v="S011"/>
    <s v="Adjustment - Finance OOC Cost to Serve 2019/20"/>
    <x v="0"/>
    <n v="128839.5"/>
    <n v="0"/>
    <s v="PS\LITTLEJK"/>
    <s v="PS\MAIRA"/>
    <s v="PS\MAIRA"/>
    <s v="OGL003592"/>
    <m/>
    <m/>
    <m/>
    <n v="215321"/>
  </r>
  <r>
    <d v="2020-03-31T00:00:00"/>
    <x v="29"/>
    <x v="29"/>
    <s v="OPP"/>
    <s v="S011"/>
    <s v="Adjustment - HR OOC Cost to Serve 2019/20"/>
    <x v="0"/>
    <n v="17394.75"/>
    <n v="0"/>
    <s v="PS\LITTLEJK"/>
    <s v="PS\MAIRA"/>
    <s v="PS\MAIRA"/>
    <s v="OGL003592"/>
    <m/>
    <m/>
    <m/>
    <n v="215322"/>
  </r>
  <r>
    <d v="2020-03-31T00:00:00"/>
    <x v="52"/>
    <x v="52"/>
    <s v="OPP"/>
    <s v="S011"/>
    <s v="iPad Air 2019 64GB for David Wilson"/>
    <x v="0"/>
    <n v="929.57"/>
    <n v="0"/>
    <s v="PS\SMITHAN"/>
    <s v="PS\MAIRA"/>
    <s v="PS\MAIRA"/>
    <s v="OGL003593"/>
    <m/>
    <m/>
    <m/>
    <n v="215325"/>
  </r>
  <r>
    <d v="2020-04-02T00:00:00"/>
    <x v="11"/>
    <x v="11"/>
    <s v="OPP"/>
    <s v="S011"/>
    <s v="Postage, March 2020"/>
    <x v="0"/>
    <n v="102.02"/>
    <n v="15.3"/>
    <m/>
    <s v="PS\MAYL"/>
    <m/>
    <s v="OVO011709"/>
    <m/>
    <m/>
    <m/>
    <n v="215347"/>
  </r>
  <r>
    <d v="2020-04-02T00:00:00"/>
    <x v="11"/>
    <x v="11"/>
    <s v="OPP"/>
    <s v="S011"/>
    <s v="CourierPost March 2020"/>
    <x v="0"/>
    <n v="140.78"/>
    <n v="21.12"/>
    <m/>
    <s v="PS\MAYL"/>
    <m/>
    <s v="OVO011711"/>
    <m/>
    <m/>
    <m/>
    <n v="215350"/>
  </r>
  <r>
    <d v="2020-04-01T00:00:00"/>
    <x v="1"/>
    <x v="1"/>
    <s v="OPP"/>
    <s v="S011"/>
    <s v="SALARY 01 APR 2020"/>
    <x v="0"/>
    <n v="57889.54"/>
    <n v="0"/>
    <s v="PS\MAIRA"/>
    <s v="PS\LITTLEJK"/>
    <s v="PS\LITTLEJK"/>
    <s v="OSAL000388"/>
    <m/>
    <m/>
    <m/>
    <n v="215373"/>
  </r>
  <r>
    <d v="2020-04-01T00:00:00"/>
    <x v="19"/>
    <x v="19"/>
    <s v="OPP"/>
    <s v="S011"/>
    <s v="SALARY 01 APR 2020"/>
    <x v="0"/>
    <n v="89.09"/>
    <n v="0"/>
    <s v="PS\MAIRA"/>
    <s v="PS\LITTLEJK"/>
    <s v="PS\LITTLEJK"/>
    <s v="OSAL000388"/>
    <m/>
    <m/>
    <m/>
    <n v="215388"/>
  </r>
  <r>
    <d v="2020-04-01T00:00:00"/>
    <x v="2"/>
    <x v="2"/>
    <s v="OPP"/>
    <s v="S011"/>
    <s v="SALARY 01 APR 2020"/>
    <x v="0"/>
    <n v="697.81"/>
    <n v="0"/>
    <s v="PS\MAIRA"/>
    <s v="PS\LITTLEJK"/>
    <s v="PS\LITTLEJK"/>
    <s v="OSAL000388"/>
    <m/>
    <m/>
    <m/>
    <n v="215394"/>
  </r>
  <r>
    <d v="2020-04-01T00:00:00"/>
    <x v="3"/>
    <x v="3"/>
    <s v="OPP"/>
    <s v="S011"/>
    <s v="SALARY 01 APR 2020"/>
    <x v="0"/>
    <n v="1389.52"/>
    <n v="0"/>
    <s v="PS\MAIRA"/>
    <s v="PS\LITTLEJK"/>
    <s v="PS\LITTLEJK"/>
    <s v="OSAL000388"/>
    <m/>
    <m/>
    <m/>
    <n v="215404"/>
  </r>
  <r>
    <d v="2020-04-01T00:00:00"/>
    <x v="65"/>
    <x v="65"/>
    <s v="OPP"/>
    <s v="S011"/>
    <s v="SALARY 01 APR 2020"/>
    <x v="0"/>
    <n v="1500"/>
    <n v="0"/>
    <s v="PS\MAIRA"/>
    <s v="PS\LITTLEJK"/>
    <s v="PS\LITTLEJK"/>
    <s v="OSAL000388"/>
    <m/>
    <m/>
    <m/>
    <n v="215413"/>
  </r>
  <r>
    <d v="2020-04-01T00:00:00"/>
    <x v="0"/>
    <x v="0"/>
    <s v="OPP"/>
    <s v="S011"/>
    <s v="Ergo assessment, V White (PE)"/>
    <x v="0"/>
    <n v="132.16999999999999"/>
    <n v="19.829999999999998"/>
    <m/>
    <s v="PS\MAYL"/>
    <m/>
    <s v="OVO011704"/>
    <m/>
    <m/>
    <m/>
    <n v="215444"/>
  </r>
  <r>
    <d v="2020-04-01T00:00:00"/>
    <x v="0"/>
    <x v="0"/>
    <s v="OPP"/>
    <s v="S011"/>
    <s v="Ergo assessment, A Chakraborty (PPL)"/>
    <x v="0"/>
    <n v="131.74"/>
    <n v="19.760000000000002"/>
    <m/>
    <s v="PS\MAYL"/>
    <m/>
    <s v="OVO011704"/>
    <m/>
    <m/>
    <m/>
    <n v="215446"/>
  </r>
  <r>
    <d v="2020-04-02T00:00:00"/>
    <x v="17"/>
    <x v="17"/>
    <s v="OPP"/>
    <s v="S011"/>
    <s v="Stationery March 2020"/>
    <x v="0"/>
    <n v="770.3"/>
    <n v="115.55"/>
    <m/>
    <s v="PS\MAYL"/>
    <m/>
    <s v="OVO011710"/>
    <m/>
    <m/>
    <m/>
    <n v="215449"/>
  </r>
  <r>
    <d v="2020-04-03T00:00:00"/>
    <x v="9"/>
    <x v="9"/>
    <s v="OPP"/>
    <s v="S011"/>
    <s v="Parliament TV archiving, March 2020"/>
    <x v="0"/>
    <n v="1140.51"/>
    <n v="171.08"/>
    <m/>
    <s v="PS\MAYL"/>
    <m/>
    <s v="OVO011716"/>
    <m/>
    <m/>
    <m/>
    <n v="215469"/>
  </r>
  <r>
    <d v="2020-04-06T00:00:00"/>
    <x v="45"/>
    <x v="45"/>
    <s v="OPP"/>
    <s v="S011"/>
    <s v="Virtual summit: HR Managing the Crisis - P Riches"/>
    <x v="0"/>
    <n v="95"/>
    <n v="14.25"/>
    <m/>
    <s v="PS\MAYL"/>
    <m/>
    <s v="OVO011718"/>
    <m/>
    <m/>
    <m/>
    <n v="215472"/>
  </r>
  <r>
    <d v="2020-04-06T00:00:00"/>
    <x v="28"/>
    <x v="28"/>
    <s v="OPP"/>
    <s v="S011"/>
    <s v="Candidate assessment, HR adviser role"/>
    <x v="0"/>
    <n v="170"/>
    <n v="25.5"/>
    <m/>
    <s v="PS\MAYL"/>
    <m/>
    <s v="OVO011721"/>
    <m/>
    <m/>
    <m/>
    <n v="215485"/>
  </r>
  <r>
    <d v="2020-04-07T00:00:00"/>
    <x v="12"/>
    <x v="12"/>
    <s v="OPP"/>
    <s v="S011"/>
    <s v="EAP, March 2020"/>
    <x v="0"/>
    <n v="397.51"/>
    <n v="59.63"/>
    <m/>
    <s v="PS\MAYL"/>
    <m/>
    <s v="OVO011723"/>
    <m/>
    <m/>
    <m/>
    <n v="215491"/>
  </r>
  <r>
    <d v="2020-04-08T00:00:00"/>
    <x v="0"/>
    <x v="0"/>
    <s v="OPP"/>
    <s v="S011"/>
    <s v="Vitae onsite support March 2020"/>
    <x v="0"/>
    <n v="625"/>
    <n v="93.75"/>
    <m/>
    <s v="PS\MAYL"/>
    <m/>
    <s v="OVO011729"/>
    <m/>
    <m/>
    <m/>
    <n v="215500"/>
  </r>
  <r>
    <d v="2020-04-15T00:00:00"/>
    <x v="15"/>
    <x v="15"/>
    <s v="OPP"/>
    <s v="S011"/>
    <s v="D Wilson Uni fees-Wilson"/>
    <x v="1"/>
    <n v="3973.57"/>
    <n v="0"/>
    <s v="PS\VENOOS"/>
    <s v="PS\SMITHAN"/>
    <s v="PS\SMITHAN"/>
    <s v="OGL003603"/>
    <s v="Vic Unipayfees"/>
    <m/>
    <m/>
    <n v="215528"/>
  </r>
  <r>
    <d v="2020-04-15T00:00:00"/>
    <x v="7"/>
    <x v="7"/>
    <s v="OPP"/>
    <s v="S011"/>
    <s v="phone case lindsay-Lindsa"/>
    <x v="0"/>
    <n v="77.48"/>
    <n v="0"/>
    <s v="PS\VENOOS"/>
    <s v="PS\SMITHAN"/>
    <s v="PS\SMITHAN"/>
    <s v="OGL003603"/>
    <s v="Paypal *mobilefunli"/>
    <m/>
    <m/>
    <n v="215530"/>
  </r>
  <r>
    <d v="2020-04-15T00:00:00"/>
    <x v="22"/>
    <x v="22"/>
    <s v="OPP"/>
    <s v="S011"/>
    <s v="home from House sitting night, Clerk, A Lin-Lindsa"/>
    <x v="0"/>
    <n v="76.87"/>
    <n v="0"/>
    <s v="PS\VENOOS"/>
    <s v="PS\SMITHAN"/>
    <s v="PS\SMITHAN"/>
    <s v="OGL003603"/>
    <s v="Wgtn Combined Taxis"/>
    <m/>
    <m/>
    <n v="215531"/>
  </r>
  <r>
    <d v="2020-04-15T00:00:00"/>
    <x v="21"/>
    <x v="21"/>
    <s v="OPP"/>
    <s v="S011"/>
    <s v="kitchen supplies for Clerks office-Lindsa"/>
    <x v="0"/>
    <n v="169.3"/>
    <n v="0"/>
    <s v="PS\VENOOS"/>
    <s v="PS\SMITHAN"/>
    <s v="PS\SMITHAN"/>
    <s v="OGL003603"/>
    <s v="New World Thorndon"/>
    <m/>
    <m/>
    <n v="215532"/>
  </r>
  <r>
    <d v="2020-04-15T00:00:00"/>
    <x v="21"/>
    <x v="21"/>
    <s v="OPP"/>
    <s v="S011"/>
    <s v="kitchen supplies for Clerk's office-Lindsa"/>
    <x v="0"/>
    <n v="161.91999999999999"/>
    <n v="0"/>
    <s v="PS\VENOOS"/>
    <s v="PS\SMITHAN"/>
    <s v="PS\SMITHAN"/>
    <s v="OGL003603"/>
    <s v="New World Thorndon"/>
    <m/>
    <m/>
    <n v="215533"/>
  </r>
  <r>
    <d v="2020-04-15T00:00:00"/>
    <x v="18"/>
    <x v="18"/>
    <s v="OPP"/>
    <s v="S011"/>
    <s v="Coffee with new staff: P Miller-Picker"/>
    <x v="0"/>
    <n v="7.13"/>
    <n v="0"/>
    <s v="PS\VENOOS"/>
    <s v="PS\SMITHAN"/>
    <s v="PS\SMITHAN"/>
    <s v="OGL003603"/>
    <s v="Icon Venues"/>
    <m/>
    <m/>
    <n v="215538"/>
  </r>
  <r>
    <d v="2020-04-15T00:00:00"/>
    <x v="18"/>
    <x v="18"/>
    <s v="OPP"/>
    <s v="S011"/>
    <s v="Coffee with new staff, J Hamlyn-Picker"/>
    <x v="0"/>
    <n v="7.39"/>
    <n v="0"/>
    <s v="PS\VENOOS"/>
    <s v="PS\SMITHAN"/>
    <s v="PS\SMITHAN"/>
    <s v="OGL003603"/>
    <s v="Icon Venues"/>
    <m/>
    <m/>
    <n v="215539"/>
  </r>
  <r>
    <d v="2020-04-01T00:00:00"/>
    <x v="6"/>
    <x v="6"/>
    <s v="OPP"/>
    <s v="S011"/>
    <s v="CORPORATE ONLINE    "/>
    <x v="0"/>
    <n v="5"/>
    <n v="0"/>
    <m/>
    <s v="PS\MAIRA"/>
    <m/>
    <s v="BR2398"/>
    <m/>
    <m/>
    <m/>
    <n v="215570"/>
  </r>
  <r>
    <d v="2020-04-08T00:00:00"/>
    <x v="56"/>
    <x v="56"/>
    <s v="OPP"/>
    <s v="S011"/>
    <s v="Objective merge charges, March 2020"/>
    <x v="0"/>
    <n v="21450.03"/>
    <n v="3217.5"/>
    <m/>
    <s v="PS\SMITHAN"/>
    <m/>
    <s v="OVO011727"/>
    <m/>
    <m/>
    <m/>
    <n v="215578"/>
  </r>
  <r>
    <d v="2020-04-15T00:00:00"/>
    <x v="46"/>
    <x v="46"/>
    <s v="OPP"/>
    <s v="S011"/>
    <s v="Legal assistance (employment)"/>
    <x v="0"/>
    <n v="88.31"/>
    <n v="13.25"/>
    <m/>
    <s v="PS\SMITHAN"/>
    <m/>
    <s v="OVO011731"/>
    <m/>
    <m/>
    <m/>
    <n v="215584"/>
  </r>
  <r>
    <d v="2020-04-15T00:00:00"/>
    <x v="0"/>
    <x v="0"/>
    <s v="OPP"/>
    <s v="S011"/>
    <s v="Penclic keyboard, G Hellyer"/>
    <x v="0"/>
    <n v="174"/>
    <n v="26.1"/>
    <m/>
    <s v="PS\SMITHAN"/>
    <m/>
    <s v="OVO011732"/>
    <m/>
    <m/>
    <m/>
    <n v="215587"/>
  </r>
  <r>
    <d v="2020-04-15T00:00:00"/>
    <x v="0"/>
    <x v="0"/>
    <s v="OPP"/>
    <s v="S011"/>
    <s v="Wrist rest, H Locke"/>
    <x v="0"/>
    <n v="80"/>
    <n v="12"/>
    <m/>
    <s v="PS\SMITHAN"/>
    <m/>
    <s v="OVO011733"/>
    <m/>
    <m/>
    <m/>
    <n v="215590"/>
  </r>
  <r>
    <d v="2020-04-15T00:00:00"/>
    <x v="50"/>
    <x v="50"/>
    <s v="OPP"/>
    <s v="S011"/>
    <s v="IPANZ, corp membership to 31.3.2021"/>
    <x v="0"/>
    <n v="1732"/>
    <n v="259.8"/>
    <m/>
    <s v="PS\SMITHAN"/>
    <m/>
    <s v="OVO011738"/>
    <m/>
    <m/>
    <m/>
    <n v="215602"/>
  </r>
  <r>
    <d v="2020-04-15T00:00:00"/>
    <x v="0"/>
    <x v="0"/>
    <s v="OPP"/>
    <s v="S011"/>
    <s v="Spectrum chair, J Hamlyn"/>
    <x v="0"/>
    <n v="653"/>
    <n v="97.95"/>
    <m/>
    <s v="PS\SMITHAN"/>
    <m/>
    <s v="OVO011740"/>
    <m/>
    <m/>
    <m/>
    <n v="215605"/>
  </r>
  <r>
    <d v="2020-04-16T00:00:00"/>
    <x v="11"/>
    <x v="11"/>
    <s v="OPP"/>
    <s v="S011"/>
    <s v="CourierPost, February 2020"/>
    <x v="0"/>
    <n v="73.06"/>
    <n v="10.96"/>
    <m/>
    <s v="PS\SMITHAN"/>
    <m/>
    <s v="OVO011743"/>
    <m/>
    <m/>
    <m/>
    <n v="215608"/>
  </r>
  <r>
    <d v="2020-04-21T00:00:00"/>
    <x v="0"/>
    <x v="0"/>
    <s v="OPP"/>
    <s v="S011"/>
    <s v="Keyboard sanitation, March 2020"/>
    <x v="0"/>
    <n v="1027.05"/>
    <n v="154.06"/>
    <m/>
    <s v="PS\MAYL"/>
    <m/>
    <s v="OVO011747"/>
    <m/>
    <m/>
    <m/>
    <n v="215626"/>
  </r>
  <r>
    <d v="2020-04-20T00:00:00"/>
    <x v="28"/>
    <x v="28"/>
    <s v="OPP"/>
    <s v="S011"/>
    <s v="Background checks, March 2020"/>
    <x v="0"/>
    <n v="34"/>
    <n v="5.0999999999999996"/>
    <m/>
    <s v="PS\SMITHAN"/>
    <m/>
    <s v="OVO011744"/>
    <m/>
    <m/>
    <m/>
    <n v="215633"/>
  </r>
  <r>
    <d v="2020-04-22T00:00:00"/>
    <x v="12"/>
    <x v="12"/>
    <s v="OPP"/>
    <s v="S011"/>
    <s v="EAP, February 2020"/>
    <x v="0"/>
    <n v="530.02"/>
    <n v="79.5"/>
    <m/>
    <s v="PS\SMITHAN"/>
    <m/>
    <s v="OVO011748"/>
    <m/>
    <m/>
    <m/>
    <n v="215636"/>
  </r>
  <r>
    <d v="2020-04-22T00:00:00"/>
    <x v="12"/>
    <x v="12"/>
    <s v="OPP"/>
    <s v="S011"/>
    <s v="EAP contact renewal to 31 Jan 2021"/>
    <x v="0"/>
    <n v="150"/>
    <n v="22.5"/>
    <m/>
    <s v="PS\SMITHAN"/>
    <m/>
    <s v="OVO011749"/>
    <m/>
    <m/>
    <m/>
    <n v="215639"/>
  </r>
  <r>
    <d v="2020-04-01T00:00:00"/>
    <x v="30"/>
    <x v="30"/>
    <s v="OPP"/>
    <s v="S011"/>
    <s v="Allocation of corp. support from OPP to IPR 19/20"/>
    <x v="0"/>
    <n v="-3717.13"/>
    <n v="0"/>
    <s v="PS\MAIRA"/>
    <s v="PS\LITTLEJK"/>
    <s v="PS\LITTLEJK"/>
    <s v="ALLOCATIONS"/>
    <m/>
    <m/>
    <m/>
    <n v="215643"/>
  </r>
  <r>
    <d v="2020-04-01T00:00:00"/>
    <x v="31"/>
    <x v="31"/>
    <s v="OPP"/>
    <s v="S011"/>
    <s v="Audit fee accrual 19/20"/>
    <x v="0"/>
    <n v="3872.17"/>
    <n v="0"/>
    <s v="PS\MAIRA"/>
    <s v="PS\LITTLEJK"/>
    <s v="PS\LITTLEJK"/>
    <s v="AUDIT FEE"/>
    <m/>
    <m/>
    <m/>
    <n v="215646"/>
  </r>
  <r>
    <d v="2020-04-01T00:00:00"/>
    <x v="32"/>
    <x v="32"/>
    <s v="OPP"/>
    <s v="S011"/>
    <s v="Capital charge 19/20"/>
    <x v="0"/>
    <n v="47275"/>
    <n v="0"/>
    <s v="PS\MAIRA"/>
    <s v="PS\LITTLEJK"/>
    <s v="PS\LITTLEJK"/>
    <s v="CAPITAL CHARGE"/>
    <m/>
    <m/>
    <m/>
    <n v="215650"/>
  </r>
  <r>
    <d v="2020-04-01T00:00:00"/>
    <x v="33"/>
    <x v="33"/>
    <s v="OPP"/>
    <s v="S011"/>
    <s v="Crown Revenue 19/20"/>
    <x v="0"/>
    <n v="-1726166.67"/>
    <n v="0"/>
    <s v="PS\MAIRA"/>
    <s v="PS\LITTLEJK"/>
    <s v="PS\LITTLEJK"/>
    <s v="CROWN REVENUE"/>
    <m/>
    <m/>
    <m/>
    <n v="215652"/>
  </r>
  <r>
    <d v="2020-04-01T00:00:00"/>
    <x v="1"/>
    <x v="1"/>
    <s v="OPP"/>
    <s v="S011"/>
    <s v="Krishna Ramakrishnan split costs with PS April"/>
    <x v="0"/>
    <n v="-6140"/>
    <n v="0"/>
    <s v="PS\MAIRA"/>
    <s v="PS\LITTLEJK"/>
    <s v="PS\LITTLEJK"/>
    <s v="KRISHNA"/>
    <m/>
    <m/>
    <m/>
    <n v="215663"/>
  </r>
  <r>
    <d v="2020-04-01T00:00:00"/>
    <x v="34"/>
    <x v="34"/>
    <s v="OPP"/>
    <s v="S011"/>
    <s v="IST Cost to Serve PS 2019/20"/>
    <x v="0"/>
    <n v="162210.75"/>
    <n v="0"/>
    <s v="PS\MAIRA"/>
    <s v="PS\LITTLEJK"/>
    <s v="PS\LITTLEJK"/>
    <s v="PS COST TO SERVE"/>
    <m/>
    <m/>
    <m/>
    <n v="215667"/>
  </r>
  <r>
    <d v="2020-04-01T00:00:00"/>
    <x v="29"/>
    <x v="29"/>
    <s v="OPP"/>
    <s v="S011"/>
    <s v="Finance Cost to Serve PS 2019/20"/>
    <x v="0"/>
    <n v="22565.5"/>
    <n v="0"/>
    <s v="PS\MAIRA"/>
    <s v="PS\LITTLEJK"/>
    <s v="PS\LITTLEJK"/>
    <s v="PS COST TO SERVE"/>
    <m/>
    <m/>
    <m/>
    <n v="215668"/>
  </r>
  <r>
    <d v="2020-04-01T00:00:00"/>
    <x v="29"/>
    <x v="29"/>
    <s v="OPP"/>
    <s v="S011"/>
    <s v="HR Cost to Serve PS 2019/20"/>
    <x v="0"/>
    <n v="1932.75"/>
    <n v="0"/>
    <s v="PS\MAIRA"/>
    <s v="PS\LITTLEJK"/>
    <s v="PS\LITTLEJK"/>
    <s v="PS COST TO SERVE"/>
    <m/>
    <m/>
    <m/>
    <n v="215669"/>
  </r>
  <r>
    <d v="2020-04-01T00:00:00"/>
    <x v="44"/>
    <x v="44"/>
    <s v="OPP"/>
    <s v="S011"/>
    <s v="PPMT - Ask Your Team Jul19-Jun20"/>
    <x v="0"/>
    <n v="1166.67"/>
    <n v="0"/>
    <s v="PS\MAIRA"/>
    <s v="PS\LITTLEJK"/>
    <s v="PS\LITTLEJK"/>
    <s v="OVO010892"/>
    <m/>
    <m/>
    <m/>
    <n v="215676"/>
  </r>
  <r>
    <d v="2020-04-01T00:00:00"/>
    <x v="27"/>
    <x v="27"/>
    <s v="OPP"/>
    <s v="S011"/>
    <s v="PPMT - Marsh Ltd - 1/10/19 - 30/8/20"/>
    <x v="0"/>
    <n v="1063.25"/>
    <n v="0"/>
    <s v="PS\MAIRA"/>
    <s v="PS\LITTLEJK"/>
    <s v="PS\LITTLEJK"/>
    <s v="OVO011518"/>
    <m/>
    <m/>
    <m/>
    <n v="215686"/>
  </r>
  <r>
    <d v="2020-04-01T00:00:00"/>
    <x v="15"/>
    <x v="15"/>
    <s v="OPP"/>
    <s v="S011"/>
    <s v="PPMT - Write Ltd - Picker 9/4/2020"/>
    <x v="0"/>
    <n v="775"/>
    <n v="0"/>
    <s v="PS\MAIRA"/>
    <s v="PS\LITTLEJK"/>
    <s v="PS\LITTLEJK"/>
    <s v="OVO011529"/>
    <m/>
    <m/>
    <m/>
    <n v="215688"/>
  </r>
  <r>
    <d v="2020-04-15T00:00:00"/>
    <x v="1"/>
    <x v="1"/>
    <s v="OPP"/>
    <s v="S011"/>
    <s v="SALARY 15 APR 2020"/>
    <x v="0"/>
    <n v="57974.05"/>
    <n v="0"/>
    <s v="PS\MAIRA"/>
    <s v="PS\LITTLEJK"/>
    <s v="PS\LITTLEJK"/>
    <s v="OSAL000389"/>
    <m/>
    <m/>
    <m/>
    <n v="215697"/>
  </r>
  <r>
    <d v="2020-04-15T00:00:00"/>
    <x v="19"/>
    <x v="19"/>
    <s v="OPP"/>
    <s v="S011"/>
    <s v="SALARY 15 APR 2020"/>
    <x v="0"/>
    <n v="86.96"/>
    <n v="0"/>
    <s v="PS\MAIRA"/>
    <s v="PS\LITTLEJK"/>
    <s v="PS\LITTLEJK"/>
    <s v="OSAL000389"/>
    <m/>
    <m/>
    <m/>
    <n v="215714"/>
  </r>
  <r>
    <d v="2020-04-15T00:00:00"/>
    <x v="2"/>
    <x v="2"/>
    <s v="OPP"/>
    <s v="S011"/>
    <s v="SALARY 15 APR 2020"/>
    <x v="0"/>
    <n v="697.81"/>
    <n v="0"/>
    <s v="PS\MAIRA"/>
    <s v="PS\LITTLEJK"/>
    <s v="PS\LITTLEJK"/>
    <s v="OSAL000389"/>
    <m/>
    <m/>
    <m/>
    <n v="215720"/>
  </r>
  <r>
    <d v="2020-04-15T00:00:00"/>
    <x v="3"/>
    <x v="3"/>
    <s v="OPP"/>
    <s v="S011"/>
    <s v="SALARY 15 APR 2020"/>
    <x v="0"/>
    <n v="1328"/>
    <n v="0"/>
    <s v="PS\MAIRA"/>
    <s v="PS\LITTLEJK"/>
    <s v="PS\LITTLEJK"/>
    <s v="OSAL000389"/>
    <m/>
    <m/>
    <m/>
    <n v="215730"/>
  </r>
  <r>
    <d v="2020-04-15T00:00:00"/>
    <x v="20"/>
    <x v="20"/>
    <s v="OPP"/>
    <s v="S011"/>
    <s v="SALARY 15 APR 2020"/>
    <x v="0"/>
    <n v="280"/>
    <n v="0"/>
    <s v="PS\MAIRA"/>
    <s v="PS\LITTLEJK"/>
    <s v="PS\LITTLEJK"/>
    <s v="OSAL000389"/>
    <m/>
    <m/>
    <m/>
    <n v="215735"/>
  </r>
  <r>
    <d v="2020-04-15T00:00:00"/>
    <x v="56"/>
    <x v="56"/>
    <s v="OPP"/>
    <s v="S011"/>
    <s v="SVO045187-Datacom support, Objective merge"/>
    <x v="0"/>
    <n v="1424.5"/>
    <n v="0"/>
    <s v="PS\MAIRA"/>
    <s v="PS\LITTLEJK"/>
    <s v="PS\LITTLEJK"/>
    <s v="OGL003604"/>
    <s v="DATACOM SYSTEMS LTD - WGTN DIVISION"/>
    <m/>
    <m/>
    <n v="215772"/>
  </r>
  <r>
    <d v="2020-04-29T00:00:00"/>
    <x v="1"/>
    <x v="1"/>
    <s v="OPP"/>
    <s v="S011"/>
    <s v="SALARY 29 APR 2020"/>
    <x v="0"/>
    <n v="57974.05"/>
    <n v="0"/>
    <s v="PS\MAIRA"/>
    <s v="PS\LITTLEJK"/>
    <s v="PS\LITTLEJK"/>
    <s v="OSAL000390"/>
    <m/>
    <m/>
    <m/>
    <n v="215780"/>
  </r>
  <r>
    <d v="2020-04-29T00:00:00"/>
    <x v="19"/>
    <x v="19"/>
    <s v="OPP"/>
    <s v="S011"/>
    <s v="SALARY 29 APR 2020"/>
    <x v="0"/>
    <n v="122.43"/>
    <n v="0"/>
    <s v="PS\MAIRA"/>
    <s v="PS\LITTLEJK"/>
    <s v="PS\LITTLEJK"/>
    <s v="OSAL000390"/>
    <m/>
    <m/>
    <m/>
    <n v="215794"/>
  </r>
  <r>
    <d v="2020-04-29T00:00:00"/>
    <x v="2"/>
    <x v="2"/>
    <s v="OPP"/>
    <s v="S011"/>
    <s v="SALARY 29 APR 2020"/>
    <x v="0"/>
    <n v="697.81"/>
    <n v="0"/>
    <s v="PS\MAIRA"/>
    <s v="PS\LITTLEJK"/>
    <s v="PS\LITTLEJK"/>
    <s v="OSAL000390"/>
    <m/>
    <m/>
    <m/>
    <n v="215799"/>
  </r>
  <r>
    <d v="2020-04-29T00:00:00"/>
    <x v="3"/>
    <x v="3"/>
    <s v="OPP"/>
    <s v="S011"/>
    <s v="SALARY 29 APR 2020"/>
    <x v="0"/>
    <n v="1328"/>
    <n v="0"/>
    <s v="PS\MAIRA"/>
    <s v="PS\LITTLEJK"/>
    <s v="PS\LITTLEJK"/>
    <s v="OSAL000390"/>
    <m/>
    <m/>
    <m/>
    <n v="215809"/>
  </r>
  <r>
    <d v="2020-04-29T00:00:00"/>
    <x v="63"/>
    <x v="63"/>
    <s v="OPP"/>
    <s v="S011"/>
    <s v="SALARY 29 APR 2020"/>
    <x v="0"/>
    <n v="23649.86"/>
    <n v="0"/>
    <s v="PS\MAIRA"/>
    <s v="PS\LITTLEJK"/>
    <s v="PS\LITTLEJK"/>
    <s v="OSAL000390"/>
    <m/>
    <m/>
    <m/>
    <n v="215817"/>
  </r>
  <r>
    <d v="2020-04-29T00:00:00"/>
    <x v="68"/>
    <x v="68"/>
    <s v="OPP"/>
    <s v="S011"/>
    <s v="SALARY 29 APR 2020"/>
    <x v="0"/>
    <n v="2371.85"/>
    <n v="0"/>
    <s v="PS\MAIRA"/>
    <s v="PS\LITTLEJK"/>
    <s v="PS\LITTLEJK"/>
    <s v="OSAL000390"/>
    <m/>
    <m/>
    <m/>
    <n v="215820"/>
  </r>
  <r>
    <d v="2020-04-30T00:00:00"/>
    <x v="1"/>
    <x v="1"/>
    <s v="OPP"/>
    <s v="S011"/>
    <s v="ACCRUALS APR 2020"/>
    <x v="0"/>
    <n v="5797.41"/>
    <n v="0"/>
    <s v="PS\MAIRA"/>
    <s v="PS\LITTLEJK"/>
    <s v="PS\LITTLEJK"/>
    <s v="OSAC000249"/>
    <m/>
    <m/>
    <m/>
    <n v="215841"/>
  </r>
  <r>
    <d v="2020-04-30T00:00:00"/>
    <x v="2"/>
    <x v="2"/>
    <s v="OPP"/>
    <s v="S011"/>
    <s v="ACCRUALS APR 2020"/>
    <x v="0"/>
    <n v="69.78"/>
    <n v="0"/>
    <s v="PS\MAIRA"/>
    <s v="PS\LITTLEJK"/>
    <s v="PS\LITTLEJK"/>
    <s v="OSAC000249"/>
    <m/>
    <m/>
    <m/>
    <n v="215846"/>
  </r>
  <r>
    <d v="2020-04-30T00:00:00"/>
    <x v="3"/>
    <x v="3"/>
    <s v="OPP"/>
    <s v="S011"/>
    <s v="ACCRUALS APR 2020"/>
    <x v="0"/>
    <n v="132.81"/>
    <n v="0"/>
    <s v="PS\MAIRA"/>
    <s v="PS\LITTLEJK"/>
    <s v="PS\LITTLEJK"/>
    <s v="OSAC000249"/>
    <m/>
    <m/>
    <m/>
    <n v="215856"/>
  </r>
  <r>
    <d v="2020-05-01T00:00:00"/>
    <x v="1"/>
    <x v="1"/>
    <s v="OPP"/>
    <s v="S011"/>
    <s v="ACCRUALS APR 2020"/>
    <x v="0"/>
    <n v="-5797.41"/>
    <n v="0"/>
    <s v="PS\MAIRA"/>
    <s v="PS\LITTLEJK"/>
    <s v="PS\LITTLEJK"/>
    <s v="OSAC000250"/>
    <m/>
    <m/>
    <m/>
    <n v="215867"/>
  </r>
  <r>
    <d v="2020-05-01T00:00:00"/>
    <x v="2"/>
    <x v="2"/>
    <s v="OPP"/>
    <s v="S011"/>
    <s v="ACCRUALS APR 2020"/>
    <x v="0"/>
    <n v="-69.78"/>
    <n v="0"/>
    <s v="PS\MAIRA"/>
    <s v="PS\LITTLEJK"/>
    <s v="PS\LITTLEJK"/>
    <s v="OSAC000250"/>
    <m/>
    <m/>
    <m/>
    <n v="215872"/>
  </r>
  <r>
    <d v="2020-05-01T00:00:00"/>
    <x v="3"/>
    <x v="3"/>
    <s v="OPP"/>
    <s v="S011"/>
    <s v="ACCRUALS APR 2020"/>
    <x v="0"/>
    <n v="-132.81"/>
    <n v="0"/>
    <s v="PS\MAIRA"/>
    <s v="PS\LITTLEJK"/>
    <s v="PS\LITTLEJK"/>
    <s v="OSAC000250"/>
    <m/>
    <m/>
    <m/>
    <n v="215882"/>
  </r>
  <r>
    <d v="2020-05-01T00:00:00"/>
    <x v="0"/>
    <x v="0"/>
    <s v="OPP"/>
    <s v="S011"/>
    <s v="Spectrum chair, A Ferguson"/>
    <x v="0"/>
    <n v="590"/>
    <n v="88.5"/>
    <m/>
    <s v="PS\SMITHAN"/>
    <m/>
    <s v="OVO011750"/>
    <m/>
    <m/>
    <m/>
    <n v="215886"/>
  </r>
  <r>
    <d v="2020-05-01T00:00:00"/>
    <x v="0"/>
    <x v="0"/>
    <s v="OPP"/>
    <s v="S011"/>
    <s v="Spectrum chair, A Williamson"/>
    <x v="0"/>
    <n v="590"/>
    <n v="88.5"/>
    <m/>
    <s v="PS\SMITHAN"/>
    <m/>
    <s v="OVO011751"/>
    <m/>
    <m/>
    <m/>
    <n v="215889"/>
  </r>
  <r>
    <d v="2020-05-01T00:00:00"/>
    <x v="0"/>
    <x v="0"/>
    <s v="OPP"/>
    <s v="S011"/>
    <s v="Ergonomic keyboard, G Hellyer"/>
    <x v="0"/>
    <n v="174"/>
    <n v="26.1"/>
    <m/>
    <s v="PS\SMITHAN"/>
    <m/>
    <s v="OVO011761"/>
    <m/>
    <m/>
    <m/>
    <n v="215904"/>
  </r>
  <r>
    <d v="2020-05-01T00:00:00"/>
    <x v="52"/>
    <x v="52"/>
    <s v="OPP"/>
    <s v="S011"/>
    <s v="New phone, K Farmer"/>
    <x v="0"/>
    <n v="1303.48"/>
    <n v="195.52"/>
    <m/>
    <s v="PS\SMITHAN"/>
    <m/>
    <s v="OVO011767"/>
    <m/>
    <m/>
    <m/>
    <n v="215910"/>
  </r>
  <r>
    <d v="2020-05-01T00:00:00"/>
    <x v="7"/>
    <x v="7"/>
    <s v="OPP"/>
    <s v="S011"/>
    <s v="Rental &amp; calls, April 2020"/>
    <x v="0"/>
    <n v="562.11"/>
    <n v="84.32"/>
    <m/>
    <s v="PS\SMITHAN"/>
    <m/>
    <s v="OVO011767"/>
    <m/>
    <m/>
    <m/>
    <n v="215916"/>
  </r>
  <r>
    <d v="2020-04-30T00:00:00"/>
    <x v="64"/>
    <x v="64"/>
    <s v="OPP"/>
    <s v="S011"/>
    <s v="LSL leave adjustment as at 30 April 2020"/>
    <x v="0"/>
    <n v="1818"/>
    <n v="0"/>
    <s v="PS\MAIRA"/>
    <s v="PS\LITTLEJK"/>
    <s v="PS\LITTLEJK"/>
    <s v="OGL003606"/>
    <m/>
    <m/>
    <m/>
    <n v="215937"/>
  </r>
  <r>
    <d v="2020-04-30T00:00:00"/>
    <x v="35"/>
    <x v="35"/>
    <s v="OPP"/>
    <s v="S011"/>
    <s v="Annual Leave Apr 2020"/>
    <x v="0"/>
    <n v="-12334.69"/>
    <n v="0"/>
    <s v="PS\MAIRA"/>
    <s v="PS\LITTLEJK"/>
    <s v="PS\LITTLEJK"/>
    <s v="OSAL000391"/>
    <m/>
    <m/>
    <m/>
    <n v="215951"/>
  </r>
  <r>
    <d v="2020-04-30T00:00:00"/>
    <x v="49"/>
    <x v="49"/>
    <s v="OPP"/>
    <s v="S011"/>
    <s v="STORE-ST3453-OPP-3xLenovo USB Type-C 65W Standard "/>
    <x v="0"/>
    <n v="123"/>
    <n v="0"/>
    <s v="PS\MAIRA"/>
    <s v="PS\LITTLEJK"/>
    <s v="PS\LITTLEJK"/>
    <s v="OGL003607"/>
    <m/>
    <m/>
    <m/>
    <n v="215962"/>
  </r>
  <r>
    <d v="2020-04-30T00:00:00"/>
    <x v="7"/>
    <x v="7"/>
    <s v="OPP"/>
    <s v="S011"/>
    <s v="Vodafone Apr 20 - Satellite Connection Fee x7 "/>
    <x v="0"/>
    <n v="385"/>
    <n v="0"/>
    <s v="PS\SMITHAN"/>
    <s v="PS\MAYL"/>
    <s v="PS\MAYL"/>
    <s v="OGL003611"/>
    <s v="Vodafone NZ Ltd"/>
    <m/>
    <m/>
    <n v="215998"/>
  </r>
  <r>
    <d v="2020-04-30T00:00:00"/>
    <x v="6"/>
    <x v="6"/>
    <s v="OPP"/>
    <s v="S011"/>
    <s v="Annual Fee Account Fee-Bagnal"/>
    <x v="0"/>
    <n v="3.8"/>
    <n v="0"/>
    <s v="PS\VENOOS"/>
    <s v="PS\MAYL"/>
    <s v="PS\MAYL"/>
    <s v="OGL003612"/>
    <m/>
    <m/>
    <m/>
    <n v="216003"/>
  </r>
  <r>
    <d v="2020-04-30T00:00:00"/>
    <x v="6"/>
    <x v="6"/>
    <s v="OPP"/>
    <s v="S011"/>
    <s v="Annual Fee Account Fee-Mitche"/>
    <x v="0"/>
    <n v="3.8"/>
    <n v="0"/>
    <s v="PS\VENOOS"/>
    <s v="PS\MAYL"/>
    <s v="PS\MAYL"/>
    <s v="OGL003612"/>
    <m/>
    <m/>
    <m/>
    <n v="216005"/>
  </r>
  <r>
    <d v="2020-04-30T00:00:00"/>
    <x v="6"/>
    <x v="6"/>
    <s v="OPP"/>
    <s v="S011"/>
    <s v="Annual Fee Account Fee-Louwre"/>
    <x v="0"/>
    <n v="3.8"/>
    <n v="0"/>
    <s v="PS\VENOOS"/>
    <s v="PS\MAYL"/>
    <s v="PS\MAYL"/>
    <s v="OGL003612"/>
    <m/>
    <m/>
    <m/>
    <n v="216007"/>
  </r>
  <r>
    <d v="2020-04-30T00:00:00"/>
    <x v="6"/>
    <x v="6"/>
    <s v="OPP"/>
    <s v="S011"/>
    <s v="Annual Fee Account Fee-Sieber"/>
    <x v="0"/>
    <n v="3.8"/>
    <n v="0"/>
    <s v="PS\VENOOS"/>
    <s v="PS\MAYL"/>
    <s v="PS\MAYL"/>
    <s v="OGL003612"/>
    <m/>
    <m/>
    <m/>
    <n v="216009"/>
  </r>
  <r>
    <d v="2020-04-30T00:00:00"/>
    <x v="6"/>
    <x v="6"/>
    <s v="OPP"/>
    <s v="S011"/>
    <s v="Annual Fee Account Fee-Groves"/>
    <x v="0"/>
    <n v="3.8"/>
    <n v="0"/>
    <s v="PS\VENOOS"/>
    <s v="PS\MAYL"/>
    <s v="PS\MAYL"/>
    <s v="OGL003612"/>
    <m/>
    <m/>
    <m/>
    <n v="216011"/>
  </r>
  <r>
    <d v="2020-04-30T00:00:00"/>
    <x v="6"/>
    <x v="6"/>
    <s v="OPP"/>
    <s v="S011"/>
    <s v="Annual Fee Account Fee-Brouwe"/>
    <x v="0"/>
    <n v="3.8"/>
    <n v="0"/>
    <s v="PS\VENOOS"/>
    <s v="PS\MAYL"/>
    <s v="PS\MAYL"/>
    <s v="OGL003612"/>
    <m/>
    <m/>
    <m/>
    <n v="216013"/>
  </r>
  <r>
    <d v="2020-04-30T00:00:00"/>
    <x v="6"/>
    <x v="6"/>
    <s v="OPP"/>
    <s v="S011"/>
    <s v="Annual Fee Account Fee-Sharma"/>
    <x v="0"/>
    <n v="3.8"/>
    <n v="0"/>
    <s v="PS\VENOOS"/>
    <s v="PS\MAYL"/>
    <s v="PS\MAYL"/>
    <s v="OGL003612"/>
    <m/>
    <m/>
    <m/>
    <n v="216017"/>
  </r>
  <r>
    <d v="2020-04-30T00:00:00"/>
    <x v="6"/>
    <x v="6"/>
    <s v="OPP"/>
    <s v="S011"/>
    <s v="Annual Fee Account Fee-Wilson"/>
    <x v="0"/>
    <n v="3.8"/>
    <n v="0"/>
    <s v="PS\VENOOS"/>
    <s v="PS\MAYL"/>
    <s v="PS\MAYL"/>
    <s v="OGL003612"/>
    <m/>
    <m/>
    <m/>
    <n v="216019"/>
  </r>
  <r>
    <d v="2020-04-30T00:00:00"/>
    <x v="6"/>
    <x v="6"/>
    <s v="OPP"/>
    <s v="S011"/>
    <s v="Annual Fee Account Fee-Lindsa"/>
    <x v="0"/>
    <n v="3.8"/>
    <n v="0"/>
    <s v="PS\VENOOS"/>
    <s v="PS\MAYL"/>
    <s v="PS\MAYL"/>
    <s v="OGL003612"/>
    <m/>
    <m/>
    <m/>
    <n v="216022"/>
  </r>
  <r>
    <d v="2020-04-30T00:00:00"/>
    <x v="6"/>
    <x v="6"/>
    <s v="OPP"/>
    <s v="S011"/>
    <s v="Annual Fee Account Fee-Picker"/>
    <x v="0"/>
    <n v="3.8"/>
    <n v="0"/>
    <s v="PS\VENOOS"/>
    <s v="PS\MAYL"/>
    <s v="PS\MAYL"/>
    <s v="OGL003612"/>
    <m/>
    <m/>
    <m/>
    <n v="216024"/>
  </r>
  <r>
    <d v="2020-04-30T00:00:00"/>
    <x v="6"/>
    <x v="6"/>
    <s v="OPP"/>
    <s v="S011"/>
    <s v="Annual Fee Account Fee-Jones"/>
    <x v="0"/>
    <n v="3.8"/>
    <n v="0"/>
    <s v="PS\VENOOS"/>
    <s v="PS\MAYL"/>
    <s v="PS\MAYL"/>
    <s v="OGL003612"/>
    <m/>
    <m/>
    <m/>
    <n v="216026"/>
  </r>
  <r>
    <d v="2020-04-30T00:00:00"/>
    <x v="6"/>
    <x v="6"/>
    <s v="OPP"/>
    <s v="S011"/>
    <s v="Annual Fee Account Fee-Brier"/>
    <x v="0"/>
    <n v="3.8"/>
    <n v="0"/>
    <s v="PS\VENOOS"/>
    <s v="PS\MAYL"/>
    <s v="PS\MAYL"/>
    <s v="OGL003612"/>
    <m/>
    <m/>
    <m/>
    <n v="216029"/>
  </r>
  <r>
    <d v="2020-04-30T00:00:00"/>
    <x v="6"/>
    <x v="6"/>
    <s v="OPP"/>
    <s v="S011"/>
    <s v="Annual Fee Account Fee-Yeabsl"/>
    <x v="0"/>
    <n v="3.8"/>
    <n v="0"/>
    <s v="PS\VENOOS"/>
    <s v="PS\MAYL"/>
    <s v="PS\MAYL"/>
    <s v="OGL003612"/>
    <m/>
    <m/>
    <m/>
    <n v="216031"/>
  </r>
  <r>
    <d v="2020-04-30T00:00:00"/>
    <x v="6"/>
    <x v="6"/>
    <s v="OPP"/>
    <s v="S011"/>
    <s v="Annual Fee Account Fee-Cotmor"/>
    <x v="0"/>
    <n v="3.8"/>
    <n v="0"/>
    <s v="PS\VENOOS"/>
    <s v="PS\MAYL"/>
    <s v="PS\MAYL"/>
    <s v="OGL003612"/>
    <m/>
    <m/>
    <m/>
    <n v="216033"/>
  </r>
  <r>
    <d v="2020-04-30T00:00:00"/>
    <x v="6"/>
    <x v="6"/>
    <s v="OPP"/>
    <s v="S011"/>
    <s v="Annual Fee Account Fee-Lepou"/>
    <x v="0"/>
    <n v="3.8"/>
    <n v="0"/>
    <s v="PS\VENOOS"/>
    <s v="PS\MAYL"/>
    <s v="PS\MAYL"/>
    <s v="OGL003612"/>
    <m/>
    <m/>
    <m/>
    <n v="216039"/>
  </r>
  <r>
    <d v="2020-04-30T00:00:00"/>
    <x v="6"/>
    <x v="6"/>
    <s v="OPP"/>
    <s v="S011"/>
    <s v="Annual Fee Account Fee-McLean"/>
    <x v="0"/>
    <n v="3.8"/>
    <n v="0"/>
    <s v="PS\VENOOS"/>
    <s v="PS\MAYL"/>
    <s v="PS\MAYL"/>
    <s v="OGL003612"/>
    <m/>
    <m/>
    <m/>
    <n v="216041"/>
  </r>
  <r>
    <d v="2020-04-30T00:00:00"/>
    <x v="6"/>
    <x v="6"/>
    <s v="OPP"/>
    <s v="S011"/>
    <s v="Annual Fee Account Fee-Hart"/>
    <x v="0"/>
    <n v="3.8"/>
    <n v="0"/>
    <s v="PS\VENOOS"/>
    <s v="PS\MAYL"/>
    <s v="PS\MAYL"/>
    <s v="OGL003612"/>
    <m/>
    <m/>
    <m/>
    <n v="216043"/>
  </r>
  <r>
    <d v="2020-04-30T00:00:00"/>
    <x v="6"/>
    <x v="6"/>
    <s v="OPP"/>
    <s v="S011"/>
    <s v="Annual Fee Account Fee-Kreig"/>
    <x v="0"/>
    <n v="3.8"/>
    <n v="0"/>
    <s v="PS\VENOOS"/>
    <s v="PS\MAYL"/>
    <s v="PS\MAYL"/>
    <s v="OGL003612"/>
    <m/>
    <m/>
    <m/>
    <n v="216045"/>
  </r>
  <r>
    <d v="2020-04-30T00:00:00"/>
    <x v="6"/>
    <x v="6"/>
    <s v="OPP"/>
    <s v="S011"/>
    <s v="Annual Fee Account Fee-Hellye"/>
    <x v="0"/>
    <n v="3.8"/>
    <n v="0"/>
    <s v="PS\VENOOS"/>
    <s v="PS\MAYL"/>
    <s v="PS\MAYL"/>
    <s v="OGL003612"/>
    <m/>
    <m/>
    <m/>
    <n v="216047"/>
  </r>
  <r>
    <d v="2020-04-30T00:00:00"/>
    <x v="6"/>
    <x v="6"/>
    <s v="OPP"/>
    <s v="S011"/>
    <s v="Annual Fee Account Fee-Locke"/>
    <x v="0"/>
    <n v="3.8"/>
    <n v="0"/>
    <s v="PS\VENOOS"/>
    <s v="PS\MAYL"/>
    <s v="PS\MAYL"/>
    <s v="OGL003612"/>
    <m/>
    <m/>
    <m/>
    <n v="216049"/>
  </r>
  <r>
    <d v="2020-04-30T00:00:00"/>
    <x v="6"/>
    <x v="6"/>
    <s v="OPP"/>
    <s v="S011"/>
    <s v="Annual Fee Account Fee-Trayno"/>
    <x v="0"/>
    <n v="3.8"/>
    <n v="0"/>
    <s v="PS\VENOOS"/>
    <s v="PS\MAYL"/>
    <s v="PS\MAYL"/>
    <s v="OGL003612"/>
    <m/>
    <m/>
    <m/>
    <n v="216051"/>
  </r>
  <r>
    <d v="2020-04-30T00:00:00"/>
    <x v="6"/>
    <x v="6"/>
    <s v="OPP"/>
    <s v="S011"/>
    <s v="Annual Fee Account Fee-Drakef"/>
    <x v="0"/>
    <n v="3.8"/>
    <n v="0"/>
    <s v="PS\VENOOS"/>
    <s v="PS\MAYL"/>
    <s v="PS\MAYL"/>
    <s v="OGL003612"/>
    <m/>
    <m/>
    <m/>
    <n v="216053"/>
  </r>
  <r>
    <d v="2020-04-30T00:00:00"/>
    <x v="6"/>
    <x v="6"/>
    <s v="OPP"/>
    <s v="S011"/>
    <s v="Annual Fee Account Fee-Streef"/>
    <x v="0"/>
    <n v="3.8"/>
    <n v="0"/>
    <s v="PS\VENOOS"/>
    <s v="PS\MAYL"/>
    <s v="PS\MAYL"/>
    <s v="OGL003612"/>
    <m/>
    <m/>
    <m/>
    <n v="216056"/>
  </r>
  <r>
    <d v="2020-04-30T00:00:00"/>
    <x v="6"/>
    <x v="6"/>
    <s v="OPP"/>
    <s v="S011"/>
    <s v="Annual Fee Account Fee-Holmes"/>
    <x v="0"/>
    <n v="3.8"/>
    <n v="0"/>
    <s v="PS\VENOOS"/>
    <s v="PS\MAYL"/>
    <s v="PS\MAYL"/>
    <s v="OGL003612"/>
    <m/>
    <m/>
    <m/>
    <n v="216058"/>
  </r>
  <r>
    <d v="2020-04-30T00:00:00"/>
    <x v="6"/>
    <x v="6"/>
    <s v="OPP"/>
    <s v="S011"/>
    <s v="Annual Fee Account Fee-Hanna"/>
    <x v="0"/>
    <n v="3.8"/>
    <n v="0"/>
    <s v="PS\VENOOS"/>
    <s v="PS\MAYL"/>
    <s v="PS\MAYL"/>
    <s v="OGL003612"/>
    <m/>
    <m/>
    <m/>
    <n v="216060"/>
  </r>
  <r>
    <d v="2020-04-30T00:00:00"/>
    <x v="6"/>
    <x v="6"/>
    <s v="OPP"/>
    <s v="S011"/>
    <s v="Annual Fee Account Fee-Grace"/>
    <x v="0"/>
    <n v="3.8"/>
    <n v="0"/>
    <s v="PS\VENOOS"/>
    <s v="PS\MAYL"/>
    <s v="PS\MAYL"/>
    <s v="OGL003612"/>
    <m/>
    <m/>
    <m/>
    <n v="216062"/>
  </r>
  <r>
    <d v="2020-04-30T00:00:00"/>
    <x v="6"/>
    <x v="6"/>
    <s v="OPP"/>
    <s v="S011"/>
    <s v="Annual Fee Account Fee-Willia"/>
    <x v="0"/>
    <n v="3.8"/>
    <n v="0"/>
    <s v="PS\VENOOS"/>
    <s v="PS\MAYL"/>
    <s v="PS\MAYL"/>
    <s v="OGL003612"/>
    <m/>
    <m/>
    <m/>
    <n v="216064"/>
  </r>
  <r>
    <d v="2020-04-30T00:00:00"/>
    <x v="6"/>
    <x v="6"/>
    <s v="OPP"/>
    <s v="S011"/>
    <s v="Annual Fee Account Fee-Harris"/>
    <x v="0"/>
    <n v="3.8"/>
    <n v="0"/>
    <s v="PS\VENOOS"/>
    <s v="PS\MAYL"/>
    <s v="PS\MAYL"/>
    <s v="OGL003612"/>
    <m/>
    <m/>
    <m/>
    <n v="216066"/>
  </r>
  <r>
    <d v="2020-04-30T00:00:00"/>
    <x v="6"/>
    <x v="6"/>
    <s v="OPP"/>
    <s v="S011"/>
    <s v="Annual Fee Account Fee-Sutton"/>
    <x v="0"/>
    <n v="3.8"/>
    <n v="0"/>
    <s v="PS\VENOOS"/>
    <s v="PS\MAYL"/>
    <s v="PS\MAYL"/>
    <s v="OGL003612"/>
    <m/>
    <m/>
    <m/>
    <n v="216068"/>
  </r>
  <r>
    <d v="2020-04-30T00:00:00"/>
    <x v="6"/>
    <x v="6"/>
    <s v="OPP"/>
    <s v="S011"/>
    <s v="Annual Fee Account Fee-Farmer"/>
    <x v="0"/>
    <n v="3.8"/>
    <n v="0"/>
    <s v="PS\VENOOS"/>
    <s v="PS\MAYL"/>
    <s v="PS\MAYL"/>
    <s v="OGL003612"/>
    <m/>
    <m/>
    <m/>
    <n v="216070"/>
  </r>
  <r>
    <d v="2020-04-30T00:00:00"/>
    <x v="6"/>
    <x v="6"/>
    <s v="OPP"/>
    <s v="S011"/>
    <s v="Annual Fee Account Fee-Landon"/>
    <x v="0"/>
    <n v="3.8"/>
    <n v="0"/>
    <s v="PS\VENOOS"/>
    <s v="PS\MAYL"/>
    <s v="PS\MAYL"/>
    <s v="OGL003612"/>
    <m/>
    <m/>
    <m/>
    <n v="216075"/>
  </r>
  <r>
    <d v="2020-04-30T00:00:00"/>
    <x v="6"/>
    <x v="6"/>
    <s v="OPP"/>
    <s v="S011"/>
    <s v="Annual Fee Account Fee-Maran"/>
    <x v="0"/>
    <n v="3.8"/>
    <n v="0"/>
    <s v="PS\VENOOS"/>
    <s v="PS\MAYL"/>
    <s v="PS\MAYL"/>
    <s v="OGL003612"/>
    <m/>
    <m/>
    <m/>
    <n v="216077"/>
  </r>
  <r>
    <d v="2020-04-30T00:00:00"/>
    <x v="6"/>
    <x v="6"/>
    <s v="OPP"/>
    <s v="S011"/>
    <s v="Annual Fee Account Fee-Davies"/>
    <x v="0"/>
    <n v="3.8"/>
    <n v="0"/>
    <s v="PS\VENOOS"/>
    <s v="PS\MAYL"/>
    <s v="PS\MAYL"/>
    <s v="OGL003612"/>
    <m/>
    <m/>
    <m/>
    <n v="216079"/>
  </r>
  <r>
    <d v="2020-04-30T00:00:00"/>
    <x v="6"/>
    <x v="6"/>
    <s v="OPP"/>
    <s v="S011"/>
    <s v="Annual Fee Account Fee-Law"/>
    <x v="0"/>
    <n v="3.8"/>
    <n v="0"/>
    <s v="PS\VENOOS"/>
    <s v="PS\MAYL"/>
    <s v="PS\MAYL"/>
    <s v="OGL003612"/>
    <m/>
    <m/>
    <m/>
    <n v="216087"/>
  </r>
  <r>
    <d v="2020-04-30T00:00:00"/>
    <x v="6"/>
    <x v="6"/>
    <s v="OPP"/>
    <s v="S011"/>
    <s v="Annual Fee Account Fee-Chalme"/>
    <x v="0"/>
    <n v="3.8"/>
    <n v="0"/>
    <s v="PS\VENOOS"/>
    <s v="PS\MAYL"/>
    <s v="PS\MAYL"/>
    <s v="OGL003612"/>
    <m/>
    <m/>
    <m/>
    <n v="216090"/>
  </r>
  <r>
    <d v="2020-04-30T00:00:00"/>
    <x v="6"/>
    <x v="6"/>
    <s v="OPP"/>
    <s v="S011"/>
    <s v="Annual Fee Account Fee-Bagge"/>
    <x v="0"/>
    <n v="3.8"/>
    <n v="0"/>
    <s v="PS\VENOOS"/>
    <s v="PS\MAYL"/>
    <s v="PS\MAYL"/>
    <s v="OGL003612"/>
    <m/>
    <m/>
    <m/>
    <n v="216092"/>
  </r>
  <r>
    <d v="2020-04-30T00:00:00"/>
    <x v="6"/>
    <x v="6"/>
    <s v="OPP"/>
    <s v="S011"/>
    <s v="Annual Fee Account Fee-Baker"/>
    <x v="0"/>
    <n v="3.8"/>
    <n v="0"/>
    <s v="PS\VENOOS"/>
    <s v="PS\MAYL"/>
    <s v="PS\MAYL"/>
    <s v="OGL003612"/>
    <m/>
    <m/>
    <m/>
    <n v="216094"/>
  </r>
  <r>
    <d v="2020-04-30T00:00:00"/>
    <x v="6"/>
    <x v="6"/>
    <s v="OPP"/>
    <s v="S011"/>
    <s v="Annual Fee Account Fee-Elmes"/>
    <x v="0"/>
    <n v="3.8"/>
    <n v="0"/>
    <s v="PS\VENOOS"/>
    <s v="PS\MAYL"/>
    <s v="PS\MAYL"/>
    <s v="OGL003612"/>
    <m/>
    <m/>
    <m/>
    <n v="216096"/>
  </r>
  <r>
    <d v="2020-04-30T00:00:00"/>
    <x v="6"/>
    <x v="6"/>
    <s v="OPP"/>
    <s v="S011"/>
    <s v="Annual Fee Account Fee-Grace"/>
    <x v="0"/>
    <n v="3.8"/>
    <n v="0"/>
    <s v="PS\VENOOS"/>
    <s v="PS\MAYL"/>
    <s v="PS\MAYL"/>
    <s v="OGL003612"/>
    <m/>
    <m/>
    <m/>
    <n v="216099"/>
  </r>
  <r>
    <d v="2020-04-30T00:00:00"/>
    <x v="6"/>
    <x v="6"/>
    <s v="OPP"/>
    <s v="S011"/>
    <s v="Annual Fee Account Fee-Gorham"/>
    <x v="0"/>
    <n v="3.8"/>
    <n v="0"/>
    <s v="PS\VENOOS"/>
    <s v="PS\MAYL"/>
    <s v="PS\MAYL"/>
    <s v="OGL003612"/>
    <m/>
    <m/>
    <m/>
    <n v="216101"/>
  </r>
  <r>
    <d v="2020-04-30T00:00:00"/>
    <x v="6"/>
    <x v="6"/>
    <s v="OPP"/>
    <s v="S011"/>
    <s v="Annual Fee Account Fee-Gray"/>
    <x v="0"/>
    <n v="3.8"/>
    <n v="0"/>
    <s v="PS\VENOOS"/>
    <s v="PS\MAYL"/>
    <s v="PS\MAYL"/>
    <s v="OGL003612"/>
    <m/>
    <m/>
    <m/>
    <n v="216103"/>
  </r>
  <r>
    <d v="2020-04-30T00:00:00"/>
    <x v="6"/>
    <x v="6"/>
    <s v="OPP"/>
    <s v="S011"/>
    <s v="Annual Fee Account Fee-Haynes"/>
    <x v="0"/>
    <n v="3.8"/>
    <n v="0"/>
    <s v="PS\VENOOS"/>
    <s v="PS\MAYL"/>
    <s v="PS\MAYL"/>
    <s v="OGL003612"/>
    <m/>
    <m/>
    <m/>
    <n v="216105"/>
  </r>
  <r>
    <d v="2020-04-30T00:00:00"/>
    <x v="69"/>
    <x v="69"/>
    <s v="OPP"/>
    <s v="S011"/>
    <s v="IST equipment, R Davies-Jones"/>
    <x v="0"/>
    <n v="50.33"/>
    <n v="0"/>
    <s v="PS\VENOOS"/>
    <s v="PS\MAYL"/>
    <s v="PS\MAYL"/>
    <s v="OGL003612"/>
    <s v="Pb Tech Online 09 5269200"/>
    <m/>
    <m/>
    <n v="216107"/>
  </r>
  <r>
    <d v="2020-04-30T00:00:00"/>
    <x v="69"/>
    <x v="69"/>
    <s v="OPP"/>
    <s v="S011"/>
    <s v="IST  equipment, E Murray-Jones"/>
    <x v="0"/>
    <n v="74.87"/>
    <n v="0"/>
    <s v="PS\VENOOS"/>
    <s v="PS\MAYL"/>
    <s v="PS\MAYL"/>
    <s v="OGL003612"/>
    <s v="Pb Tech Online 09 5269200"/>
    <m/>
    <m/>
    <n v="216108"/>
  </r>
  <r>
    <d v="2020-04-30T00:00:00"/>
    <x v="69"/>
    <x v="69"/>
    <s v="OPP"/>
    <s v="S011"/>
    <s v="IST equipment, K Chalmers-Jones"/>
    <x v="0"/>
    <n v="74.87"/>
    <n v="0"/>
    <s v="PS\VENOOS"/>
    <s v="PS\MAYL"/>
    <s v="PS\MAYL"/>
    <s v="OGL003612"/>
    <s v="Pb Tech Online 09 5269200"/>
    <m/>
    <m/>
    <n v="216109"/>
  </r>
  <r>
    <d v="2020-04-30T00:00:00"/>
    <x v="69"/>
    <x v="69"/>
    <s v="OPP"/>
    <s v="S011"/>
    <s v="IST equipment, K Chalmers (under-chg - auth-Jones"/>
    <x v="0"/>
    <n v="407.97"/>
    <n v="0"/>
    <s v="PS\VENOOS"/>
    <s v="PS\MAYL"/>
    <s v="PS\MAYL"/>
    <s v="OGL003612"/>
    <s v="Pb Tech Online 09 5269200"/>
    <m/>
    <m/>
    <n v="216110"/>
  </r>
  <r>
    <d v="2020-04-30T00:00:00"/>
    <x v="69"/>
    <x v="69"/>
    <s v="OPP"/>
    <s v="S011"/>
    <s v="IST  equipment, E Murray-Jones"/>
    <x v="0"/>
    <n v="359.84"/>
    <n v="0"/>
    <s v="PS\VENOOS"/>
    <s v="PS\MAYL"/>
    <s v="PS\MAYL"/>
    <s v="OGL003612"/>
    <s v="Pb Tech Online 09 5269200"/>
    <m/>
    <m/>
    <n v="216111"/>
  </r>
  <r>
    <d v="2020-04-30T00:00:00"/>
    <x v="69"/>
    <x v="69"/>
    <s v="OPP"/>
    <s v="S011"/>
    <s v="IST equipment, K Chalmers-Jones"/>
    <x v="0"/>
    <n v="14.77"/>
    <n v="0"/>
    <s v="PS\VENOOS"/>
    <s v="PS\MAYL"/>
    <s v="PS\MAYL"/>
    <s v="OGL003612"/>
    <s v="Pb Tech Online 09 5269200"/>
    <m/>
    <m/>
    <n v="216112"/>
  </r>
  <r>
    <d v="2020-04-30T00:00:00"/>
    <x v="69"/>
    <x v="69"/>
    <s v="OPP"/>
    <s v="S011"/>
    <s v="IST equipment, J Mackay-Jones"/>
    <x v="0"/>
    <n v="549.20000000000005"/>
    <n v="0"/>
    <s v="PS\VENOOS"/>
    <s v="PS\MAYL"/>
    <s v="PS\MAYL"/>
    <s v="OGL003612"/>
    <s v="Pb Tech Online 09 5269200"/>
    <m/>
    <m/>
    <n v="216113"/>
  </r>
  <r>
    <d v="2020-04-30T00:00:00"/>
    <x v="69"/>
    <x v="69"/>
    <s v="OPP"/>
    <s v="S011"/>
    <s v="IST equipment, E Murray-Jones"/>
    <x v="0"/>
    <n v="14.77"/>
    <n v="0"/>
    <s v="PS\VENOOS"/>
    <s v="PS\MAYL"/>
    <s v="PS\MAYL"/>
    <s v="OGL003612"/>
    <s v="Pb Tech Online 09 5269200"/>
    <m/>
    <m/>
    <n v="216114"/>
  </r>
  <r>
    <d v="2020-04-30T00:00:00"/>
    <x v="69"/>
    <x v="69"/>
    <s v="OPP"/>
    <s v="S011"/>
    <s v="IST equipment, H Locke-Jones"/>
    <x v="0"/>
    <n v="414.19"/>
    <n v="0"/>
    <s v="PS\VENOOS"/>
    <s v="PS\MAYL"/>
    <s v="PS\MAYL"/>
    <s v="OGL003612"/>
    <s v="Pb Tech Online 09 5269200"/>
    <m/>
    <m/>
    <n v="216115"/>
  </r>
  <r>
    <d v="2020-04-30T00:00:00"/>
    <x v="69"/>
    <x v="69"/>
    <s v="OPP"/>
    <s v="S011"/>
    <s v="IST equipment, H Bagge-Jones"/>
    <x v="0"/>
    <n v="369.46"/>
    <n v="0"/>
    <s v="PS\VENOOS"/>
    <s v="PS\MAYL"/>
    <s v="PS\MAYL"/>
    <s v="OGL003612"/>
    <s v="Pb Tech Online 09 5269200"/>
    <m/>
    <m/>
    <n v="216116"/>
  </r>
  <r>
    <d v="2020-04-30T00:00:00"/>
    <x v="69"/>
    <x v="69"/>
    <s v="OPP"/>
    <s v="S011"/>
    <s v="IST equipment, K Farmer-Jones"/>
    <x v="0"/>
    <n v="325.43"/>
    <n v="0"/>
    <s v="PS\VENOOS"/>
    <s v="PS\MAYL"/>
    <s v="PS\MAYL"/>
    <s v="OGL003612"/>
    <s v="Pb Tech Online 09 5269200"/>
    <m/>
    <m/>
    <n v="216117"/>
  </r>
  <r>
    <d v="2020-04-30T00:00:00"/>
    <x v="69"/>
    <x v="69"/>
    <s v="OPP"/>
    <s v="S011"/>
    <s v="IST equipment, A Gorham-Jones"/>
    <x v="0"/>
    <n v="325.43"/>
    <n v="0"/>
    <s v="PS\VENOOS"/>
    <s v="PS\MAYL"/>
    <s v="PS\MAYL"/>
    <s v="OGL003612"/>
    <s v="Pb Tech Online 09 5269200"/>
    <m/>
    <m/>
    <n v="216118"/>
  </r>
  <r>
    <d v="2020-04-30T00:00:00"/>
    <x v="69"/>
    <x v="69"/>
    <s v="OPP"/>
    <s v="S011"/>
    <s v="IST equipment, V Hilton-Jones"/>
    <x v="0"/>
    <n v="505.17"/>
    <n v="0"/>
    <s v="PS\VENOOS"/>
    <s v="PS\MAYL"/>
    <s v="PS\MAYL"/>
    <s v="OGL003612"/>
    <s v="Pb Tech Online 09 5269200"/>
    <m/>
    <m/>
    <n v="216119"/>
  </r>
  <r>
    <d v="2020-04-30T00:00:00"/>
    <x v="69"/>
    <x v="69"/>
    <s v="OPP"/>
    <s v="S011"/>
    <s v="IST equipment, J Hamlyn-Jones"/>
    <x v="0"/>
    <n v="391.67"/>
    <n v="0"/>
    <s v="PS\VENOOS"/>
    <s v="PS\MAYL"/>
    <s v="PS\MAYL"/>
    <s v="OGL003612"/>
    <s v="Pb Tech Online 09 5269200"/>
    <m/>
    <m/>
    <n v="216120"/>
  </r>
  <r>
    <d v="2020-04-30T00:00:00"/>
    <x v="69"/>
    <x v="69"/>
    <s v="OPP"/>
    <s v="S011"/>
    <s v="IST equipment, T Elmes-Jones"/>
    <x v="0"/>
    <n v="14.77"/>
    <n v="0"/>
    <s v="PS\VENOOS"/>
    <s v="PS\MAYL"/>
    <s v="PS\MAYL"/>
    <s v="OGL003612"/>
    <s v="Pb Tech Online 09 5269200"/>
    <m/>
    <m/>
    <n v="216121"/>
  </r>
  <r>
    <d v="2020-04-30T00:00:00"/>
    <x v="69"/>
    <x v="69"/>
    <s v="OPP"/>
    <s v="S011"/>
    <s v="IST equipment, V Corner-Jones"/>
    <x v="0"/>
    <n v="14.77"/>
    <n v="0"/>
    <s v="PS\VENOOS"/>
    <s v="PS\MAYL"/>
    <s v="PS\MAYL"/>
    <s v="OGL003612"/>
    <s v="Pb Tech Online 09 5269200"/>
    <m/>
    <m/>
    <n v="216122"/>
  </r>
  <r>
    <d v="2020-04-30T00:00:00"/>
    <x v="69"/>
    <x v="69"/>
    <s v="OPP"/>
    <s v="S011"/>
    <s v="IST equipment, J Harris-Jones"/>
    <x v="0"/>
    <n v="329.53"/>
    <n v="0"/>
    <s v="PS\VENOOS"/>
    <s v="PS\MAYL"/>
    <s v="PS\MAYL"/>
    <s v="OGL003612"/>
    <s v="Pb Tech Online 09 5269200"/>
    <m/>
    <m/>
    <n v="216123"/>
  </r>
  <r>
    <d v="2020-04-30T00:00:00"/>
    <x v="69"/>
    <x v="69"/>
    <s v="OPP"/>
    <s v="S011"/>
    <s v="IST equipment, M Magner-Jones"/>
    <x v="0"/>
    <n v="14.77"/>
    <n v="0"/>
    <s v="PS\VENOOS"/>
    <s v="PS\MAYL"/>
    <s v="PS\MAYL"/>
    <s v="OGL003612"/>
    <s v="Pb Tech Online 09 5269200"/>
    <m/>
    <m/>
    <n v="216124"/>
  </r>
  <r>
    <d v="2020-04-30T00:00:00"/>
    <x v="69"/>
    <x v="69"/>
    <s v="OPP"/>
    <s v="S011"/>
    <s v="IST equipment, S Gordon-Jones"/>
    <x v="0"/>
    <n v="325.43"/>
    <n v="0"/>
    <s v="PS\VENOOS"/>
    <s v="PS\MAYL"/>
    <s v="PS\MAYL"/>
    <s v="OGL003612"/>
    <s v="Pb Tech Online 09 5269200"/>
    <m/>
    <m/>
    <n v="216125"/>
  </r>
  <r>
    <d v="2020-04-30T00:00:00"/>
    <x v="6"/>
    <x v="6"/>
    <s v="OPP"/>
    <s v="S011"/>
    <s v="Annual Fee Account Fee-Jones"/>
    <x v="0"/>
    <n v="3.8"/>
    <n v="0"/>
    <s v="PS\VENOOS"/>
    <s v="PS\MAYL"/>
    <s v="PS\MAYL"/>
    <s v="OGL003612"/>
    <m/>
    <m/>
    <m/>
    <n v="216126"/>
  </r>
  <r>
    <d v="2020-04-30T00:00:00"/>
    <x v="6"/>
    <x v="6"/>
    <s v="OPP"/>
    <s v="S011"/>
    <s v="Annual Fee Account Fee-Maffey"/>
    <x v="0"/>
    <n v="3.8"/>
    <n v="0"/>
    <s v="PS\VENOOS"/>
    <s v="PS\MAYL"/>
    <s v="PS\MAYL"/>
    <s v="OGL003612"/>
    <m/>
    <m/>
    <m/>
    <n v="216128"/>
  </r>
  <r>
    <d v="2020-04-30T00:00:00"/>
    <x v="6"/>
    <x v="6"/>
    <s v="OPP"/>
    <s v="S011"/>
    <s v="Annual Fee Account Fee-Maiava"/>
    <x v="0"/>
    <n v="3.8"/>
    <n v="0"/>
    <s v="PS\VENOOS"/>
    <s v="PS\MAYL"/>
    <s v="PS\MAYL"/>
    <s v="OGL003612"/>
    <m/>
    <m/>
    <m/>
    <n v="216130"/>
  </r>
  <r>
    <d v="2020-04-30T00:00:00"/>
    <x v="6"/>
    <x v="6"/>
    <s v="OPP"/>
    <s v="S011"/>
    <s v="Annual Fee Account Fee-Te Amo"/>
    <x v="0"/>
    <n v="3.8"/>
    <n v="0"/>
    <s v="PS\VENOOS"/>
    <s v="PS\MAYL"/>
    <s v="PS\MAYL"/>
    <s v="OGL003612"/>
    <m/>
    <m/>
    <m/>
    <n v="216132"/>
  </r>
  <r>
    <d v="2020-04-30T00:00:00"/>
    <x v="6"/>
    <x v="6"/>
    <s v="OPP"/>
    <s v="S011"/>
    <s v="Annual Fee Account Fee-McIver"/>
    <x v="0"/>
    <n v="3.8"/>
    <n v="0"/>
    <s v="PS\VENOOS"/>
    <s v="PS\MAYL"/>
    <s v="PS\MAYL"/>
    <s v="OGL003612"/>
    <m/>
    <m/>
    <m/>
    <n v="216134"/>
  </r>
  <r>
    <d v="2020-04-30T00:00:00"/>
    <x v="6"/>
    <x v="6"/>
    <s v="OPP"/>
    <s v="S011"/>
    <s v="Annual Fee Account Fee-O'Donn"/>
    <x v="0"/>
    <n v="3.8"/>
    <n v="0"/>
    <s v="PS\VENOOS"/>
    <s v="PS\MAYL"/>
    <s v="PS\MAYL"/>
    <s v="OGL003612"/>
    <m/>
    <m/>
    <m/>
    <n v="216137"/>
  </r>
  <r>
    <d v="2020-04-30T00:00:00"/>
    <x v="6"/>
    <x v="6"/>
    <s v="OPP"/>
    <s v="S011"/>
    <s v="Annual Fee Account Fee-Robins"/>
    <x v="0"/>
    <n v="3.8"/>
    <n v="0"/>
    <s v="PS\VENOOS"/>
    <s v="PS\MAYL"/>
    <s v="PS\MAYL"/>
    <s v="OGL003612"/>
    <m/>
    <m/>
    <m/>
    <n v="216139"/>
  </r>
  <r>
    <d v="2020-04-30T00:00:00"/>
    <x v="6"/>
    <x v="6"/>
    <s v="OPP"/>
    <s v="S011"/>
    <s v="Annual Fee Account Fee-Son"/>
    <x v="0"/>
    <n v="3.8"/>
    <n v="0"/>
    <s v="PS\VENOOS"/>
    <s v="PS\MAYL"/>
    <s v="PS\MAYL"/>
    <s v="OGL003612"/>
    <m/>
    <m/>
    <m/>
    <n v="216142"/>
  </r>
  <r>
    <d v="2020-04-30T00:00:00"/>
    <x v="6"/>
    <x v="6"/>
    <s v="OPP"/>
    <s v="S011"/>
    <s v="Annual Fee Account Fee-Willia"/>
    <x v="0"/>
    <n v="3.8"/>
    <n v="0"/>
    <s v="PS\VENOOS"/>
    <s v="PS\MAYL"/>
    <s v="PS\MAYL"/>
    <s v="OGL003612"/>
    <m/>
    <m/>
    <m/>
    <n v="216144"/>
  </r>
  <r>
    <d v="2020-04-30T00:00:00"/>
    <x v="6"/>
    <x v="6"/>
    <s v="OPP"/>
    <s v="S011"/>
    <s v="Account Fee"/>
    <x v="0"/>
    <n v="9.65"/>
    <n v="0"/>
    <s v="PS\VENOOS"/>
    <s v="PS\MAYL"/>
    <s v="PS\MAYL"/>
    <s v="OGL003612"/>
    <m/>
    <m/>
    <m/>
    <n v="216146"/>
  </r>
  <r>
    <d v="2020-04-30T00:00:00"/>
    <x v="5"/>
    <x v="5"/>
    <s v="OPP"/>
    <s v="S011"/>
    <s v="Purchase Card – Andie Lindsay"/>
    <x v="0"/>
    <n v="200.85"/>
    <n v="0"/>
    <s v="PS\VENOOS"/>
    <s v="PS\MAYL"/>
    <s v="PS\MAYL"/>
    <s v="OGL003613"/>
    <s v="Noel Leeming 1w"/>
    <m/>
    <m/>
    <n v="216150"/>
  </r>
  <r>
    <d v="2020-04-30T00:00:00"/>
    <x v="5"/>
    <x v="5"/>
    <s v="OPP"/>
    <s v="S011"/>
    <s v="Purchase Card – Andie Lindsay"/>
    <x v="0"/>
    <n v="42.57"/>
    <n v="0"/>
    <s v="PS\VENOOS"/>
    <s v="PS\MAYL"/>
    <s v="PS\MAYL"/>
    <s v="OGL003613"/>
    <s v="Wsl Online"/>
    <m/>
    <m/>
    <n v="216151"/>
  </r>
  <r>
    <d v="2020-04-30T00:00:00"/>
    <x v="5"/>
    <x v="5"/>
    <s v="OPP"/>
    <s v="S011"/>
    <s v="Purchase Card – Andie Lindsay"/>
    <x v="0"/>
    <n v="113.39"/>
    <n v="0"/>
    <s v="PS\VENOOS"/>
    <s v="PS\MAYL"/>
    <s v="PS\MAYL"/>
    <s v="OGL003613"/>
    <s v="Museum Of NZ Te Papa"/>
    <m/>
    <m/>
    <n v="216152"/>
  </r>
  <r>
    <d v="2020-05-01T00:00:00"/>
    <x v="5"/>
    <x v="5"/>
    <s v="OPP"/>
    <s v="S011"/>
    <s v="Purchase Card – Andie Lindsay"/>
    <x v="0"/>
    <n v="-200.85"/>
    <n v="0"/>
    <s v="PS\VENOOS"/>
    <s v="PS\MAYL"/>
    <s v="PS\MAYL"/>
    <s v="OGL003614"/>
    <s v="Noel Leeming 1w"/>
    <m/>
    <m/>
    <n v="216157"/>
  </r>
  <r>
    <d v="2020-05-01T00:00:00"/>
    <x v="5"/>
    <x v="5"/>
    <s v="OPP"/>
    <s v="S011"/>
    <s v="Purchase Card – Andie Lindsay"/>
    <x v="0"/>
    <n v="-42.57"/>
    <n v="0"/>
    <s v="PS\VENOOS"/>
    <s v="PS\MAYL"/>
    <s v="PS\MAYL"/>
    <s v="OGL003614"/>
    <s v="Wsl Online"/>
    <m/>
    <m/>
    <n v="216158"/>
  </r>
  <r>
    <d v="2020-05-01T00:00:00"/>
    <x v="5"/>
    <x v="5"/>
    <s v="OPP"/>
    <s v="S011"/>
    <s v="Purchase Card – Andie Lindsay"/>
    <x v="0"/>
    <n v="-113.39"/>
    <n v="0"/>
    <s v="PS\VENOOS"/>
    <s v="PS\MAYL"/>
    <s v="PS\MAYL"/>
    <s v="OGL003614"/>
    <s v="Museum Of NZ Te Papa"/>
    <m/>
    <m/>
    <n v="216159"/>
  </r>
  <r>
    <d v="2020-04-30T00:00:00"/>
    <x v="36"/>
    <x v="36"/>
    <s v="OPP"/>
    <s v="S011"/>
    <s v="Summary FA Depreciation Entry"/>
    <x v="0"/>
    <n v="84083.15"/>
    <n v="0"/>
    <s v="PS\MAIRA"/>
    <s v="PS\LITTLEJK"/>
    <s v="PS\LITTLEJK"/>
    <s v="OFA000178"/>
    <m/>
    <m/>
    <m/>
    <n v="216178"/>
  </r>
  <r>
    <d v="2020-04-30T00:00:00"/>
    <x v="37"/>
    <x v="37"/>
    <s v="OPP"/>
    <s v="S011"/>
    <s v="Summary FA Depreciation Entry"/>
    <x v="0"/>
    <n v="41.65"/>
    <n v="0"/>
    <s v="PS\MAIRA"/>
    <s v="PS\LITTLEJK"/>
    <s v="PS\LITTLEJK"/>
    <s v="OFA000178"/>
    <m/>
    <m/>
    <m/>
    <n v="216180"/>
  </r>
  <r>
    <d v="2020-04-30T00:00:00"/>
    <x v="38"/>
    <x v="38"/>
    <s v="OPP"/>
    <s v="S011"/>
    <s v="Summary FA Depreciation Entry"/>
    <x v="0"/>
    <n v="9047.49"/>
    <n v="0"/>
    <s v="PS\MAIRA"/>
    <s v="PS\LITTLEJK"/>
    <s v="PS\LITTLEJK"/>
    <s v="OFA000178"/>
    <m/>
    <m/>
    <m/>
    <n v="216182"/>
  </r>
  <r>
    <d v="2020-04-30T00:00:00"/>
    <x v="36"/>
    <x v="36"/>
    <s v="OPP"/>
    <s v="S171"/>
    <s v="Summary FA Depreciation Entry"/>
    <x v="0"/>
    <n v="15733.96"/>
    <n v="0"/>
    <s v="PS\MAIRA"/>
    <s v="PS\LITTLEJK"/>
    <s v="PS\LITTLEJK"/>
    <s v="OFA000178"/>
    <m/>
    <m/>
    <m/>
    <n v="216183"/>
  </r>
  <r>
    <d v="2020-04-30T00:00:00"/>
    <x v="39"/>
    <x v="39"/>
    <s v="OPP"/>
    <s v="S011"/>
    <s v="Summary FA Depreciation Entry"/>
    <x v="0"/>
    <n v="142.86000000000001"/>
    <n v="0"/>
    <s v="PS\MAIRA"/>
    <s v="PS\LITTLEJK"/>
    <s v="PS\LITTLEJK"/>
    <s v="OFA000178"/>
    <m/>
    <m/>
    <m/>
    <n v="216186"/>
  </r>
  <r>
    <d v="2020-04-30T00:00:00"/>
    <x v="40"/>
    <x v="40"/>
    <s v="OPP"/>
    <s v="S011"/>
    <s v="Summary FA Depreciation Entry"/>
    <x v="0"/>
    <n v="72.099999999999994"/>
    <n v="0"/>
    <s v="PS\MAIRA"/>
    <s v="PS\LITTLEJK"/>
    <s v="PS\LITTLEJK"/>
    <s v="OFA000178"/>
    <m/>
    <m/>
    <m/>
    <n v="216188"/>
  </r>
  <r>
    <d v="2020-04-26T00:00:00"/>
    <x v="7"/>
    <x v="7"/>
    <s v="OPP"/>
    <s v="S011"/>
    <s v="Spark Apr 20 -  278225694"/>
    <x v="0"/>
    <n v="53"/>
    <n v="0"/>
    <s v="PS\CHENK"/>
    <s v="PS\SMITHAN"/>
    <s v="PS\SMITHAN"/>
    <s v="OGL003615"/>
    <s v="Spark NZ Ltd"/>
    <m/>
    <m/>
    <n v="216190"/>
  </r>
  <r>
    <d v="2020-04-26T00:00:00"/>
    <x v="43"/>
    <x v="43"/>
    <s v="OPP"/>
    <s v="S011"/>
    <s v="Spark Apr 20 -  48178047"/>
    <x v="0"/>
    <n v="0.7"/>
    <n v="0"/>
    <s v="PS\CHENK"/>
    <s v="PS\SMITHAN"/>
    <s v="PS\SMITHAN"/>
    <s v="OGL003615"/>
    <s v="Spark NZ Ltd"/>
    <m/>
    <m/>
    <n v="216250"/>
  </r>
  <r>
    <d v="2020-04-26T00:00:00"/>
    <x v="43"/>
    <x v="43"/>
    <s v="OPP"/>
    <s v="S011"/>
    <s v="Spark Apr 20 -  48178128"/>
    <x v="0"/>
    <n v="7.46"/>
    <n v="0"/>
    <s v="PS\CHENK"/>
    <s v="PS\SMITHAN"/>
    <s v="PS\SMITHAN"/>
    <s v="OGL003615"/>
    <s v="Spark NZ Ltd"/>
    <m/>
    <m/>
    <n v="216261"/>
  </r>
  <r>
    <d v="2020-04-26T00:00:00"/>
    <x v="43"/>
    <x v="43"/>
    <s v="OPP"/>
    <s v="S011"/>
    <s v="Spark Apr 20 -  48178291"/>
    <x v="0"/>
    <n v="0.7"/>
    <n v="0"/>
    <s v="PS\CHENK"/>
    <s v="PS\SMITHAN"/>
    <s v="PS\SMITHAN"/>
    <s v="OGL003615"/>
    <s v="Spark NZ Ltd"/>
    <m/>
    <m/>
    <n v="216266"/>
  </r>
  <r>
    <d v="2020-04-26T00:00:00"/>
    <x v="43"/>
    <x v="43"/>
    <s v="OPP"/>
    <s v="S011"/>
    <s v="Spark Apr 20 -  48178292"/>
    <x v="0"/>
    <n v="0.7"/>
    <n v="0"/>
    <s v="PS\CHENK"/>
    <s v="PS\SMITHAN"/>
    <s v="PS\SMITHAN"/>
    <s v="OGL003615"/>
    <s v="Spark NZ Ltd"/>
    <m/>
    <m/>
    <n v="216267"/>
  </r>
  <r>
    <d v="2020-04-26T00:00:00"/>
    <x v="43"/>
    <x v="43"/>
    <s v="OPP"/>
    <s v="S011"/>
    <s v="Spark Apr 20 -  48179231"/>
    <x v="0"/>
    <n v="20.420000000000002"/>
    <n v="0"/>
    <s v="PS\CHENK"/>
    <s v="PS\SMITHAN"/>
    <s v="PS\SMITHAN"/>
    <s v="OGL003615"/>
    <s v="Spark NZ Ltd"/>
    <m/>
    <m/>
    <n v="216295"/>
  </r>
  <r>
    <d v="2020-04-26T00:00:00"/>
    <x v="43"/>
    <x v="43"/>
    <s v="OPP"/>
    <s v="S011"/>
    <s v="Spark Apr 20 -  48179245"/>
    <x v="0"/>
    <n v="5.25"/>
    <n v="0"/>
    <s v="PS\CHENK"/>
    <s v="PS\SMITHAN"/>
    <s v="PS\SMITHAN"/>
    <s v="OGL003615"/>
    <s v="Spark NZ Ltd"/>
    <m/>
    <m/>
    <n v="216296"/>
  </r>
  <r>
    <d v="2020-04-26T00:00:00"/>
    <x v="43"/>
    <x v="43"/>
    <s v="OPP"/>
    <s v="S011"/>
    <s v="Spark Apr 20 -  48179445"/>
    <x v="0"/>
    <n v="43.56"/>
    <n v="0"/>
    <s v="PS\CHENK"/>
    <s v="PS\SMITHAN"/>
    <s v="PS\SMITHAN"/>
    <s v="OGL003615"/>
    <s v="Spark NZ Ltd"/>
    <m/>
    <m/>
    <n v="216306"/>
  </r>
  <r>
    <d v="2020-04-26T00:00:00"/>
    <x v="43"/>
    <x v="43"/>
    <s v="OPP"/>
    <s v="S011"/>
    <s v="Spark Apr 20 -  48179446"/>
    <x v="0"/>
    <n v="0.7"/>
    <n v="0"/>
    <s v="PS\CHENK"/>
    <s v="PS\SMITHAN"/>
    <s v="PS\SMITHAN"/>
    <s v="OGL003615"/>
    <s v="Spark NZ Ltd"/>
    <m/>
    <m/>
    <n v="216307"/>
  </r>
  <r>
    <d v="2020-04-26T00:00:00"/>
    <x v="43"/>
    <x v="43"/>
    <s v="OPP"/>
    <s v="S011"/>
    <s v="Spark Apr 20 -  48179525"/>
    <x v="0"/>
    <n v="14.59"/>
    <n v="0"/>
    <s v="PS\CHENK"/>
    <s v="PS\SMITHAN"/>
    <s v="PS\SMITHAN"/>
    <s v="OGL003615"/>
    <s v="Spark NZ Ltd"/>
    <m/>
    <m/>
    <n v="216327"/>
  </r>
  <r>
    <d v="2020-05-01T00:00:00"/>
    <x v="9"/>
    <x v="9"/>
    <s v="OPP"/>
    <s v="S011"/>
    <s v="Records storage, April 2020"/>
    <x v="0"/>
    <n v="199.64"/>
    <n v="29.95"/>
    <m/>
    <s v="PS\MAYL"/>
    <m/>
    <s v="OVO011763"/>
    <m/>
    <m/>
    <m/>
    <n v="216362"/>
  </r>
  <r>
    <d v="2020-05-01T00:00:00"/>
    <x v="0"/>
    <x v="0"/>
    <s v="OPP"/>
    <s v="S011"/>
    <s v="Keyboard sanitation not completed, see credit note"/>
    <x v="0"/>
    <n v="852.23"/>
    <n v="127.83"/>
    <m/>
    <s v="PS\MAYL"/>
    <m/>
    <s v="OVO011768"/>
    <m/>
    <m/>
    <m/>
    <n v="216374"/>
  </r>
  <r>
    <d v="2020-04-30T00:00:00"/>
    <x v="21"/>
    <x v="21"/>
    <s v="OPP"/>
    <s v="S011"/>
    <s v="kitchen supplies Clerks office-Lindsa"/>
    <x v="0"/>
    <n v="239.02"/>
    <n v="0"/>
    <s v="PS\VENOOS"/>
    <s v="PS\MAYL"/>
    <s v="PS\MAYL"/>
    <s v="OGL003616"/>
    <s v="New World Thorndon"/>
    <m/>
    <m/>
    <n v="216380"/>
  </r>
  <r>
    <d v="2020-04-30T00:00:00"/>
    <x v="18"/>
    <x v="18"/>
    <s v="OPP"/>
    <s v="S011"/>
    <s v="afternoon tea for code of conduct meeting-Lindsa"/>
    <x v="0"/>
    <n v="57.39"/>
    <n v="0"/>
    <s v="PS\VENOOS"/>
    <s v="PS\MAYL"/>
    <s v="PS\MAYL"/>
    <s v="OGL003616"/>
    <s v="Icon Venues"/>
    <m/>
    <m/>
    <n v="216381"/>
  </r>
  <r>
    <d v="2020-04-30T00:00:00"/>
    <x v="5"/>
    <x v="5"/>
    <s v="OPP"/>
    <s v="S011"/>
    <s v="Purchase Card – Andie Lindsay"/>
    <x v="0"/>
    <n v="32.700000000000003"/>
    <n v="0"/>
    <s v="PS\VENOOS"/>
    <s v="PS\MAYL"/>
    <s v="PS\MAYL"/>
    <s v="OGL003617"/>
    <s v="Museum Of NZ Te Papa"/>
    <m/>
    <m/>
    <n v="216389"/>
  </r>
  <r>
    <d v="2020-04-30T00:00:00"/>
    <x v="6"/>
    <x v="6"/>
    <s v="OPP"/>
    <s v="S011"/>
    <s v="Account Fee"/>
    <x v="0"/>
    <n v="41.67"/>
    <n v="0"/>
    <s v="PS\VENOOS"/>
    <s v="PS\MAYL"/>
    <s v="PS\MAYL"/>
    <s v="OGL003617"/>
    <m/>
    <m/>
    <m/>
    <n v="216392"/>
  </r>
  <r>
    <d v="2020-05-01T00:00:00"/>
    <x v="5"/>
    <x v="5"/>
    <s v="OPP"/>
    <s v="S011"/>
    <s v="Purchase Card – Andie Lindsay"/>
    <x v="0"/>
    <n v="-32.700000000000003"/>
    <n v="0"/>
    <s v="PS\VENOOS"/>
    <s v="PS\MAYL"/>
    <s v="PS\MAYL"/>
    <s v="OGL003618"/>
    <s v="Museum Of NZ Te Papa"/>
    <m/>
    <m/>
    <n v="216394"/>
  </r>
  <r>
    <d v="2020-05-01T00:00:00"/>
    <x v="6"/>
    <x v="6"/>
    <s v="OPP"/>
    <s v="S011"/>
    <s v="Account Fee"/>
    <x v="0"/>
    <n v="-41.67"/>
    <n v="0"/>
    <s v="PS\VENOOS"/>
    <s v="PS\MAYL"/>
    <s v="PS\MAYL"/>
    <s v="OGL003618"/>
    <m/>
    <m/>
    <m/>
    <n v="216397"/>
  </r>
  <r>
    <d v="2020-04-30T00:00:00"/>
    <x v="5"/>
    <x v="5"/>
    <s v="OPP"/>
    <s v="S011"/>
    <s v="Purchase Card – Suguntha Venoo"/>
    <x v="0"/>
    <n v="16.89"/>
    <n v="0"/>
    <s v="PS\VENOOS"/>
    <s v="PS\MAYL"/>
    <s v="PS\MAYL"/>
    <s v="OGL003619"/>
    <m/>
    <m/>
    <m/>
    <n v="216400"/>
  </r>
  <r>
    <d v="2020-05-01T00:00:00"/>
    <x v="5"/>
    <x v="5"/>
    <s v="OPP"/>
    <s v="S011"/>
    <s v="Purchase Card – Suguntha Venoo"/>
    <x v="0"/>
    <n v="-16.89"/>
    <n v="0"/>
    <s v="PS\VENOOS"/>
    <s v="PS\MAYL"/>
    <s v="PS\MAYL"/>
    <s v="OGL003620"/>
    <m/>
    <m/>
    <m/>
    <n v="216403"/>
  </r>
  <r>
    <d v="2020-04-30T00:00:00"/>
    <x v="56"/>
    <x v="56"/>
    <s v="OPP"/>
    <s v="S011"/>
    <s v="ACCL Objective Merge consultancy, April 2020 "/>
    <x v="0"/>
    <n v="12675.02"/>
    <n v="0"/>
    <s v="PS\WOODCOCJ"/>
    <s v="PS\CLEARYW"/>
    <s v="PS\CLEARYW"/>
    <s v="OGL003622"/>
    <s v="Objective Corporation"/>
    <m/>
    <m/>
    <n v="216419"/>
  </r>
  <r>
    <d v="2020-04-30T00:00:00"/>
    <x v="0"/>
    <x v="0"/>
    <s v="OPP"/>
    <s v="S011"/>
    <s v="ACCL 2 x ergonomic chairs, Hansard staff 39876, 39"/>
    <x v="0"/>
    <n v="1357"/>
    <n v="0"/>
    <s v="PS\WOODCOCJ"/>
    <s v="PS\CLEARYW"/>
    <s v="PS\CLEARYW"/>
    <s v="OGL003622"/>
    <s v="OOSCare Ergonomics"/>
    <m/>
    <m/>
    <n v="216420"/>
  </r>
  <r>
    <d v="2020-04-30T00:00:00"/>
    <x v="52"/>
    <x v="52"/>
    <s v="OPP"/>
    <s v="S011"/>
    <s v="ACCL 1 x cellphone, K Farmer 195453216"/>
    <x v="0"/>
    <n v="1303.48"/>
    <n v="0"/>
    <s v="PS\WOODCOCJ"/>
    <s v="PS\CLEARYW"/>
    <s v="PS\CLEARYW"/>
    <s v="OGL003622"/>
    <s v="Vodafone"/>
    <m/>
    <m/>
    <n v="216421"/>
  </r>
  <r>
    <d v="2020-05-01T00:00:00"/>
    <x v="56"/>
    <x v="56"/>
    <s v="OPP"/>
    <s v="S011"/>
    <s v="ACCL Objective Merge consultancy, April 2020 "/>
    <x v="0"/>
    <n v="-12675.02"/>
    <n v="0"/>
    <s v="PS\WOODCOCJ"/>
    <s v="PS\CLEARYW"/>
    <s v="PS\CLEARYW"/>
    <s v="OGL003623"/>
    <s v="Objective Corporation"/>
    <m/>
    <m/>
    <n v="216430"/>
  </r>
  <r>
    <d v="2020-05-01T00:00:00"/>
    <x v="0"/>
    <x v="0"/>
    <s v="OPP"/>
    <s v="S011"/>
    <s v="ACCL 2 x ergonomic chairs, Hansard staff 39876, 39"/>
    <x v="0"/>
    <n v="-1357"/>
    <n v="0"/>
    <s v="PS\WOODCOCJ"/>
    <s v="PS\CLEARYW"/>
    <s v="PS\CLEARYW"/>
    <s v="OGL003623"/>
    <s v="OOSCare Ergonomics"/>
    <m/>
    <m/>
    <n v="216431"/>
  </r>
  <r>
    <d v="2020-05-01T00:00:00"/>
    <x v="52"/>
    <x v="52"/>
    <s v="OPP"/>
    <s v="S011"/>
    <s v="ACCL 1 x cellphone, K Farmer 195453216"/>
    <x v="0"/>
    <n v="-1303.48"/>
    <n v="0"/>
    <s v="PS\WOODCOCJ"/>
    <s v="PS\CLEARYW"/>
    <s v="PS\CLEARYW"/>
    <s v="OGL003623"/>
    <s v="Vodafone"/>
    <m/>
    <m/>
    <n v="216432"/>
  </r>
  <r>
    <d v="2020-05-01T00:00:00"/>
    <x v="11"/>
    <x v="11"/>
    <s v="OPP"/>
    <s v="S011"/>
    <s v="Postage, April 2020"/>
    <x v="0"/>
    <n v="16.11"/>
    <n v="2.42"/>
    <m/>
    <s v="PS\MAYL"/>
    <m/>
    <s v="OVO011771"/>
    <m/>
    <m/>
    <m/>
    <n v="216496"/>
  </r>
  <r>
    <d v="2020-05-04T00:00:00"/>
    <x v="8"/>
    <x v="8"/>
    <s v="OPP"/>
    <s v="S011"/>
    <s v="480 member name plates"/>
    <x v="0"/>
    <n v="22080"/>
    <n v="3312"/>
    <m/>
    <s v="PS\MAYL"/>
    <m/>
    <s v="OVO011774"/>
    <m/>
    <m/>
    <m/>
    <n v="216499"/>
  </r>
  <r>
    <d v="2020-05-04T00:00:00"/>
    <x v="28"/>
    <x v="28"/>
    <s v="OPP"/>
    <s v="S011"/>
    <s v="MOJ checks, April 2020"/>
    <x v="0"/>
    <n v="14"/>
    <n v="2.1"/>
    <m/>
    <s v="PS\MAYL"/>
    <m/>
    <s v="OVO011775"/>
    <m/>
    <m/>
    <m/>
    <n v="216540"/>
  </r>
  <r>
    <d v="2020-05-05T00:00:00"/>
    <x v="12"/>
    <x v="12"/>
    <s v="OPP"/>
    <s v="S011"/>
    <s v="EAP, April 2020"/>
    <x v="0"/>
    <n v="795.01"/>
    <n v="119.25"/>
    <m/>
    <s v="PS\MAYL"/>
    <m/>
    <s v="OVO011778"/>
    <m/>
    <m/>
    <m/>
    <n v="216543"/>
  </r>
  <r>
    <d v="2020-05-05T00:00:00"/>
    <x v="17"/>
    <x v="17"/>
    <s v="OPP"/>
    <s v="S011"/>
    <s v="Stationery, April 2020"/>
    <x v="0"/>
    <n v="128.69999999999999"/>
    <n v="19.309999999999999"/>
    <m/>
    <s v="PS\MAYL"/>
    <m/>
    <s v="OVO011781"/>
    <m/>
    <m/>
    <m/>
    <n v="216549"/>
  </r>
  <r>
    <d v="2020-05-01T00:00:00"/>
    <x v="0"/>
    <x v="0"/>
    <s v="OPP"/>
    <s v="S011"/>
    <s v="Keyboard sanitation not completed"/>
    <x v="0"/>
    <n v="-852.23"/>
    <n v="-127.83"/>
    <m/>
    <s v="PS\SMITHAN"/>
    <m/>
    <s v="OVC000145"/>
    <m/>
    <m/>
    <m/>
    <n v="216573"/>
  </r>
  <r>
    <d v="2020-05-05T00:00:00"/>
    <x v="9"/>
    <x v="9"/>
    <s v="OPP"/>
    <s v="S011"/>
    <s v="E-cast archiving April 2020"/>
    <x v="0"/>
    <n v="1182.1199999999999"/>
    <n v="177.32"/>
    <m/>
    <s v="PS\MAYL"/>
    <m/>
    <s v="OVO011777"/>
    <m/>
    <m/>
    <m/>
    <n v="216576"/>
  </r>
  <r>
    <d v="2020-05-13T00:00:00"/>
    <x v="1"/>
    <x v="1"/>
    <s v="OPP"/>
    <s v="S011"/>
    <s v="SALARY 13 MAY 2020"/>
    <x v="0"/>
    <n v="56984.05"/>
    <n v="0"/>
    <s v="PS\MAIRA"/>
    <s v="PS\LITTLEJK"/>
    <s v="PS\LITTLEJK"/>
    <s v="OSAL000393"/>
    <m/>
    <m/>
    <m/>
    <n v="216602"/>
  </r>
  <r>
    <d v="2020-05-13T00:00:00"/>
    <x v="19"/>
    <x v="19"/>
    <s v="OPP"/>
    <s v="S011"/>
    <s v="SALARY 13 MAY 2020"/>
    <x v="0"/>
    <n v="85.48"/>
    <n v="0"/>
    <s v="PS\MAIRA"/>
    <s v="PS\LITTLEJK"/>
    <s v="PS\LITTLEJK"/>
    <s v="OSAL000393"/>
    <m/>
    <m/>
    <m/>
    <n v="216618"/>
  </r>
  <r>
    <d v="2020-05-13T00:00:00"/>
    <x v="2"/>
    <x v="2"/>
    <s v="OPP"/>
    <s v="S011"/>
    <s v="SALARY 13 MAY 2020"/>
    <x v="0"/>
    <n v="697.81"/>
    <n v="0"/>
    <s v="PS\MAIRA"/>
    <s v="PS\LITTLEJK"/>
    <s v="PS\LITTLEJK"/>
    <s v="OSAL000393"/>
    <m/>
    <m/>
    <m/>
    <n v="216624"/>
  </r>
  <r>
    <d v="2020-05-13T00:00:00"/>
    <x v="3"/>
    <x v="3"/>
    <s v="OPP"/>
    <s v="S011"/>
    <s v="SALARY 13 MAY 2020"/>
    <x v="0"/>
    <n v="1283.67"/>
    <n v="0"/>
    <s v="PS\MAIRA"/>
    <s v="PS\LITTLEJK"/>
    <s v="PS\LITTLEJK"/>
    <s v="OSAL000393"/>
    <m/>
    <m/>
    <m/>
    <n v="216634"/>
  </r>
  <r>
    <d v="2020-05-01T00:00:00"/>
    <x v="6"/>
    <x v="6"/>
    <s v="OPP"/>
    <s v="S011"/>
    <s v="CORPORATE ONLINE    "/>
    <x v="0"/>
    <n v="5"/>
    <n v="0"/>
    <m/>
    <s v="PS\MAIRA"/>
    <m/>
    <s v="BR2413"/>
    <m/>
    <m/>
    <m/>
    <n v="216652"/>
  </r>
  <r>
    <d v="2020-05-12T00:00:00"/>
    <x v="56"/>
    <x v="56"/>
    <s v="OPP"/>
    <s v="S011"/>
    <s v="Objective merge, April 2020"/>
    <x v="0"/>
    <n v="12675.02"/>
    <n v="1901.25"/>
    <m/>
    <s v="PS\MAYL"/>
    <m/>
    <s v="OVO011792"/>
    <m/>
    <m/>
    <m/>
    <n v="216673"/>
  </r>
  <r>
    <d v="2020-05-18T00:00:00"/>
    <x v="15"/>
    <x v="15"/>
    <s v="OPP"/>
    <s v="S011"/>
    <s v="Executive coaching, J Picker (cancellation)"/>
    <x v="0"/>
    <n v="210"/>
    <n v="31.5"/>
    <m/>
    <s v="PS\MAYL"/>
    <m/>
    <s v="OVO011798"/>
    <m/>
    <m/>
    <m/>
    <n v="216702"/>
  </r>
  <r>
    <d v="2020-05-01T00:00:00"/>
    <x v="44"/>
    <x v="44"/>
    <s v="OPP"/>
    <s v="S011"/>
    <s v="PPMT - Ask Your Team Jul19-Jun20"/>
    <x v="0"/>
    <n v="1166.67"/>
    <n v="0"/>
    <s v="PS\MAIRA"/>
    <s v="PS\LITTLEJK"/>
    <s v="PS\LITTLEJK"/>
    <s v="OVO010892"/>
    <m/>
    <m/>
    <m/>
    <n v="216712"/>
  </r>
  <r>
    <d v="2020-05-01T00:00:00"/>
    <x v="27"/>
    <x v="27"/>
    <s v="OPP"/>
    <s v="S011"/>
    <s v="PPMT - Marsh Ltd - 1/10/19 - 30/8/20"/>
    <x v="0"/>
    <n v="1063.25"/>
    <n v="0"/>
    <s v="PS\MAIRA"/>
    <s v="PS\LITTLEJK"/>
    <s v="PS\LITTLEJK"/>
    <s v="OVO011518"/>
    <m/>
    <m/>
    <m/>
    <n v="216722"/>
  </r>
  <r>
    <d v="2020-05-01T00:00:00"/>
    <x v="30"/>
    <x v="30"/>
    <s v="OPP"/>
    <s v="S011"/>
    <s v="Allocation of corp. support from OPP to IPR 19/20"/>
    <x v="0"/>
    <n v="-3717.13"/>
    <n v="0"/>
    <s v="PS\MAIRA"/>
    <s v="PS\LITTLEJK"/>
    <s v="PS\LITTLEJK"/>
    <s v="ALLOCATIONS"/>
    <m/>
    <m/>
    <m/>
    <n v="216725"/>
  </r>
  <r>
    <d v="2020-05-01T00:00:00"/>
    <x v="31"/>
    <x v="31"/>
    <s v="OPP"/>
    <s v="S011"/>
    <s v="Audit fee accrual 19/20"/>
    <x v="0"/>
    <n v="3872.17"/>
    <n v="0"/>
    <s v="PS\MAIRA"/>
    <s v="PS\LITTLEJK"/>
    <s v="PS\LITTLEJK"/>
    <s v="AUDIT FEE"/>
    <m/>
    <m/>
    <m/>
    <n v="216728"/>
  </r>
  <r>
    <d v="2020-05-01T00:00:00"/>
    <x v="32"/>
    <x v="32"/>
    <s v="OPP"/>
    <s v="S011"/>
    <s v="Capital charge 19/20"/>
    <x v="0"/>
    <n v="47275"/>
    <n v="0"/>
    <s v="PS\MAIRA"/>
    <s v="PS\LITTLEJK"/>
    <s v="PS\LITTLEJK"/>
    <s v="CAPITAL CHARGE"/>
    <m/>
    <m/>
    <m/>
    <n v="216732"/>
  </r>
  <r>
    <d v="2020-05-01T00:00:00"/>
    <x v="33"/>
    <x v="33"/>
    <s v="OPP"/>
    <s v="S011"/>
    <s v="Crown Revenue 19/20"/>
    <x v="0"/>
    <n v="-1726166.67"/>
    <n v="0"/>
    <s v="PS\MAIRA"/>
    <s v="PS\LITTLEJK"/>
    <s v="PS\LITTLEJK"/>
    <s v="CROWN REVENUE"/>
    <m/>
    <m/>
    <m/>
    <n v="216734"/>
  </r>
  <r>
    <d v="2020-05-01T00:00:00"/>
    <x v="1"/>
    <x v="1"/>
    <s v="OPP"/>
    <s v="S011"/>
    <s v="Krishna Ramakrishnan split costs with PS May"/>
    <x v="0"/>
    <n v="-6140"/>
    <n v="0"/>
    <s v="PS\MAIRA"/>
    <s v="PS\LITTLEJK"/>
    <s v="PS\LITTLEJK"/>
    <s v="KRISHNA"/>
    <m/>
    <m/>
    <m/>
    <n v="216745"/>
  </r>
  <r>
    <d v="2020-05-01T00:00:00"/>
    <x v="34"/>
    <x v="34"/>
    <s v="OPP"/>
    <s v="S011"/>
    <s v="IST Cost to Serve PS 2019/20"/>
    <x v="0"/>
    <n v="162210.75"/>
    <n v="0"/>
    <s v="PS\MAIRA"/>
    <s v="PS\LITTLEJK"/>
    <s v="PS\LITTLEJK"/>
    <s v="PS COST TO SERVE"/>
    <m/>
    <m/>
    <m/>
    <n v="216749"/>
  </r>
  <r>
    <d v="2020-05-01T00:00:00"/>
    <x v="29"/>
    <x v="29"/>
    <s v="OPP"/>
    <s v="S011"/>
    <s v="Finance Cost to Serve PS 2019/20"/>
    <x v="0"/>
    <n v="22565.5"/>
    <n v="0"/>
    <s v="PS\MAIRA"/>
    <s v="PS\LITTLEJK"/>
    <s v="PS\LITTLEJK"/>
    <s v="PS COST TO SERVE"/>
    <m/>
    <m/>
    <m/>
    <n v="216750"/>
  </r>
  <r>
    <d v="2020-05-01T00:00:00"/>
    <x v="29"/>
    <x v="29"/>
    <s v="OPP"/>
    <s v="S011"/>
    <s v="HR Cost to Serve PS 2019/20"/>
    <x v="0"/>
    <n v="1932.75"/>
    <n v="0"/>
    <s v="PS\MAIRA"/>
    <s v="PS\LITTLEJK"/>
    <s v="PS\LITTLEJK"/>
    <s v="PS COST TO SERVE"/>
    <m/>
    <m/>
    <m/>
    <n v="216751"/>
  </r>
  <r>
    <d v="2020-05-26T00:00:00"/>
    <x v="0"/>
    <x v="0"/>
    <s v="OPP"/>
    <s v="S011"/>
    <s v="Vitae charge for April 2020"/>
    <x v="0"/>
    <n v="250"/>
    <n v="37.5"/>
    <m/>
    <s v="PS\MAYL"/>
    <m/>
    <s v="OVO011813"/>
    <m/>
    <m/>
    <m/>
    <n v="216774"/>
  </r>
  <r>
    <d v="2020-05-27T00:00:00"/>
    <x v="1"/>
    <x v="1"/>
    <s v="OPP"/>
    <s v="S011"/>
    <s v="SALARY  27 MAY 2020"/>
    <x v="0"/>
    <n v="58964.05"/>
    <n v="0"/>
    <s v="PS\MAIRA"/>
    <s v="PS\LITTLEJK"/>
    <s v="PS\LITTLEJK"/>
    <s v="OSAL000394"/>
    <m/>
    <m/>
    <m/>
    <n v="216784"/>
  </r>
  <r>
    <d v="2020-05-27T00:00:00"/>
    <x v="19"/>
    <x v="19"/>
    <s v="OPP"/>
    <s v="S011"/>
    <s v="SALARY  27 MAY 2020"/>
    <x v="0"/>
    <n v="95.39"/>
    <n v="0"/>
    <s v="PS\MAIRA"/>
    <s v="PS\LITTLEJK"/>
    <s v="PS\LITTLEJK"/>
    <s v="OSAL000394"/>
    <m/>
    <m/>
    <m/>
    <n v="216800"/>
  </r>
  <r>
    <d v="2020-05-27T00:00:00"/>
    <x v="2"/>
    <x v="2"/>
    <s v="OPP"/>
    <s v="S011"/>
    <s v="SALARY  27 MAY 2020"/>
    <x v="0"/>
    <n v="697.81"/>
    <n v="0"/>
    <s v="PS\MAIRA"/>
    <s v="PS\LITTLEJK"/>
    <s v="PS\LITTLEJK"/>
    <s v="OSAL000394"/>
    <m/>
    <m/>
    <m/>
    <n v="216806"/>
  </r>
  <r>
    <d v="2020-05-27T00:00:00"/>
    <x v="3"/>
    <x v="3"/>
    <s v="OPP"/>
    <s v="S011"/>
    <s v="SALARY  27 MAY 2020"/>
    <x v="0"/>
    <n v="1579.66"/>
    <n v="0"/>
    <s v="PS\MAIRA"/>
    <s v="PS\LITTLEJK"/>
    <s v="PS\LITTLEJK"/>
    <s v="OSAL000394"/>
    <m/>
    <m/>
    <m/>
    <n v="216816"/>
  </r>
  <r>
    <d v="2020-05-27T00:00:00"/>
    <x v="63"/>
    <x v="63"/>
    <s v="OPP"/>
    <s v="S011"/>
    <s v="SALARY  27 MAY 2020"/>
    <x v="0"/>
    <n v="4630.29"/>
    <n v="0"/>
    <s v="PS\MAIRA"/>
    <s v="PS\LITTLEJK"/>
    <s v="PS\LITTLEJK"/>
    <s v="OSAL000394"/>
    <m/>
    <m/>
    <m/>
    <n v="216831"/>
  </r>
  <r>
    <d v="2020-05-26T00:00:00"/>
    <x v="9"/>
    <x v="9"/>
    <s v="OPP"/>
    <s v="S011"/>
    <s v="Records storage, May 2020"/>
    <x v="0"/>
    <n v="199.64"/>
    <n v="29.95"/>
    <m/>
    <s v="PS\MAYL"/>
    <m/>
    <s v="OVO011814"/>
    <m/>
    <m/>
    <m/>
    <n v="216851"/>
  </r>
  <r>
    <d v="2020-05-27T00:00:00"/>
    <x v="6"/>
    <x v="6"/>
    <s v="OPP"/>
    <s v="S011"/>
    <s v="Annual Fee Account Fee-Bagnal"/>
    <x v="0"/>
    <n v="3.8"/>
    <n v="0"/>
    <s v="PS\VENOOS"/>
    <s v="PS\MAYL"/>
    <s v="PS\MAYL"/>
    <s v="OGL003632"/>
    <m/>
    <m/>
    <m/>
    <n v="216867"/>
  </r>
  <r>
    <d v="2020-05-27T00:00:00"/>
    <x v="6"/>
    <x v="6"/>
    <s v="OPP"/>
    <s v="S011"/>
    <s v="Annual Fee Account Fee-Mitche"/>
    <x v="0"/>
    <n v="3.8"/>
    <n v="0"/>
    <s v="PS\VENOOS"/>
    <s v="PS\MAYL"/>
    <s v="PS\MAYL"/>
    <s v="OGL003632"/>
    <m/>
    <m/>
    <m/>
    <n v="216869"/>
  </r>
  <r>
    <d v="2020-05-27T00:00:00"/>
    <x v="6"/>
    <x v="6"/>
    <s v="OPP"/>
    <s v="S011"/>
    <s v="Annual Fee Account Fee-Louwre"/>
    <x v="0"/>
    <n v="3.8"/>
    <n v="0"/>
    <s v="PS\VENOOS"/>
    <s v="PS\MAYL"/>
    <s v="PS\MAYL"/>
    <s v="OGL003632"/>
    <m/>
    <m/>
    <m/>
    <n v="216871"/>
  </r>
  <r>
    <d v="2020-05-27T00:00:00"/>
    <x v="6"/>
    <x v="6"/>
    <s v="OPP"/>
    <s v="S011"/>
    <s v="Annual Fee Account Fee-Sieber"/>
    <x v="0"/>
    <n v="3.8"/>
    <n v="0"/>
    <s v="PS\VENOOS"/>
    <s v="PS\MAYL"/>
    <s v="PS\MAYL"/>
    <s v="OGL003632"/>
    <m/>
    <m/>
    <m/>
    <n v="216873"/>
  </r>
  <r>
    <d v="2020-05-27T00:00:00"/>
    <x v="6"/>
    <x v="6"/>
    <s v="OPP"/>
    <s v="S011"/>
    <s v="Annual Fee Account Fee-Groves"/>
    <x v="0"/>
    <n v="3.8"/>
    <n v="0"/>
    <s v="PS\VENOOS"/>
    <s v="PS\MAYL"/>
    <s v="PS\MAYL"/>
    <s v="OGL003632"/>
    <m/>
    <m/>
    <m/>
    <n v="216875"/>
  </r>
  <r>
    <d v="2020-05-27T00:00:00"/>
    <x v="6"/>
    <x v="6"/>
    <s v="OPP"/>
    <s v="S011"/>
    <s v="Annual Fee Account Fee-Brouwe"/>
    <x v="0"/>
    <n v="3.8"/>
    <n v="0"/>
    <s v="PS\VENOOS"/>
    <s v="PS\MAYL"/>
    <s v="PS\MAYL"/>
    <s v="OGL003632"/>
    <m/>
    <m/>
    <m/>
    <n v="216877"/>
  </r>
  <r>
    <d v="2020-05-27T00:00:00"/>
    <x v="6"/>
    <x v="6"/>
    <s v="OPP"/>
    <s v="S011"/>
    <s v="Annual Fee Account Fee-Sharma"/>
    <x v="0"/>
    <n v="3.8"/>
    <n v="0"/>
    <s v="PS\VENOOS"/>
    <s v="PS\MAYL"/>
    <s v="PS\MAYL"/>
    <s v="OGL003632"/>
    <m/>
    <m/>
    <m/>
    <n v="216881"/>
  </r>
  <r>
    <d v="2020-05-27T00:00:00"/>
    <x v="6"/>
    <x v="6"/>
    <s v="OPP"/>
    <s v="S011"/>
    <s v="Annual Fee Account Fee-Wilson"/>
    <x v="0"/>
    <n v="3.8"/>
    <n v="0"/>
    <s v="PS\VENOOS"/>
    <s v="PS\MAYL"/>
    <s v="PS\MAYL"/>
    <s v="OGL003632"/>
    <m/>
    <m/>
    <m/>
    <n v="216883"/>
  </r>
  <r>
    <d v="2020-05-27T00:00:00"/>
    <x v="6"/>
    <x v="6"/>
    <s v="OPP"/>
    <s v="S011"/>
    <s v="Finance Charge Interest Cash-Venoo"/>
    <x v="0"/>
    <n v="0.04"/>
    <n v="0"/>
    <s v="PS\VENOOS"/>
    <s v="PS\MAYL"/>
    <s v="PS\MAYL"/>
    <s v="OGL003632"/>
    <m/>
    <m/>
    <m/>
    <n v="216885"/>
  </r>
  <r>
    <d v="2020-05-27T00:00:00"/>
    <x v="6"/>
    <x v="6"/>
    <s v="OPP"/>
    <s v="S011"/>
    <s v="Annual Fee Account Fee-Lindsa"/>
    <x v="0"/>
    <n v="3.8"/>
    <n v="0"/>
    <s v="PS\VENOOS"/>
    <s v="PS\MAYL"/>
    <s v="PS\MAYL"/>
    <s v="OGL003632"/>
    <m/>
    <m/>
    <m/>
    <n v="216886"/>
  </r>
  <r>
    <d v="2020-05-27T00:00:00"/>
    <x v="6"/>
    <x v="6"/>
    <s v="OPP"/>
    <s v="S011"/>
    <s v="Annual Fee Account Fee-Picker"/>
    <x v="0"/>
    <n v="3.8"/>
    <n v="0"/>
    <s v="PS\VENOOS"/>
    <s v="PS\MAYL"/>
    <s v="PS\MAYL"/>
    <s v="OGL003632"/>
    <m/>
    <m/>
    <m/>
    <n v="216888"/>
  </r>
  <r>
    <d v="2020-05-27T00:00:00"/>
    <x v="6"/>
    <x v="6"/>
    <s v="OPP"/>
    <s v="S011"/>
    <s v="Annual Fee Account Fee-Jones"/>
    <x v="0"/>
    <n v="3.8"/>
    <n v="0"/>
    <s v="PS\VENOOS"/>
    <s v="PS\MAYL"/>
    <s v="PS\MAYL"/>
    <s v="OGL003632"/>
    <m/>
    <m/>
    <m/>
    <n v="216890"/>
  </r>
  <r>
    <d v="2020-05-27T00:00:00"/>
    <x v="6"/>
    <x v="6"/>
    <s v="OPP"/>
    <s v="S011"/>
    <s v="Annual Fee Account Fee-Brier"/>
    <x v="0"/>
    <n v="3.8"/>
    <n v="0"/>
    <s v="PS\VENOOS"/>
    <s v="PS\MAYL"/>
    <s v="PS\MAYL"/>
    <s v="OGL003632"/>
    <m/>
    <m/>
    <m/>
    <n v="216892"/>
  </r>
  <r>
    <d v="2020-05-27T00:00:00"/>
    <x v="6"/>
    <x v="6"/>
    <s v="OPP"/>
    <s v="S011"/>
    <s v="Annual Fee Account Fee-Yeabsl"/>
    <x v="0"/>
    <n v="3.8"/>
    <n v="0"/>
    <s v="PS\VENOOS"/>
    <s v="PS\MAYL"/>
    <s v="PS\MAYL"/>
    <s v="OGL003632"/>
    <m/>
    <m/>
    <m/>
    <n v="216894"/>
  </r>
  <r>
    <d v="2020-05-27T00:00:00"/>
    <x v="6"/>
    <x v="6"/>
    <s v="OPP"/>
    <s v="S011"/>
    <s v="Annual Fee Account Fee-Cotmor"/>
    <x v="0"/>
    <n v="3.8"/>
    <n v="0"/>
    <s v="PS\VENOOS"/>
    <s v="PS\MAYL"/>
    <s v="PS\MAYL"/>
    <s v="OGL003632"/>
    <m/>
    <m/>
    <m/>
    <n v="216896"/>
  </r>
  <r>
    <d v="2020-05-27T00:00:00"/>
    <x v="6"/>
    <x v="6"/>
    <s v="OPP"/>
    <s v="S011"/>
    <s v="Annual Fee Account Fee-Lepou"/>
    <x v="0"/>
    <n v="3.8"/>
    <n v="0"/>
    <s v="PS\VENOOS"/>
    <s v="PS\MAYL"/>
    <s v="PS\MAYL"/>
    <s v="OGL003632"/>
    <m/>
    <m/>
    <m/>
    <n v="216901"/>
  </r>
  <r>
    <d v="2020-05-27T00:00:00"/>
    <x v="6"/>
    <x v="6"/>
    <s v="OPP"/>
    <s v="S011"/>
    <s v="Annual Fee Account Fee-McLean"/>
    <x v="0"/>
    <n v="3.8"/>
    <n v="0"/>
    <s v="PS\VENOOS"/>
    <s v="PS\MAYL"/>
    <s v="PS\MAYL"/>
    <s v="OGL003632"/>
    <m/>
    <m/>
    <m/>
    <n v="216903"/>
  </r>
  <r>
    <d v="2020-05-27T00:00:00"/>
    <x v="6"/>
    <x v="6"/>
    <s v="OPP"/>
    <s v="S011"/>
    <s v="Annual Fee Account Fee-Hart"/>
    <x v="0"/>
    <n v="3.8"/>
    <n v="0"/>
    <s v="PS\VENOOS"/>
    <s v="PS\MAYL"/>
    <s v="PS\MAYL"/>
    <s v="OGL003632"/>
    <m/>
    <m/>
    <m/>
    <n v="216906"/>
  </r>
  <r>
    <d v="2020-05-27T00:00:00"/>
    <x v="6"/>
    <x v="6"/>
    <s v="OPP"/>
    <s v="S011"/>
    <s v="Annual Fee Account Fee-Kreig"/>
    <x v="0"/>
    <n v="3.8"/>
    <n v="0"/>
    <s v="PS\VENOOS"/>
    <s v="PS\MAYL"/>
    <s v="PS\MAYL"/>
    <s v="OGL003632"/>
    <m/>
    <m/>
    <m/>
    <n v="216908"/>
  </r>
  <r>
    <d v="2020-05-27T00:00:00"/>
    <x v="6"/>
    <x v="6"/>
    <s v="OPP"/>
    <s v="S011"/>
    <s v="Annual Fee Account Fee-Hellye"/>
    <x v="0"/>
    <n v="3.8"/>
    <n v="0"/>
    <s v="PS\VENOOS"/>
    <s v="PS\MAYL"/>
    <s v="PS\MAYL"/>
    <s v="OGL003632"/>
    <m/>
    <m/>
    <m/>
    <n v="216910"/>
  </r>
  <r>
    <d v="2020-05-27T00:00:00"/>
    <x v="6"/>
    <x v="6"/>
    <s v="OPP"/>
    <s v="S011"/>
    <s v="Annual Fee Account Fee-Locke"/>
    <x v="0"/>
    <n v="3.8"/>
    <n v="0"/>
    <s v="PS\VENOOS"/>
    <s v="PS\MAYL"/>
    <s v="PS\MAYL"/>
    <s v="OGL003632"/>
    <m/>
    <m/>
    <m/>
    <n v="216912"/>
  </r>
  <r>
    <d v="2020-05-27T00:00:00"/>
    <x v="6"/>
    <x v="6"/>
    <s v="OPP"/>
    <s v="S011"/>
    <s v="Annual Fee Account Fee-Trayno"/>
    <x v="0"/>
    <n v="3.8"/>
    <n v="0"/>
    <s v="PS\VENOOS"/>
    <s v="PS\MAYL"/>
    <s v="PS\MAYL"/>
    <s v="OGL003632"/>
    <m/>
    <m/>
    <m/>
    <n v="216914"/>
  </r>
  <r>
    <d v="2020-05-27T00:00:00"/>
    <x v="6"/>
    <x v="6"/>
    <s v="OPP"/>
    <s v="S011"/>
    <s v="Annual Fee Account Fee-Drakef"/>
    <x v="0"/>
    <n v="3.8"/>
    <n v="0"/>
    <s v="PS\VENOOS"/>
    <s v="PS\MAYL"/>
    <s v="PS\MAYL"/>
    <s v="OGL003632"/>
    <m/>
    <m/>
    <m/>
    <n v="216916"/>
  </r>
  <r>
    <d v="2020-05-27T00:00:00"/>
    <x v="6"/>
    <x v="6"/>
    <s v="OPP"/>
    <s v="S011"/>
    <s v="Annual Fee Account Fee-Streef"/>
    <x v="0"/>
    <n v="3.8"/>
    <n v="0"/>
    <s v="PS\VENOOS"/>
    <s v="PS\MAYL"/>
    <s v="PS\MAYL"/>
    <s v="OGL003632"/>
    <m/>
    <m/>
    <m/>
    <n v="216924"/>
  </r>
  <r>
    <d v="2020-05-27T00:00:00"/>
    <x v="6"/>
    <x v="6"/>
    <s v="OPP"/>
    <s v="S011"/>
    <s v="Annual Fee Account Fee-Holmes"/>
    <x v="0"/>
    <n v="3.8"/>
    <n v="0"/>
    <s v="PS\VENOOS"/>
    <s v="PS\MAYL"/>
    <s v="PS\MAYL"/>
    <s v="OGL003632"/>
    <m/>
    <m/>
    <m/>
    <n v="216926"/>
  </r>
  <r>
    <d v="2020-05-27T00:00:00"/>
    <x v="6"/>
    <x v="6"/>
    <s v="OPP"/>
    <s v="S011"/>
    <s v="Annual Fee Account Fee-Hanna"/>
    <x v="0"/>
    <n v="3.8"/>
    <n v="0"/>
    <s v="PS\VENOOS"/>
    <s v="PS\MAYL"/>
    <s v="PS\MAYL"/>
    <s v="OGL003632"/>
    <m/>
    <m/>
    <m/>
    <n v="216928"/>
  </r>
  <r>
    <d v="2020-05-27T00:00:00"/>
    <x v="6"/>
    <x v="6"/>
    <s v="OPP"/>
    <s v="S011"/>
    <s v="Annual Fee Account Fee-Grace"/>
    <x v="0"/>
    <n v="3.8"/>
    <n v="0"/>
    <s v="PS\VENOOS"/>
    <s v="PS\MAYL"/>
    <s v="PS\MAYL"/>
    <s v="OGL003632"/>
    <m/>
    <m/>
    <m/>
    <n v="216930"/>
  </r>
  <r>
    <d v="2020-05-27T00:00:00"/>
    <x v="6"/>
    <x v="6"/>
    <s v="OPP"/>
    <s v="S011"/>
    <s v="Annual Fee Account Fee-Willia"/>
    <x v="0"/>
    <n v="3.8"/>
    <n v="0"/>
    <s v="PS\VENOOS"/>
    <s v="PS\MAYL"/>
    <s v="PS\MAYL"/>
    <s v="OGL003632"/>
    <m/>
    <m/>
    <m/>
    <n v="216932"/>
  </r>
  <r>
    <d v="2020-05-27T00:00:00"/>
    <x v="6"/>
    <x v="6"/>
    <s v="OPP"/>
    <s v="S011"/>
    <s v="Annual Fee Account Fee-Harris"/>
    <x v="0"/>
    <n v="3.8"/>
    <n v="0"/>
    <s v="PS\VENOOS"/>
    <s v="PS\MAYL"/>
    <s v="PS\MAYL"/>
    <s v="OGL003632"/>
    <m/>
    <m/>
    <m/>
    <n v="216934"/>
  </r>
  <r>
    <d v="2020-05-27T00:00:00"/>
    <x v="6"/>
    <x v="6"/>
    <s v="OPP"/>
    <s v="S011"/>
    <s v="Annual Fee Account Fee-Sutton"/>
    <x v="0"/>
    <n v="3.8"/>
    <n v="0"/>
    <s v="PS\VENOOS"/>
    <s v="PS\MAYL"/>
    <s v="PS\MAYL"/>
    <s v="OGL003632"/>
    <m/>
    <m/>
    <m/>
    <n v="216936"/>
  </r>
  <r>
    <d v="2020-05-27T00:00:00"/>
    <x v="6"/>
    <x v="6"/>
    <s v="OPP"/>
    <s v="S011"/>
    <s v="Annual Fee Account Fee-Farmer"/>
    <x v="0"/>
    <n v="3.8"/>
    <n v="0"/>
    <s v="PS\VENOOS"/>
    <s v="PS\MAYL"/>
    <s v="PS\MAYL"/>
    <s v="OGL003632"/>
    <m/>
    <m/>
    <m/>
    <n v="216938"/>
  </r>
  <r>
    <d v="2020-05-27T00:00:00"/>
    <x v="6"/>
    <x v="6"/>
    <s v="OPP"/>
    <s v="S011"/>
    <s v="Annual Fee Account Fee-Landon"/>
    <x v="0"/>
    <n v="3.8"/>
    <n v="0"/>
    <s v="PS\VENOOS"/>
    <s v="PS\MAYL"/>
    <s v="PS\MAYL"/>
    <s v="OGL003632"/>
    <m/>
    <m/>
    <m/>
    <n v="216942"/>
  </r>
  <r>
    <d v="2020-05-27T00:00:00"/>
    <x v="6"/>
    <x v="6"/>
    <s v="OPP"/>
    <s v="S011"/>
    <s v="Annual Fee Account Fee-Maran"/>
    <x v="0"/>
    <n v="3.8"/>
    <n v="0"/>
    <s v="PS\VENOOS"/>
    <s v="PS\MAYL"/>
    <s v="PS\MAYL"/>
    <s v="OGL003632"/>
    <m/>
    <m/>
    <m/>
    <n v="216944"/>
  </r>
  <r>
    <d v="2020-05-27T00:00:00"/>
    <x v="6"/>
    <x v="6"/>
    <s v="OPP"/>
    <s v="S011"/>
    <s v="Annual Fee Account Fee-Davies"/>
    <x v="0"/>
    <n v="3.8"/>
    <n v="0"/>
    <s v="PS\VENOOS"/>
    <s v="PS\MAYL"/>
    <s v="PS\MAYL"/>
    <s v="OGL003632"/>
    <m/>
    <m/>
    <m/>
    <n v="216946"/>
  </r>
  <r>
    <d v="2020-05-27T00:00:00"/>
    <x v="6"/>
    <x v="6"/>
    <s v="OPP"/>
    <s v="S011"/>
    <s v="Annual Fee Account Fee-Law"/>
    <x v="0"/>
    <n v="3.8"/>
    <n v="0"/>
    <s v="PS\VENOOS"/>
    <s v="PS\MAYL"/>
    <s v="PS\MAYL"/>
    <s v="OGL003632"/>
    <m/>
    <m/>
    <m/>
    <n v="216950"/>
  </r>
  <r>
    <d v="2020-05-27T00:00:00"/>
    <x v="6"/>
    <x v="6"/>
    <s v="OPP"/>
    <s v="S011"/>
    <s v="Annual Fee Account Fee-Chalme"/>
    <x v="0"/>
    <n v="3.8"/>
    <n v="0"/>
    <s v="PS\VENOOS"/>
    <s v="PS\MAYL"/>
    <s v="PS\MAYL"/>
    <s v="OGL003632"/>
    <m/>
    <m/>
    <m/>
    <n v="216952"/>
  </r>
  <r>
    <d v="2020-05-27T00:00:00"/>
    <x v="6"/>
    <x v="6"/>
    <s v="OPP"/>
    <s v="S011"/>
    <s v="Annual Fee Account Fee-Bagge"/>
    <x v="0"/>
    <n v="3.8"/>
    <n v="0"/>
    <s v="PS\VENOOS"/>
    <s v="PS\MAYL"/>
    <s v="PS\MAYL"/>
    <s v="OGL003632"/>
    <m/>
    <m/>
    <m/>
    <n v="216954"/>
  </r>
  <r>
    <d v="2020-05-27T00:00:00"/>
    <x v="6"/>
    <x v="6"/>
    <s v="OPP"/>
    <s v="S011"/>
    <s v="Annual Fee Account Fee-Baker"/>
    <x v="0"/>
    <n v="3.8"/>
    <n v="0"/>
    <s v="PS\VENOOS"/>
    <s v="PS\MAYL"/>
    <s v="PS\MAYL"/>
    <s v="OGL003632"/>
    <m/>
    <m/>
    <m/>
    <n v="216956"/>
  </r>
  <r>
    <d v="2020-05-27T00:00:00"/>
    <x v="6"/>
    <x v="6"/>
    <s v="OPP"/>
    <s v="S011"/>
    <s v="Annual Fee Account Fee-Elmes"/>
    <x v="0"/>
    <n v="3.8"/>
    <n v="0"/>
    <s v="PS\VENOOS"/>
    <s v="PS\MAYL"/>
    <s v="PS\MAYL"/>
    <s v="OGL003632"/>
    <m/>
    <m/>
    <m/>
    <n v="216958"/>
  </r>
  <r>
    <d v="2020-05-27T00:00:00"/>
    <x v="6"/>
    <x v="6"/>
    <s v="OPP"/>
    <s v="S011"/>
    <s v="Annual Fee Account Fee-Grace"/>
    <x v="0"/>
    <n v="3.8"/>
    <n v="0"/>
    <s v="PS\VENOOS"/>
    <s v="PS\MAYL"/>
    <s v="PS\MAYL"/>
    <s v="OGL003632"/>
    <m/>
    <m/>
    <m/>
    <n v="216961"/>
  </r>
  <r>
    <d v="2020-05-27T00:00:00"/>
    <x v="6"/>
    <x v="6"/>
    <s v="OPP"/>
    <s v="S011"/>
    <s v="Annual Fee Account Fee-Gorham"/>
    <x v="0"/>
    <n v="3.8"/>
    <n v="0"/>
    <s v="PS\VENOOS"/>
    <s v="PS\MAYL"/>
    <s v="PS\MAYL"/>
    <s v="OGL003632"/>
    <m/>
    <m/>
    <m/>
    <n v="216963"/>
  </r>
  <r>
    <d v="2020-05-27T00:00:00"/>
    <x v="6"/>
    <x v="6"/>
    <s v="OPP"/>
    <s v="S011"/>
    <s v="Annual Fee Account Fee-Gray"/>
    <x v="0"/>
    <n v="3.8"/>
    <n v="0"/>
    <s v="PS\VENOOS"/>
    <s v="PS\MAYL"/>
    <s v="PS\MAYL"/>
    <s v="OGL003632"/>
    <m/>
    <m/>
    <m/>
    <n v="216965"/>
  </r>
  <r>
    <d v="2020-05-27T00:00:00"/>
    <x v="6"/>
    <x v="6"/>
    <s v="OPP"/>
    <s v="S011"/>
    <s v="Annual Fee Account Fee-Haynes"/>
    <x v="0"/>
    <n v="3.8"/>
    <n v="0"/>
    <s v="PS\VENOOS"/>
    <s v="PS\MAYL"/>
    <s v="PS\MAYL"/>
    <s v="OGL003632"/>
    <m/>
    <m/>
    <m/>
    <n v="216967"/>
  </r>
  <r>
    <d v="2020-05-27T00:00:00"/>
    <x v="15"/>
    <x v="15"/>
    <s v="OPP"/>
    <s v="S011"/>
    <s v="Vic uni course - employment law, P Riches-Jones"/>
    <x v="0"/>
    <n v="270"/>
    <n v="0"/>
    <s v="PS\VENOOS"/>
    <s v="PS\MAYL"/>
    <s v="PS\MAYL"/>
    <s v="OGL003632"/>
    <s v="Victoria University"/>
    <m/>
    <m/>
    <n v="216969"/>
  </r>
  <r>
    <d v="2020-05-27T00:00:00"/>
    <x v="6"/>
    <x v="6"/>
    <s v="OPP"/>
    <s v="S011"/>
    <s v="Annual Fee Account Fee-Jones"/>
    <x v="0"/>
    <n v="3.8"/>
    <n v="0"/>
    <s v="PS\VENOOS"/>
    <s v="PS\MAYL"/>
    <s v="PS\MAYL"/>
    <s v="OGL003632"/>
    <m/>
    <m/>
    <m/>
    <n v="216970"/>
  </r>
  <r>
    <d v="2020-05-27T00:00:00"/>
    <x v="6"/>
    <x v="6"/>
    <s v="OPP"/>
    <s v="S011"/>
    <s v="Annual Fee Account Fee-Maffey"/>
    <x v="0"/>
    <n v="3.8"/>
    <n v="0"/>
    <s v="PS\VENOOS"/>
    <s v="PS\MAYL"/>
    <s v="PS\MAYL"/>
    <s v="OGL003632"/>
    <m/>
    <m/>
    <m/>
    <n v="216972"/>
  </r>
  <r>
    <d v="2020-05-27T00:00:00"/>
    <x v="6"/>
    <x v="6"/>
    <s v="OPP"/>
    <s v="S011"/>
    <s v="Annual Fee Account Fee-Maiava"/>
    <x v="0"/>
    <n v="3.8"/>
    <n v="0"/>
    <s v="PS\VENOOS"/>
    <s v="PS\MAYL"/>
    <s v="PS\MAYL"/>
    <s v="OGL003632"/>
    <m/>
    <m/>
    <m/>
    <n v="216974"/>
  </r>
  <r>
    <d v="2020-05-27T00:00:00"/>
    <x v="6"/>
    <x v="6"/>
    <s v="OPP"/>
    <s v="S011"/>
    <s v="Annual Fee Account Fee-Te Amo"/>
    <x v="0"/>
    <n v="3.8"/>
    <n v="0"/>
    <s v="PS\VENOOS"/>
    <s v="PS\MAYL"/>
    <s v="PS\MAYL"/>
    <s v="OGL003632"/>
    <m/>
    <m/>
    <m/>
    <n v="216976"/>
  </r>
  <r>
    <d v="2020-05-27T00:00:00"/>
    <x v="6"/>
    <x v="6"/>
    <s v="OPP"/>
    <s v="S011"/>
    <s v="Annual Fee Account Fee-McIver"/>
    <x v="0"/>
    <n v="3.8"/>
    <n v="0"/>
    <s v="PS\VENOOS"/>
    <s v="PS\MAYL"/>
    <s v="PS\MAYL"/>
    <s v="OGL003632"/>
    <m/>
    <m/>
    <m/>
    <n v="216978"/>
  </r>
  <r>
    <d v="2020-05-27T00:00:00"/>
    <x v="6"/>
    <x v="6"/>
    <s v="OPP"/>
    <s v="S011"/>
    <s v="Annual Fee Account Fee-O'Donn"/>
    <x v="0"/>
    <n v="3.8"/>
    <n v="0"/>
    <s v="PS\VENOOS"/>
    <s v="PS\MAYL"/>
    <s v="PS\MAYL"/>
    <s v="OGL003632"/>
    <m/>
    <m/>
    <m/>
    <n v="216980"/>
  </r>
  <r>
    <d v="2020-05-27T00:00:00"/>
    <x v="6"/>
    <x v="6"/>
    <s v="OPP"/>
    <s v="S011"/>
    <s v="Annual Fee Account Fee-Robins"/>
    <x v="0"/>
    <n v="3.8"/>
    <n v="0"/>
    <s v="PS\VENOOS"/>
    <s v="PS\MAYL"/>
    <s v="PS\MAYL"/>
    <s v="OGL003632"/>
    <m/>
    <m/>
    <m/>
    <n v="216982"/>
  </r>
  <r>
    <d v="2020-05-27T00:00:00"/>
    <x v="6"/>
    <x v="6"/>
    <s v="OPP"/>
    <s v="S011"/>
    <s v="Annual Fee Account Fee-Son"/>
    <x v="0"/>
    <n v="3.8"/>
    <n v="0"/>
    <s v="PS\VENOOS"/>
    <s v="PS\MAYL"/>
    <s v="PS\MAYL"/>
    <s v="OGL003632"/>
    <m/>
    <m/>
    <m/>
    <n v="216985"/>
  </r>
  <r>
    <d v="2020-05-27T00:00:00"/>
    <x v="6"/>
    <x v="6"/>
    <s v="OPP"/>
    <s v="S011"/>
    <s v="Annual Fee Account Fee-Willia"/>
    <x v="0"/>
    <n v="3.8"/>
    <n v="0"/>
    <s v="PS\VENOOS"/>
    <s v="PS\MAYL"/>
    <s v="PS\MAYL"/>
    <s v="OGL003632"/>
    <m/>
    <m/>
    <m/>
    <n v="216987"/>
  </r>
  <r>
    <d v="2020-05-31T00:00:00"/>
    <x v="1"/>
    <x v="1"/>
    <s v="OPP"/>
    <s v="S011"/>
    <s v="ACCRUALS MAY 2020"/>
    <x v="0"/>
    <n v="11594.8"/>
    <n v="0"/>
    <s v="PS\MAIRA"/>
    <s v="PS\LITTLEJK"/>
    <s v="PS\LITTLEJK"/>
    <s v="OSAC000251"/>
    <m/>
    <m/>
    <m/>
    <n v="216997"/>
  </r>
  <r>
    <d v="2020-05-31T00:00:00"/>
    <x v="2"/>
    <x v="2"/>
    <s v="OPP"/>
    <s v="S011"/>
    <s v="ACCRUALS MAY 2020"/>
    <x v="0"/>
    <n v="139.56"/>
    <n v="0"/>
    <s v="PS\MAIRA"/>
    <s v="PS\LITTLEJK"/>
    <s v="PS\LITTLEJK"/>
    <s v="OSAC000251"/>
    <m/>
    <m/>
    <m/>
    <n v="217003"/>
  </r>
  <r>
    <d v="2020-05-31T00:00:00"/>
    <x v="3"/>
    <x v="3"/>
    <s v="OPP"/>
    <s v="S011"/>
    <s v="ACCRUALS MAY 2020"/>
    <x v="0"/>
    <n v="315.93"/>
    <n v="0"/>
    <s v="PS\MAIRA"/>
    <s v="PS\LITTLEJK"/>
    <s v="PS\LITTLEJK"/>
    <s v="OSAC000251"/>
    <m/>
    <m/>
    <m/>
    <n v="217013"/>
  </r>
  <r>
    <d v="2020-06-01T00:00:00"/>
    <x v="1"/>
    <x v="1"/>
    <s v="OPP"/>
    <s v="S011"/>
    <s v="ACCRUALS MAY 2020"/>
    <x v="0"/>
    <n v="-11594.8"/>
    <n v="0"/>
    <s v="PS\MAIRA"/>
    <s v="PS\LITTLEJK"/>
    <s v="PS\LITTLEJK"/>
    <s v="OSAC000252"/>
    <m/>
    <m/>
    <m/>
    <n v="217024"/>
  </r>
  <r>
    <d v="2020-06-01T00:00:00"/>
    <x v="2"/>
    <x v="2"/>
    <s v="OPP"/>
    <s v="S011"/>
    <s v="ACCRUALS MAY 2020"/>
    <x v="0"/>
    <n v="-139.56"/>
    <n v="0"/>
    <s v="PS\MAIRA"/>
    <s v="PS\LITTLEJK"/>
    <s v="PS\LITTLEJK"/>
    <s v="OSAC000252"/>
    <m/>
    <m/>
    <m/>
    <n v="217030"/>
  </r>
  <r>
    <d v="2020-06-01T00:00:00"/>
    <x v="3"/>
    <x v="3"/>
    <s v="OPP"/>
    <s v="S011"/>
    <s v="ACCRUALS MAY 2020"/>
    <x v="0"/>
    <n v="-315.93"/>
    <n v="0"/>
    <s v="PS\MAIRA"/>
    <s v="PS\LITTLEJK"/>
    <s v="PS\LITTLEJK"/>
    <s v="OSAC000252"/>
    <m/>
    <m/>
    <m/>
    <n v="217040"/>
  </r>
  <r>
    <d v="2020-06-01T00:00:00"/>
    <x v="15"/>
    <x v="15"/>
    <s v="OPP"/>
    <s v="S011"/>
    <s v="Executive coaching 18-5-2020, J Picker"/>
    <x v="0"/>
    <n v="210"/>
    <n v="31.5"/>
    <m/>
    <s v="PS\MAYL"/>
    <m/>
    <s v="OVO011811"/>
    <m/>
    <m/>
    <m/>
    <n v="217069"/>
  </r>
  <r>
    <d v="2020-05-31T00:00:00"/>
    <x v="35"/>
    <x v="35"/>
    <s v="OPP"/>
    <s v="S011"/>
    <s v="Annual Leave May 2020"/>
    <x v="0"/>
    <n v="5958.17"/>
    <n v="0"/>
    <s v="PS\MAIRA"/>
    <s v="PS\LITTLEJK"/>
    <s v="PS\LITTLEJK"/>
    <s v="OSAL000395"/>
    <m/>
    <m/>
    <m/>
    <n v="217095"/>
  </r>
  <r>
    <d v="2020-05-31T00:00:00"/>
    <x v="5"/>
    <x v="5"/>
    <s v="OPP"/>
    <s v="S011"/>
    <s v="Purchase Card – Suguntha Venoo"/>
    <x v="0"/>
    <n v="16.89"/>
    <n v="0"/>
    <s v="PS\VENOOS"/>
    <s v="PS\MAYL"/>
    <s v="PS\MAYL"/>
    <s v="OGL003634"/>
    <m/>
    <m/>
    <m/>
    <n v="217129"/>
  </r>
  <r>
    <d v="2020-05-26T00:00:00"/>
    <x v="41"/>
    <x v="41"/>
    <s v="OPP"/>
    <s v="S011"/>
    <s v="Fuji Xerox May 20 - ocpickja Fuji_MFD_570932"/>
    <x v="0"/>
    <n v="0.5"/>
    <n v="0"/>
    <m/>
    <s v="PS\MAYL"/>
    <m/>
    <s v="OVO011725"/>
    <m/>
    <m/>
    <m/>
    <n v="217155"/>
  </r>
  <r>
    <d v="2020-05-26T00:00:00"/>
    <x v="41"/>
    <x v="41"/>
    <s v="OPP"/>
    <s v="S011"/>
    <s v="Fuji Xerox May 20 - ockreisa Fuji_MFD_570932"/>
    <x v="0"/>
    <n v="2.34"/>
    <n v="0"/>
    <m/>
    <s v="PS\MAYL"/>
    <m/>
    <s v="OVO011725"/>
    <m/>
    <m/>
    <m/>
    <n v="217156"/>
  </r>
  <r>
    <d v="2020-05-26T00:00:00"/>
    <x v="41"/>
    <x v="41"/>
    <s v="OPP"/>
    <s v="S011"/>
    <s v="Fuji Xerox May 20 - ockreisa Fuji_MFD_353953"/>
    <x v="0"/>
    <n v="1.76"/>
    <n v="0"/>
    <m/>
    <s v="PS\MAYL"/>
    <m/>
    <s v="OVO011725"/>
    <m/>
    <m/>
    <m/>
    <n v="217157"/>
  </r>
  <r>
    <d v="2020-05-26T00:00:00"/>
    <x v="41"/>
    <x v="41"/>
    <s v="OPP"/>
    <s v="S011"/>
    <s v="Fuji Xerox May 20 - ocpickja Fuji_MFD_352343"/>
    <x v="0"/>
    <n v="0.13"/>
    <n v="0"/>
    <m/>
    <s v="PS\MAYL"/>
    <m/>
    <s v="OVO011725"/>
    <m/>
    <m/>
    <m/>
    <n v="217158"/>
  </r>
  <r>
    <d v="2020-05-26T00:00:00"/>
    <x v="41"/>
    <x v="41"/>
    <s v="OPP"/>
    <s v="S011"/>
    <s v="Fuji Xerox May 20 - All of Government Admin Fee"/>
    <x v="0"/>
    <n v="87.7"/>
    <n v="0"/>
    <m/>
    <s v="PS\MAYL"/>
    <m/>
    <s v="OVO011725"/>
    <m/>
    <m/>
    <m/>
    <n v="217192"/>
  </r>
  <r>
    <d v="2020-05-26T00:00:00"/>
    <x v="7"/>
    <x v="7"/>
    <s v="OPP"/>
    <s v="S011"/>
    <s v="Spark May 20 -  278225694"/>
    <x v="0"/>
    <n v="53"/>
    <n v="0"/>
    <s v="PS\CHENK"/>
    <s v="PS\SMITHAN"/>
    <s v="PS\SMITHAN"/>
    <s v="OGL003637"/>
    <s v="Spark NZ Ltd"/>
    <m/>
    <m/>
    <n v="217206"/>
  </r>
  <r>
    <d v="2020-05-26T00:00:00"/>
    <x v="43"/>
    <x v="43"/>
    <s v="OPP"/>
    <s v="S011"/>
    <s v="Spark May 20 -  48178047"/>
    <x v="0"/>
    <n v="0.93"/>
    <n v="0"/>
    <s v="PS\CHENK"/>
    <s v="PS\SMITHAN"/>
    <s v="PS\SMITHAN"/>
    <s v="OGL003637"/>
    <s v="Spark NZ Ltd"/>
    <m/>
    <m/>
    <n v="217266"/>
  </r>
  <r>
    <d v="2020-05-26T00:00:00"/>
    <x v="43"/>
    <x v="43"/>
    <s v="OPP"/>
    <s v="S011"/>
    <s v="Spark May 20 -  48178128"/>
    <x v="0"/>
    <n v="9.91"/>
    <n v="0"/>
    <s v="PS\CHENK"/>
    <s v="PS\SMITHAN"/>
    <s v="PS\SMITHAN"/>
    <s v="OGL003637"/>
    <s v="Spark NZ Ltd"/>
    <m/>
    <m/>
    <n v="217277"/>
  </r>
  <r>
    <d v="2020-05-26T00:00:00"/>
    <x v="43"/>
    <x v="43"/>
    <s v="OPP"/>
    <s v="S011"/>
    <s v="Spark May 20 -  48178291"/>
    <x v="0"/>
    <n v="0.7"/>
    <n v="0"/>
    <s v="PS\CHENK"/>
    <s v="PS\SMITHAN"/>
    <s v="PS\SMITHAN"/>
    <s v="OGL003637"/>
    <s v="Spark NZ Ltd"/>
    <m/>
    <m/>
    <n v="217282"/>
  </r>
  <r>
    <d v="2020-05-26T00:00:00"/>
    <x v="43"/>
    <x v="43"/>
    <s v="OPP"/>
    <s v="S011"/>
    <s v="Spark May 20 -  48178292"/>
    <x v="0"/>
    <n v="0.7"/>
    <n v="0"/>
    <s v="PS\CHENK"/>
    <s v="PS\SMITHAN"/>
    <s v="PS\SMITHAN"/>
    <s v="OGL003637"/>
    <s v="Spark NZ Ltd"/>
    <m/>
    <m/>
    <n v="217283"/>
  </r>
  <r>
    <d v="2020-05-26T00:00:00"/>
    <x v="43"/>
    <x v="43"/>
    <s v="OPP"/>
    <s v="S011"/>
    <s v="Spark May 20 -  48179231"/>
    <x v="0"/>
    <n v="4.5"/>
    <n v="0"/>
    <s v="PS\CHENK"/>
    <s v="PS\SMITHAN"/>
    <s v="PS\SMITHAN"/>
    <s v="OGL003637"/>
    <s v="Spark NZ Ltd"/>
    <m/>
    <m/>
    <n v="217312"/>
  </r>
  <r>
    <d v="2020-05-26T00:00:00"/>
    <x v="43"/>
    <x v="43"/>
    <s v="OPP"/>
    <s v="S011"/>
    <s v="Spark May 20 -  48179245"/>
    <x v="0"/>
    <n v="6.81"/>
    <n v="0"/>
    <s v="PS\CHENK"/>
    <s v="PS\SMITHAN"/>
    <s v="PS\SMITHAN"/>
    <s v="OGL003637"/>
    <s v="Spark NZ Ltd"/>
    <m/>
    <m/>
    <n v="217313"/>
  </r>
  <r>
    <d v="2020-05-26T00:00:00"/>
    <x v="43"/>
    <x v="43"/>
    <s v="OPP"/>
    <s v="S011"/>
    <s v="Spark May 20 -  48179445"/>
    <x v="0"/>
    <n v="23.69"/>
    <n v="0"/>
    <s v="PS\CHENK"/>
    <s v="PS\SMITHAN"/>
    <s v="PS\SMITHAN"/>
    <s v="OGL003637"/>
    <s v="Spark NZ Ltd"/>
    <m/>
    <m/>
    <n v="217323"/>
  </r>
  <r>
    <d v="2020-05-26T00:00:00"/>
    <x v="43"/>
    <x v="43"/>
    <s v="OPP"/>
    <s v="S011"/>
    <s v="Spark May 20 -  48179446"/>
    <x v="0"/>
    <n v="0.7"/>
    <n v="0"/>
    <s v="PS\CHENK"/>
    <s v="PS\SMITHAN"/>
    <s v="PS\SMITHAN"/>
    <s v="OGL003637"/>
    <s v="Spark NZ Ltd"/>
    <m/>
    <m/>
    <n v="217324"/>
  </r>
  <r>
    <d v="2020-05-26T00:00:00"/>
    <x v="43"/>
    <x v="43"/>
    <s v="OPP"/>
    <s v="S011"/>
    <s v="Spark May 20 -  48179525"/>
    <x v="0"/>
    <n v="2.41"/>
    <n v="0"/>
    <s v="PS\CHENK"/>
    <s v="PS\SMITHAN"/>
    <s v="PS\SMITHAN"/>
    <s v="OGL003637"/>
    <s v="Spark NZ Ltd"/>
    <m/>
    <m/>
    <n v="217344"/>
  </r>
  <r>
    <d v="2020-05-31T00:00:00"/>
    <x v="36"/>
    <x v="36"/>
    <s v="OPP"/>
    <s v="S011"/>
    <s v="Summary FA Depreciation Entry"/>
    <x v="0"/>
    <n v="84083.18"/>
    <n v="0"/>
    <s v="PS\MAIRA"/>
    <s v="PS\LITTLEJK"/>
    <s v="PS\LITTLEJK"/>
    <s v="OFA000179"/>
    <m/>
    <m/>
    <m/>
    <n v="217363"/>
  </r>
  <r>
    <d v="2020-05-31T00:00:00"/>
    <x v="37"/>
    <x v="37"/>
    <s v="OPP"/>
    <s v="S011"/>
    <s v="Summary FA Depreciation Entry"/>
    <x v="0"/>
    <n v="41.65"/>
    <n v="0"/>
    <s v="PS\MAIRA"/>
    <s v="PS\LITTLEJK"/>
    <s v="PS\LITTLEJK"/>
    <s v="OFA000179"/>
    <m/>
    <m/>
    <m/>
    <n v="217365"/>
  </r>
  <r>
    <d v="2020-05-31T00:00:00"/>
    <x v="38"/>
    <x v="38"/>
    <s v="OPP"/>
    <s v="S011"/>
    <s v="Summary FA Depreciation Entry"/>
    <x v="0"/>
    <n v="9047.52"/>
    <n v="0"/>
    <s v="PS\MAIRA"/>
    <s v="PS\LITTLEJK"/>
    <s v="PS\LITTLEJK"/>
    <s v="OFA000179"/>
    <m/>
    <m/>
    <m/>
    <n v="217367"/>
  </r>
  <r>
    <d v="2020-05-31T00:00:00"/>
    <x v="36"/>
    <x v="36"/>
    <s v="OPP"/>
    <s v="S171"/>
    <s v="Summary FA Depreciation Entry"/>
    <x v="0"/>
    <n v="15733.95"/>
    <n v="0"/>
    <s v="PS\MAIRA"/>
    <s v="PS\LITTLEJK"/>
    <s v="PS\LITTLEJK"/>
    <s v="OFA000179"/>
    <m/>
    <m/>
    <m/>
    <n v="217368"/>
  </r>
  <r>
    <d v="2020-05-31T00:00:00"/>
    <x v="39"/>
    <x v="39"/>
    <s v="OPP"/>
    <s v="S011"/>
    <s v="Summary FA Depreciation Entry"/>
    <x v="0"/>
    <n v="142.86000000000001"/>
    <n v="0"/>
    <s v="PS\MAIRA"/>
    <s v="PS\LITTLEJK"/>
    <s v="PS\LITTLEJK"/>
    <s v="OFA000179"/>
    <m/>
    <m/>
    <m/>
    <n v="217371"/>
  </r>
  <r>
    <d v="2020-05-31T00:00:00"/>
    <x v="40"/>
    <x v="40"/>
    <s v="OPP"/>
    <s v="S011"/>
    <s v="Summary FA Depreciation Entry"/>
    <x v="0"/>
    <n v="72.099999999999994"/>
    <n v="0"/>
    <s v="PS\MAIRA"/>
    <s v="PS\LITTLEJK"/>
    <s v="PS\LITTLEJK"/>
    <s v="OFA000179"/>
    <m/>
    <m/>
    <m/>
    <n v="217373"/>
  </r>
  <r>
    <d v="2020-05-31T00:00:00"/>
    <x v="7"/>
    <x v="7"/>
    <s v="OPP"/>
    <s v="S011"/>
    <s v="Satellite Connection Fee x7"/>
    <x v="0"/>
    <n v="385"/>
    <n v="0"/>
    <s v="PS\SMITHAN"/>
    <s v="PS\MAYL"/>
    <s v="PS\MAYL"/>
    <s v="OGL003638"/>
    <s v="Vodafone NZ Ltd"/>
    <m/>
    <m/>
    <n v="217375"/>
  </r>
  <r>
    <d v="2020-05-31T00:00:00"/>
    <x v="41"/>
    <x v="41"/>
    <s v="OPP"/>
    <s v="S011"/>
    <s v="Fuji Xerox May 20 - oclindan Fuji_MFD_301946"/>
    <x v="0"/>
    <n v="47.18"/>
    <n v="0"/>
    <s v="PS\SMITHAN"/>
    <s v="PS\MAYL"/>
    <s v="PS\MAYL"/>
    <s v="OGL003638"/>
    <s v="Fuji Xerox New Zealand Ltd"/>
    <m/>
    <m/>
    <n v="217377"/>
  </r>
  <r>
    <d v="2020-05-31T00:00:00"/>
    <x v="41"/>
    <x v="41"/>
    <s v="OPP"/>
    <s v="S011"/>
    <s v="Fuji Xerox May 20 - ocwilsda Fuji_MFD_301946"/>
    <x v="0"/>
    <n v="12.8"/>
    <n v="0"/>
    <s v="PS\SMITHAN"/>
    <s v="PS\MAYL"/>
    <s v="PS\MAYL"/>
    <s v="OGL003638"/>
    <s v="Fuji Xerox New Zealand Ltd"/>
    <m/>
    <m/>
    <n v="217378"/>
  </r>
  <r>
    <d v="2020-05-31T00:00:00"/>
    <x v="18"/>
    <x v="18"/>
    <s v="OPP"/>
    <s v="S011"/>
    <s v="SLT ELT coffees for meeting-Lindsa"/>
    <x v="0"/>
    <n v="32.700000000000003"/>
    <n v="0"/>
    <s v="PS\VENOOS"/>
    <s v="PS\MAYL"/>
    <s v="PS\MAYL"/>
    <s v="OGL003639"/>
    <s v="Museum Of NZ Te Papa"/>
    <m/>
    <m/>
    <n v="217380"/>
  </r>
  <r>
    <d v="2020-05-31T00:00:00"/>
    <x v="6"/>
    <x v="6"/>
    <s v="OPP"/>
    <s v="S011"/>
    <s v="Account Fee"/>
    <x v="0"/>
    <n v="41.67"/>
    <n v="0"/>
    <s v="PS\VENOOS"/>
    <s v="PS\MAYL"/>
    <s v="PS\MAYL"/>
    <s v="OGL003639"/>
    <m/>
    <m/>
    <m/>
    <n v="217382"/>
  </r>
  <r>
    <d v="2020-05-31T00:00:00"/>
    <x v="12"/>
    <x v="12"/>
    <s v="OPP"/>
    <s v="S011"/>
    <s v="ACCL EAP, May 2020 183820"/>
    <x v="0"/>
    <n v="1590"/>
    <n v="0"/>
    <s v="PS\CLEARYW"/>
    <s v="PS\BRADSHAS"/>
    <s v="PS\BRADSHAS"/>
    <s v="OGL003645"/>
    <s v="EAP Services"/>
    <m/>
    <m/>
    <n v="217440"/>
  </r>
  <r>
    <d v="2020-05-31T00:00:00"/>
    <x v="52"/>
    <x v="52"/>
    <s v="OPP"/>
    <s v="S011"/>
    <s v="ACCL Cellphone C Maran 196783985"/>
    <x v="0"/>
    <n v="1807.78"/>
    <n v="0"/>
    <s v="PS\CLEARYW"/>
    <s v="PS\BRADSHAS"/>
    <s v="PS\BRADSHAS"/>
    <s v="OGL003645"/>
    <s v="Vodafone"/>
    <m/>
    <m/>
    <n v="217441"/>
  </r>
  <r>
    <d v="2020-05-31T00:00:00"/>
    <x v="9"/>
    <x v="9"/>
    <s v="OPP"/>
    <s v="S011"/>
    <s v="ACCL PTV archiving &amp; storage, May 2020 INV-2110"/>
    <x v="0"/>
    <n v="1219.2"/>
    <n v="0"/>
    <s v="PS\CLEARYW"/>
    <s v="PS\BRADSHAS"/>
    <s v="PS\BRADSHAS"/>
    <s v="OGL003645"/>
    <s v="Ecast"/>
    <m/>
    <m/>
    <n v="217442"/>
  </r>
  <r>
    <d v="2020-06-01T00:00:00"/>
    <x v="12"/>
    <x v="12"/>
    <s v="OPP"/>
    <s v="S011"/>
    <s v="ACCL EAP, May 2020 183820"/>
    <x v="0"/>
    <n v="-1590"/>
    <n v="0"/>
    <s v="PS\CLEARYW"/>
    <s v="PS\BRADSHAS"/>
    <s v="PS\BRADSHAS"/>
    <s v="OGL003646"/>
    <s v="EAP Services"/>
    <m/>
    <m/>
    <n v="217456"/>
  </r>
  <r>
    <d v="2020-06-01T00:00:00"/>
    <x v="52"/>
    <x v="52"/>
    <s v="OPP"/>
    <s v="S011"/>
    <s v="ACCL Cellphone C Maran 196783985"/>
    <x v="0"/>
    <n v="-1807.78"/>
    <n v="0"/>
    <s v="PS\CLEARYW"/>
    <s v="PS\BRADSHAS"/>
    <s v="PS\BRADSHAS"/>
    <s v="OGL003646"/>
    <s v="Vodafone"/>
    <m/>
    <m/>
    <n v="217457"/>
  </r>
  <r>
    <d v="2020-06-01T00:00:00"/>
    <x v="9"/>
    <x v="9"/>
    <s v="OPP"/>
    <s v="S011"/>
    <s v="ACCL PTV archiving &amp; storage, May 2020 INV-2110"/>
    <x v="0"/>
    <n v="-1219.2"/>
    <n v="0"/>
    <s v="PS\CLEARYW"/>
    <s v="PS\BRADSHAS"/>
    <s v="PS\BRADSHAS"/>
    <s v="OGL003646"/>
    <s v="Ecast"/>
    <m/>
    <m/>
    <n v="217458"/>
  </r>
  <r>
    <d v="2020-05-31T00:00:00"/>
    <x v="49"/>
    <x v="49"/>
    <s v="OPP"/>
    <s v="S011"/>
    <s v="4110 - keyboard and mouse A Lindsay-Lindsa"/>
    <x v="0"/>
    <n v="200.85"/>
    <n v="0"/>
    <s v="PS\VENOOS"/>
    <s v="PS\MAYL"/>
    <s v="PS\MAYL"/>
    <s v="OGL003649"/>
    <s v="Noel Leeming 1w"/>
    <m/>
    <m/>
    <n v="217507"/>
  </r>
  <r>
    <d v="2020-05-31T00:00:00"/>
    <x v="17"/>
    <x v="17"/>
    <s v="OPP"/>
    <s v="S011"/>
    <s v="stationery Clerks office-Lindsa"/>
    <x v="0"/>
    <n v="42.57"/>
    <n v="0"/>
    <s v="PS\VENOOS"/>
    <s v="PS\MAYL"/>
    <s v="PS\MAYL"/>
    <s v="OGL003649"/>
    <s v="Wsl Online"/>
    <m/>
    <m/>
    <n v="217508"/>
  </r>
  <r>
    <d v="2020-05-31T00:00:00"/>
    <x v="70"/>
    <x v="70"/>
    <s v="OPP"/>
    <s v="S011"/>
    <s v="dinner for house staff during sitting in le-Lindsa"/>
    <x v="0"/>
    <n v="202.61"/>
    <n v="0"/>
    <s v="PS\VENOOS"/>
    <s v="PS\MAYL"/>
    <s v="PS\MAYL"/>
    <s v="OGL003650"/>
    <s v="Burger Fuel Courtenay Pla"/>
    <m/>
    <m/>
    <n v="217512"/>
  </r>
  <r>
    <d v="2020-05-31T00:00:00"/>
    <x v="70"/>
    <x v="70"/>
    <s v="OPP"/>
    <s v="S011"/>
    <s v="dinner for house staff during urgency-Lindsa"/>
    <x v="0"/>
    <n v="193.48"/>
    <n v="0"/>
    <s v="PS\VENOOS"/>
    <s v="PS\MAYL"/>
    <s v="PS\MAYL"/>
    <s v="OGL003650"/>
    <s v="Hell Pizza Bond Street"/>
    <m/>
    <m/>
    <n v="217513"/>
  </r>
  <r>
    <d v="2020-05-31T00:00:00"/>
    <x v="7"/>
    <x v="7"/>
    <s v="OPP"/>
    <s v="S011"/>
    <s v="cases and pop sockets for new iphones-Lindsa"/>
    <x v="0"/>
    <n v="217.3"/>
    <n v="0"/>
    <s v="PS\VENOOS"/>
    <s v="PS\MAYL"/>
    <s v="PS\MAYL"/>
    <s v="OGL003650"/>
    <s v="Apple New Zealand"/>
    <m/>
    <m/>
    <n v="217514"/>
  </r>
  <r>
    <d v="2020-05-31T00:00:00"/>
    <x v="17"/>
    <x v="17"/>
    <s v="OPP"/>
    <s v="S011"/>
    <s v="Ink cartridges, J Picker-Picker"/>
    <x v="0"/>
    <n v="90.42"/>
    <n v="0"/>
    <s v="PS\VENOOS"/>
    <s v="PS\MAYL"/>
    <s v="PS\MAYL"/>
    <s v="OGL003650"/>
    <s v="Wsl Online"/>
    <m/>
    <m/>
    <n v="217516"/>
  </r>
  <r>
    <d v="2020-05-31T00:00:00"/>
    <x v="67"/>
    <x v="67"/>
    <s v="OPP"/>
    <s v="S011"/>
    <s v="For the purchase of insect traps-Kreig"/>
    <x v="0"/>
    <n v="42.5"/>
    <n v="0"/>
    <s v="PS\VENOOS"/>
    <s v="PS\MAYL"/>
    <s v="PS\MAYL"/>
    <s v="OGL003650"/>
    <s v="Bunnings Online 2"/>
    <m/>
    <m/>
    <n v="217518"/>
  </r>
  <r>
    <d v="2020-06-02T00:00:00"/>
    <x v="12"/>
    <x v="12"/>
    <s v="OPP"/>
    <s v="S011"/>
    <s v="EAP, May 2020"/>
    <x v="0"/>
    <n v="1590.03"/>
    <n v="238.51"/>
    <m/>
    <s v="PS\SMITHAN"/>
    <m/>
    <s v="OVO011826"/>
    <m/>
    <m/>
    <m/>
    <n v="217612"/>
  </r>
  <r>
    <d v="2020-06-03T00:00:00"/>
    <x v="52"/>
    <x v="52"/>
    <s v="OPP"/>
    <s v="S011"/>
    <s v="Cellphone, C Maran"/>
    <x v="0"/>
    <n v="1807.78"/>
    <n v="271.17"/>
    <m/>
    <s v="PS\SMITHAN"/>
    <m/>
    <s v="OVO011830"/>
    <m/>
    <m/>
    <m/>
    <n v="217615"/>
  </r>
  <r>
    <d v="2020-06-03T00:00:00"/>
    <x v="7"/>
    <x v="7"/>
    <s v="OPP"/>
    <s v="S011"/>
    <s v="Cellphone charges May 2020, OPP"/>
    <x v="0"/>
    <n v="554.96"/>
    <n v="83.24"/>
    <m/>
    <s v="PS\SMITHAN"/>
    <m/>
    <s v="OVO011830"/>
    <m/>
    <m/>
    <m/>
    <n v="217617"/>
  </r>
  <r>
    <d v="2020-06-03T00:00:00"/>
    <x v="11"/>
    <x v="11"/>
    <s v="OPP"/>
    <s v="S011"/>
    <s v="Courierpost, May 2020"/>
    <x v="0"/>
    <n v="18.7"/>
    <n v="2.81"/>
    <m/>
    <s v="PS\SMITHAN"/>
    <m/>
    <s v="OVO011831"/>
    <m/>
    <m/>
    <m/>
    <n v="217624"/>
  </r>
  <r>
    <d v="2020-06-03T00:00:00"/>
    <x v="11"/>
    <x v="11"/>
    <s v="OPP"/>
    <s v="S011"/>
    <s v="Postage, May 2020"/>
    <x v="0"/>
    <n v="66.92"/>
    <n v="10.039999999999999"/>
    <m/>
    <s v="PS\SMITHAN"/>
    <m/>
    <s v="OVO011832"/>
    <m/>
    <m/>
    <m/>
    <n v="217627"/>
  </r>
  <r>
    <d v="2020-06-03T00:00:00"/>
    <x v="9"/>
    <x v="9"/>
    <s v="OPP"/>
    <s v="S011"/>
    <s v="PTV archiving &amp; storage, May 2020"/>
    <x v="0"/>
    <n v="1219.2"/>
    <n v="182.88"/>
    <m/>
    <s v="PS\SMITHAN"/>
    <m/>
    <s v="OVO011837"/>
    <m/>
    <m/>
    <m/>
    <n v="217630"/>
  </r>
  <r>
    <d v="2020-06-01T00:00:00"/>
    <x v="0"/>
    <x v="0"/>
    <s v="OPP"/>
    <s v="S011"/>
    <s v="Spectrum chair, S Chorley"/>
    <x v="0"/>
    <n v="585"/>
    <n v="87.75"/>
    <m/>
    <s v="PS\MAYL"/>
    <m/>
    <s v="OVO011823"/>
    <m/>
    <m/>
    <m/>
    <n v="217646"/>
  </r>
  <r>
    <d v="2020-06-01T00:00:00"/>
    <x v="0"/>
    <x v="0"/>
    <s v="OPP"/>
    <s v="S011"/>
    <s v="Laptop stand, S Jones"/>
    <x v="0"/>
    <n v="98.5"/>
    <n v="14.78"/>
    <m/>
    <s v="PS\MAYL"/>
    <m/>
    <s v="OVO011824"/>
    <m/>
    <m/>
    <m/>
    <n v="217649"/>
  </r>
  <r>
    <d v="2020-06-04T00:00:00"/>
    <x v="17"/>
    <x v="17"/>
    <s v="OPP"/>
    <s v="S011"/>
    <s v="Stationery, May 2020"/>
    <x v="0"/>
    <n v="633.83000000000004"/>
    <n v="95.08"/>
    <m/>
    <s v="PS\MAYL"/>
    <m/>
    <s v="OVO011846"/>
    <m/>
    <m/>
    <m/>
    <n v="217652"/>
  </r>
  <r>
    <d v="2020-06-05T00:00:00"/>
    <x v="0"/>
    <x v="0"/>
    <s v="OPP"/>
    <s v="S011"/>
    <s v="Vitae May 2020, 50% contracted fee"/>
    <x v="0"/>
    <n v="250"/>
    <n v="37.5"/>
    <m/>
    <s v="PS\MAYL"/>
    <m/>
    <s v="OVO011852"/>
    <m/>
    <m/>
    <m/>
    <n v="217655"/>
  </r>
  <r>
    <d v="2020-06-03T00:00:00"/>
    <x v="0"/>
    <x v="0"/>
    <s v="OPP"/>
    <s v="S011"/>
    <s v="Virtual w/station assessment (home), J Picker"/>
    <x v="0"/>
    <n v="137.5"/>
    <n v="20.63"/>
    <m/>
    <s v="PS\MAYL"/>
    <m/>
    <s v="OVO011838"/>
    <m/>
    <m/>
    <m/>
    <n v="217669"/>
  </r>
  <r>
    <d v="2020-06-01T00:00:00"/>
    <x v="30"/>
    <x v="30"/>
    <s v="OPP"/>
    <s v="S011"/>
    <s v="Allocation of corp. support from OPP to IPR 19/20"/>
    <x v="0"/>
    <n v="-3717.13"/>
    <n v="0"/>
    <s v="PS\MAIRA"/>
    <s v="PS\LITTLEJK"/>
    <s v="PS\LITTLEJK"/>
    <s v="ALLOCATIONS"/>
    <m/>
    <m/>
    <m/>
    <n v="217703"/>
  </r>
  <r>
    <d v="2020-06-01T00:00:00"/>
    <x v="31"/>
    <x v="31"/>
    <s v="OPP"/>
    <s v="S011"/>
    <s v="Audit fee accrual 19/20"/>
    <x v="0"/>
    <n v="3872.17"/>
    <n v="0"/>
    <s v="PS\MAIRA"/>
    <s v="PS\LITTLEJK"/>
    <s v="PS\LITTLEJK"/>
    <s v="AUDIT FEE"/>
    <m/>
    <m/>
    <m/>
    <n v="217706"/>
  </r>
  <r>
    <d v="2020-06-01T00:00:00"/>
    <x v="32"/>
    <x v="32"/>
    <s v="OPP"/>
    <s v="S011"/>
    <s v="Capital charge 19/20"/>
    <x v="0"/>
    <n v="47275"/>
    <n v="0"/>
    <s v="PS\MAIRA"/>
    <s v="PS\LITTLEJK"/>
    <s v="PS\LITTLEJK"/>
    <s v="CAPITAL CHARGE"/>
    <m/>
    <m/>
    <m/>
    <n v="217710"/>
  </r>
  <r>
    <d v="2020-06-01T00:00:00"/>
    <x v="33"/>
    <x v="33"/>
    <s v="OPP"/>
    <s v="S011"/>
    <s v="Crown Revenue 19/20"/>
    <x v="0"/>
    <n v="-1726166.67"/>
    <n v="0"/>
    <s v="PS\MAIRA"/>
    <s v="PS\LITTLEJK"/>
    <s v="PS\LITTLEJK"/>
    <s v="CROWN REVENUE"/>
    <m/>
    <m/>
    <m/>
    <n v="217712"/>
  </r>
  <r>
    <d v="2020-06-01T00:00:00"/>
    <x v="1"/>
    <x v="1"/>
    <s v="OPP"/>
    <s v="S011"/>
    <s v="Krishna Ramakrishnan split costs with PS June"/>
    <x v="0"/>
    <n v="-6140"/>
    <n v="0"/>
    <s v="PS\MAIRA"/>
    <s v="PS\LITTLEJK"/>
    <s v="PS\LITTLEJK"/>
    <s v="KRISHNA"/>
    <m/>
    <m/>
    <m/>
    <n v="217723"/>
  </r>
  <r>
    <d v="2020-06-01T00:00:00"/>
    <x v="34"/>
    <x v="34"/>
    <s v="OPP"/>
    <s v="S011"/>
    <s v="IST Cost to Serve PS 2019/20"/>
    <x v="0"/>
    <n v="162210.75"/>
    <n v="0"/>
    <s v="PS\MAIRA"/>
    <s v="PS\LITTLEJK"/>
    <s v="PS\LITTLEJK"/>
    <s v="PS COST TO SERVE"/>
    <m/>
    <m/>
    <m/>
    <n v="217727"/>
  </r>
  <r>
    <d v="2020-06-01T00:00:00"/>
    <x v="29"/>
    <x v="29"/>
    <s v="OPP"/>
    <s v="S011"/>
    <s v="Finance Cost to Serve PS 2019/20"/>
    <x v="0"/>
    <n v="22565.5"/>
    <n v="0"/>
    <s v="PS\MAIRA"/>
    <s v="PS\LITTLEJK"/>
    <s v="PS\LITTLEJK"/>
    <s v="PS COST TO SERVE"/>
    <m/>
    <m/>
    <m/>
    <n v="217728"/>
  </r>
  <r>
    <d v="2020-06-01T00:00:00"/>
    <x v="29"/>
    <x v="29"/>
    <s v="OPP"/>
    <s v="S011"/>
    <s v="HR Cost to Serve PS 2019/20"/>
    <x v="0"/>
    <n v="1932.75"/>
    <n v="0"/>
    <s v="PS\MAIRA"/>
    <s v="PS\LITTLEJK"/>
    <s v="PS\LITTLEJK"/>
    <s v="PS COST TO SERVE"/>
    <m/>
    <m/>
    <m/>
    <n v="217729"/>
  </r>
  <r>
    <d v="2020-06-10T00:00:00"/>
    <x v="1"/>
    <x v="1"/>
    <s v="OPP"/>
    <s v="S011"/>
    <s v="SALARY 10 JUN 2020"/>
    <x v="0"/>
    <n v="57998.13"/>
    <n v="0"/>
    <s v="PS\MAIRA"/>
    <s v="PS\LITTLEJK"/>
    <s v="PS\LITTLEJK"/>
    <s v="OSAL000396"/>
    <m/>
    <m/>
    <m/>
    <n v="217759"/>
  </r>
  <r>
    <d v="2020-06-10T00:00:00"/>
    <x v="19"/>
    <x v="19"/>
    <s v="OPP"/>
    <s v="S011"/>
    <s v="SALARY 10 JUN 2020"/>
    <x v="0"/>
    <n v="95.36"/>
    <n v="0"/>
    <s v="PS\MAIRA"/>
    <s v="PS\LITTLEJK"/>
    <s v="PS\LITTLEJK"/>
    <s v="OSAL000396"/>
    <m/>
    <m/>
    <m/>
    <n v="217777"/>
  </r>
  <r>
    <d v="2020-06-10T00:00:00"/>
    <x v="2"/>
    <x v="2"/>
    <s v="OPP"/>
    <s v="S011"/>
    <s v="SALARY 10 JUN 2020"/>
    <x v="0"/>
    <n v="697.81"/>
    <n v="0"/>
    <s v="PS\MAIRA"/>
    <s v="PS\LITTLEJK"/>
    <s v="PS\LITTLEJK"/>
    <s v="OSAL000396"/>
    <m/>
    <m/>
    <m/>
    <n v="217783"/>
  </r>
  <r>
    <d v="2020-06-10T00:00:00"/>
    <x v="3"/>
    <x v="3"/>
    <s v="OPP"/>
    <s v="S011"/>
    <s v="SALARY 10 JUN 2020"/>
    <x v="0"/>
    <n v="1367.22"/>
    <n v="0"/>
    <s v="PS\MAIRA"/>
    <s v="PS\LITTLEJK"/>
    <s v="PS\LITTLEJK"/>
    <s v="OSAL000396"/>
    <m/>
    <m/>
    <m/>
    <n v="217793"/>
  </r>
  <r>
    <d v="2020-06-10T00:00:00"/>
    <x v="20"/>
    <x v="20"/>
    <s v="OPP"/>
    <s v="S011"/>
    <s v="SALARY 10 JUN 2020"/>
    <x v="0"/>
    <n v="320"/>
    <n v="0"/>
    <s v="PS\MAIRA"/>
    <s v="PS\LITTLEJK"/>
    <s v="PS\LITTLEJK"/>
    <s v="OSAL000396"/>
    <m/>
    <m/>
    <m/>
    <n v="217800"/>
  </r>
  <r>
    <d v="2020-06-10T00:00:00"/>
    <x v="63"/>
    <x v="63"/>
    <s v="OPP"/>
    <s v="S011"/>
    <s v="SALARY 10 JUN 2020"/>
    <x v="0"/>
    <n v="5571.3"/>
    <n v="0"/>
    <s v="PS\MAIRA"/>
    <s v="PS\LITTLEJK"/>
    <s v="PS\LITTLEJK"/>
    <s v="OSAL000396"/>
    <m/>
    <m/>
    <m/>
    <n v="217813"/>
  </r>
  <r>
    <d v="2020-06-11T00:00:00"/>
    <x v="0"/>
    <x v="0"/>
    <s v="OPP"/>
    <s v="S011"/>
    <s v="Spectrum chair, C Yeabsley"/>
    <x v="0"/>
    <n v="585"/>
    <n v="87.75"/>
    <m/>
    <s v="PS\MAYL"/>
    <m/>
    <s v="OVO011860"/>
    <m/>
    <m/>
    <m/>
    <n v="217869"/>
  </r>
  <r>
    <d v="2020-06-01T00:00:00"/>
    <x v="44"/>
    <x v="44"/>
    <s v="OPP"/>
    <s v="S011"/>
    <s v="PPMT - Ask Your Team Jul19-Jun20"/>
    <x v="0"/>
    <n v="1166.6300000000001"/>
    <n v="0"/>
    <s v="PS\MAIRA"/>
    <s v="PS\LITTLEJK"/>
    <s v="PS\LITTLEJK"/>
    <s v="OVO010892"/>
    <m/>
    <m/>
    <m/>
    <n v="217924"/>
  </r>
  <r>
    <d v="2020-06-01T00:00:00"/>
    <x v="27"/>
    <x v="27"/>
    <s v="OPP"/>
    <s v="S011"/>
    <s v="PPMT - Marsh Ltd - 1/10/19 - 30/8/20"/>
    <x v="0"/>
    <n v="1063.25"/>
    <n v="0"/>
    <s v="PS\MAIRA"/>
    <s v="PS\LITTLEJK"/>
    <s v="PS\LITTLEJK"/>
    <s v="OVO011518"/>
    <m/>
    <m/>
    <m/>
    <n v="217934"/>
  </r>
  <r>
    <d v="2020-06-24T00:00:00"/>
    <x v="1"/>
    <x v="1"/>
    <s v="OPP"/>
    <s v="S011"/>
    <s v="SALARY 24 JUN 2020"/>
    <x v="0"/>
    <n v="58118.57"/>
    <n v="0"/>
    <s v="PS\MAIRA"/>
    <s v="PS\LITTLEJK"/>
    <s v="PS\LITTLEJK"/>
    <s v="OSAL000397"/>
    <m/>
    <m/>
    <m/>
    <n v="217946"/>
  </r>
  <r>
    <d v="2020-06-24T00:00:00"/>
    <x v="19"/>
    <x v="19"/>
    <s v="OPP"/>
    <s v="S011"/>
    <s v="SALARY 24 JUN 2020"/>
    <x v="0"/>
    <n v="90.6"/>
    <n v="0"/>
    <s v="PS\MAIRA"/>
    <s v="PS\LITTLEJK"/>
    <s v="PS\LITTLEJK"/>
    <s v="OSAL000397"/>
    <m/>
    <m/>
    <m/>
    <n v="217963"/>
  </r>
  <r>
    <d v="2020-06-24T00:00:00"/>
    <x v="19"/>
    <x v="19"/>
    <s v="OPP"/>
    <s v="S011"/>
    <s v="SALARY 24 JUN 2020"/>
    <x v="0"/>
    <n v="11.95"/>
    <n v="0"/>
    <s v="PS\MAIRA"/>
    <s v="PS\LITTLEJK"/>
    <s v="PS\LITTLEJK"/>
    <s v="OSAL000397"/>
    <m/>
    <m/>
    <m/>
    <n v="217965"/>
  </r>
  <r>
    <d v="2020-06-24T00:00:00"/>
    <x v="2"/>
    <x v="2"/>
    <s v="OPP"/>
    <s v="S011"/>
    <s v="SALARY 24 JUN 2020"/>
    <x v="0"/>
    <n v="697.81"/>
    <n v="0"/>
    <s v="PS\MAIRA"/>
    <s v="PS\LITTLEJK"/>
    <s v="PS\LITTLEJK"/>
    <s v="OSAL000397"/>
    <m/>
    <m/>
    <m/>
    <n v="217970"/>
  </r>
  <r>
    <d v="2020-06-24T00:00:00"/>
    <x v="3"/>
    <x v="3"/>
    <s v="OPP"/>
    <s v="S011"/>
    <s v="SALARY 24 JUN 2020"/>
    <x v="0"/>
    <n v="1367.74"/>
    <n v="0"/>
    <s v="PS\MAIRA"/>
    <s v="PS\LITTLEJK"/>
    <s v="PS\LITTLEJK"/>
    <s v="OSAL000397"/>
    <m/>
    <m/>
    <m/>
    <n v="217981"/>
  </r>
  <r>
    <d v="2020-06-24T00:00:00"/>
    <x v="3"/>
    <x v="3"/>
    <s v="OPP"/>
    <s v="S011"/>
    <s v="SALARY 24 JUN 2020"/>
    <x v="0"/>
    <n v="255.41"/>
    <n v="0"/>
    <s v="PS\MAIRA"/>
    <s v="PS\LITTLEJK"/>
    <s v="PS\LITTLEJK"/>
    <s v="OSAL000397"/>
    <m/>
    <m/>
    <m/>
    <n v="217983"/>
  </r>
  <r>
    <d v="2020-06-24T00:00:00"/>
    <x v="71"/>
    <x v="71"/>
    <s v="OPP"/>
    <s v="S011"/>
    <s v="SALARY 24 JUN 2020"/>
    <x v="0"/>
    <n v="399"/>
    <n v="0"/>
    <s v="PS\MAIRA"/>
    <s v="PS\LITTLEJK"/>
    <s v="PS\LITTLEJK"/>
    <s v="OSAL000397"/>
    <m/>
    <m/>
    <m/>
    <n v="217995"/>
  </r>
  <r>
    <d v="2020-06-24T00:00:00"/>
    <x v="63"/>
    <x v="63"/>
    <s v="OPP"/>
    <s v="S011"/>
    <s v="SALARY 24 JUN 2020"/>
    <x v="0"/>
    <n v="2624.95"/>
    <n v="0"/>
    <s v="PS\MAIRA"/>
    <s v="PS\LITTLEJK"/>
    <s v="PS\LITTLEJK"/>
    <s v="OSAL000397"/>
    <m/>
    <m/>
    <m/>
    <n v="218001"/>
  </r>
  <r>
    <d v="2020-06-24T00:00:00"/>
    <x v="63"/>
    <x v="63"/>
    <s v="OPP"/>
    <s v="S011"/>
    <s v="SALARY 24 JUN 2020"/>
    <x v="0"/>
    <n v="7620.14"/>
    <n v="0"/>
    <s v="PS\MAIRA"/>
    <s v="PS\LITTLEJK"/>
    <s v="PS\LITTLEJK"/>
    <s v="OSAL000397"/>
    <m/>
    <m/>
    <m/>
    <n v="218003"/>
  </r>
  <r>
    <d v="2020-06-24T00:00:00"/>
    <x v="63"/>
    <x v="63"/>
    <s v="OPP"/>
    <s v="S011"/>
    <s v="SALARY 24 JUN 2020"/>
    <x v="0"/>
    <n v="1.06"/>
    <n v="0"/>
    <s v="PS\MAIRA"/>
    <s v="PS\LITTLEJK"/>
    <s v="PS\LITTLEJK"/>
    <s v="OSAL000397"/>
    <m/>
    <m/>
    <m/>
    <n v="218014"/>
  </r>
  <r>
    <d v="2020-06-19T00:00:00"/>
    <x v="9"/>
    <x v="9"/>
    <s v="OPP"/>
    <s v="S011"/>
    <s v="PTV archiving, January 2020"/>
    <x v="0"/>
    <n v="435"/>
    <n v="65.25"/>
    <m/>
    <s v="PS\MAYL"/>
    <m/>
    <s v="OVO011872"/>
    <m/>
    <m/>
    <m/>
    <n v="218025"/>
  </r>
  <r>
    <d v="2020-06-19T00:00:00"/>
    <x v="9"/>
    <x v="9"/>
    <s v="OPP"/>
    <s v="S011"/>
    <s v="PTV archiving, Feb 2020"/>
    <x v="0"/>
    <n v="435"/>
    <n v="65.25"/>
    <m/>
    <s v="PS\MAYL"/>
    <m/>
    <s v="OVO011873"/>
    <m/>
    <m/>
    <m/>
    <n v="218028"/>
  </r>
  <r>
    <d v="2020-06-19T00:00:00"/>
    <x v="9"/>
    <x v="9"/>
    <s v="OPP"/>
    <s v="S011"/>
    <s v="PTV archiving, March 2020"/>
    <x v="0"/>
    <n v="435"/>
    <n v="65.25"/>
    <m/>
    <s v="PS\MAYL"/>
    <m/>
    <s v="OVO011874"/>
    <m/>
    <m/>
    <m/>
    <n v="218031"/>
  </r>
  <r>
    <d v="2020-06-19T00:00:00"/>
    <x v="9"/>
    <x v="9"/>
    <s v="OPP"/>
    <s v="S011"/>
    <s v="PTV archiving, April 2020"/>
    <x v="0"/>
    <n v="435"/>
    <n v="65.25"/>
    <m/>
    <s v="PS\MAYL"/>
    <m/>
    <s v="OVO011875"/>
    <m/>
    <m/>
    <m/>
    <n v="218034"/>
  </r>
  <r>
    <d v="2020-06-30T00:00:00"/>
    <x v="63"/>
    <x v="63"/>
    <s v="OPP"/>
    <s v="S011"/>
    <s v="Provision - Holiday Pay remediation"/>
    <x v="0"/>
    <n v="5136"/>
    <n v="0"/>
    <s v="PS\LITTLEJK"/>
    <s v="PS\MAIRA"/>
    <s v="PS\MAIRA"/>
    <s v="OGL003664"/>
    <m/>
    <m/>
    <m/>
    <n v="218042"/>
  </r>
  <r>
    <d v="2020-06-30T00:00:00"/>
    <x v="63"/>
    <x v="63"/>
    <s v="OPP"/>
    <s v="S011"/>
    <s v="Provision - Holiday Pay remediation"/>
    <x v="0"/>
    <n v="2405.63"/>
    <n v="0"/>
    <s v="PS\LITTLEJK"/>
    <s v="PS\MAIRA"/>
    <s v="PS\MAIRA"/>
    <s v="OGL003664"/>
    <m/>
    <m/>
    <m/>
    <n v="218044"/>
  </r>
  <r>
    <d v="2020-06-30T00:00:00"/>
    <x v="63"/>
    <x v="63"/>
    <s v="OPP"/>
    <s v="S011"/>
    <s v="Provision - Holiday Pay remediation"/>
    <x v="0"/>
    <n v="2171.1"/>
    <n v="0"/>
    <s v="PS\LITTLEJK"/>
    <s v="PS\MAIRA"/>
    <s v="PS\MAIRA"/>
    <s v="OGL003664"/>
    <m/>
    <m/>
    <m/>
    <n v="218045"/>
  </r>
  <r>
    <d v="2020-06-30T00:00:00"/>
    <x v="63"/>
    <x v="63"/>
    <s v="OPP"/>
    <s v="S011"/>
    <s v="Provision - Holiday Pay remediation"/>
    <x v="0"/>
    <n v="1833.2"/>
    <n v="0"/>
    <s v="PS\LITTLEJK"/>
    <s v="PS\MAIRA"/>
    <s v="PS\MAIRA"/>
    <s v="OGL003664"/>
    <m/>
    <m/>
    <m/>
    <n v="218047"/>
  </r>
  <r>
    <d v="2020-06-30T00:00:00"/>
    <x v="63"/>
    <x v="63"/>
    <s v="OPP"/>
    <s v="S011"/>
    <s v="Provision - Holiday Pay remediation"/>
    <x v="0"/>
    <n v="1487.12"/>
    <n v="0"/>
    <s v="PS\LITTLEJK"/>
    <s v="PS\MAIRA"/>
    <s v="PS\MAIRA"/>
    <s v="OGL003664"/>
    <m/>
    <m/>
    <m/>
    <n v="218051"/>
  </r>
  <r>
    <d v="2020-06-30T00:00:00"/>
    <x v="63"/>
    <x v="63"/>
    <s v="OPP"/>
    <s v="S011"/>
    <s v="Provision - Holiday Pay remediation"/>
    <x v="0"/>
    <n v="1116.69"/>
    <n v="0"/>
    <s v="PS\LITTLEJK"/>
    <s v="PS\MAIRA"/>
    <s v="PS\MAIRA"/>
    <s v="OGL003664"/>
    <m/>
    <m/>
    <m/>
    <n v="218053"/>
  </r>
  <r>
    <d v="2020-06-30T00:00:00"/>
    <x v="63"/>
    <x v="63"/>
    <s v="OPP"/>
    <s v="S011"/>
    <s v="Provision - Holiday Pay remediation"/>
    <x v="0"/>
    <n v="932.85"/>
    <n v="0"/>
    <s v="PS\LITTLEJK"/>
    <s v="PS\MAIRA"/>
    <s v="PS\MAIRA"/>
    <s v="OGL003664"/>
    <m/>
    <m/>
    <m/>
    <n v="218055"/>
  </r>
  <r>
    <d v="2020-06-30T00:00:00"/>
    <x v="63"/>
    <x v="63"/>
    <s v="OPP"/>
    <s v="S011"/>
    <s v="Provision - Holiday Pay remediation"/>
    <x v="0"/>
    <n v="909.57"/>
    <n v="0"/>
    <s v="PS\LITTLEJK"/>
    <s v="PS\MAIRA"/>
    <s v="PS\MAIRA"/>
    <s v="OGL003664"/>
    <m/>
    <m/>
    <m/>
    <n v="218056"/>
  </r>
  <r>
    <d v="2020-06-30T00:00:00"/>
    <x v="63"/>
    <x v="63"/>
    <s v="OPP"/>
    <s v="S011"/>
    <s v="Provision - Holiday Pay remediation"/>
    <x v="0"/>
    <n v="803.16"/>
    <n v="0"/>
    <s v="PS\LITTLEJK"/>
    <s v="PS\MAIRA"/>
    <s v="PS\MAIRA"/>
    <s v="OGL003664"/>
    <m/>
    <m/>
    <m/>
    <n v="218061"/>
  </r>
  <r>
    <d v="2020-06-30T00:00:00"/>
    <x v="63"/>
    <x v="63"/>
    <s v="OPP"/>
    <s v="S011"/>
    <s v="Provision - Holiday Pay remediation"/>
    <x v="0"/>
    <n v="668.03"/>
    <n v="0"/>
    <s v="PS\LITTLEJK"/>
    <s v="PS\MAIRA"/>
    <s v="PS\MAIRA"/>
    <s v="OGL003664"/>
    <m/>
    <m/>
    <m/>
    <n v="218063"/>
  </r>
  <r>
    <d v="2020-06-30T00:00:00"/>
    <x v="63"/>
    <x v="63"/>
    <s v="OPP"/>
    <s v="S011"/>
    <s v="Provision - Holiday Pay remediation"/>
    <x v="0"/>
    <n v="552.79999999999995"/>
    <n v="0"/>
    <s v="PS\LITTLEJK"/>
    <s v="PS\MAIRA"/>
    <s v="PS\MAIRA"/>
    <s v="OGL003664"/>
    <m/>
    <m/>
    <m/>
    <n v="218066"/>
  </r>
  <r>
    <d v="2020-06-30T00:00:00"/>
    <x v="63"/>
    <x v="63"/>
    <s v="OPP"/>
    <s v="S011"/>
    <s v="Provision - Holiday Pay remediation"/>
    <x v="0"/>
    <n v="509.65"/>
    <n v="0"/>
    <s v="PS\LITTLEJK"/>
    <s v="PS\MAIRA"/>
    <s v="PS\MAIRA"/>
    <s v="OGL003664"/>
    <m/>
    <m/>
    <m/>
    <n v="218067"/>
  </r>
  <r>
    <d v="2020-06-30T00:00:00"/>
    <x v="63"/>
    <x v="63"/>
    <s v="OPP"/>
    <s v="S011"/>
    <s v="Provision - Holiday Pay remediation"/>
    <x v="0"/>
    <n v="359.62"/>
    <n v="0"/>
    <s v="PS\LITTLEJK"/>
    <s v="PS\MAIRA"/>
    <s v="PS\MAIRA"/>
    <s v="OGL003664"/>
    <m/>
    <m/>
    <m/>
    <n v="218074"/>
  </r>
  <r>
    <d v="2020-06-30T00:00:00"/>
    <x v="63"/>
    <x v="63"/>
    <s v="OPP"/>
    <s v="S011"/>
    <s v="Provision - Holiday Pay remediation"/>
    <x v="0"/>
    <n v="351.16"/>
    <n v="0"/>
    <s v="PS\LITTLEJK"/>
    <s v="PS\MAIRA"/>
    <s v="PS\MAIRA"/>
    <s v="OGL003664"/>
    <m/>
    <m/>
    <m/>
    <n v="218075"/>
  </r>
  <r>
    <d v="2020-06-30T00:00:00"/>
    <x v="63"/>
    <x v="63"/>
    <s v="OPP"/>
    <s v="S011"/>
    <s v="Provision - Holiday Pay remediation"/>
    <x v="0"/>
    <n v="347.46"/>
    <n v="0"/>
    <s v="PS\LITTLEJK"/>
    <s v="PS\MAIRA"/>
    <s v="PS\MAIRA"/>
    <s v="OGL003664"/>
    <m/>
    <m/>
    <m/>
    <n v="218076"/>
  </r>
  <r>
    <d v="2020-06-30T00:00:00"/>
    <x v="63"/>
    <x v="63"/>
    <s v="OPP"/>
    <s v="S011"/>
    <s v="Provision - Holiday Pay remediation"/>
    <x v="0"/>
    <n v="345.31"/>
    <n v="0"/>
    <s v="PS\LITTLEJK"/>
    <s v="PS\MAIRA"/>
    <s v="PS\MAIRA"/>
    <s v="OGL003664"/>
    <m/>
    <m/>
    <m/>
    <n v="218077"/>
  </r>
  <r>
    <d v="2020-06-30T00:00:00"/>
    <x v="63"/>
    <x v="63"/>
    <s v="OPP"/>
    <s v="S011"/>
    <s v="Provision - Holiday Pay remediation"/>
    <x v="0"/>
    <n v="311.77"/>
    <n v="0"/>
    <s v="PS\LITTLEJK"/>
    <s v="PS\MAIRA"/>
    <s v="PS\MAIRA"/>
    <s v="OGL003664"/>
    <m/>
    <m/>
    <m/>
    <n v="218081"/>
  </r>
  <r>
    <d v="2020-06-30T00:00:00"/>
    <x v="63"/>
    <x v="63"/>
    <s v="OPP"/>
    <s v="S011"/>
    <s v="Provision - Holiday Pay remediation"/>
    <x v="0"/>
    <n v="288.02"/>
    <n v="0"/>
    <s v="PS\LITTLEJK"/>
    <s v="PS\MAIRA"/>
    <s v="PS\MAIRA"/>
    <s v="OGL003664"/>
    <m/>
    <m/>
    <m/>
    <n v="218083"/>
  </r>
  <r>
    <d v="2020-06-30T00:00:00"/>
    <x v="63"/>
    <x v="63"/>
    <s v="OPP"/>
    <s v="S011"/>
    <s v="Provision - Holiday Pay remediation"/>
    <x v="0"/>
    <n v="250.74"/>
    <n v="0"/>
    <s v="PS\LITTLEJK"/>
    <s v="PS\MAIRA"/>
    <s v="PS\MAIRA"/>
    <s v="OGL003664"/>
    <m/>
    <m/>
    <m/>
    <n v="218086"/>
  </r>
  <r>
    <d v="2020-06-30T00:00:00"/>
    <x v="63"/>
    <x v="63"/>
    <s v="OPP"/>
    <s v="S011"/>
    <s v="Provision - Holiday Pay remediation"/>
    <x v="0"/>
    <n v="240.09"/>
    <n v="0"/>
    <s v="PS\LITTLEJK"/>
    <s v="PS\MAIRA"/>
    <s v="PS\MAIRA"/>
    <s v="OGL003664"/>
    <m/>
    <m/>
    <m/>
    <n v="218087"/>
  </r>
  <r>
    <d v="2020-06-30T00:00:00"/>
    <x v="63"/>
    <x v="63"/>
    <s v="OPP"/>
    <s v="S011"/>
    <s v="Provision - Holiday Pay remediation"/>
    <x v="0"/>
    <n v="217.75"/>
    <n v="0"/>
    <s v="PS\LITTLEJK"/>
    <s v="PS\MAIRA"/>
    <s v="PS\MAIRA"/>
    <s v="OGL003664"/>
    <m/>
    <m/>
    <m/>
    <n v="218090"/>
  </r>
  <r>
    <d v="2020-06-30T00:00:00"/>
    <x v="63"/>
    <x v="63"/>
    <s v="OPP"/>
    <s v="S011"/>
    <s v="Provision - Holiday Pay remediation"/>
    <x v="0"/>
    <n v="213.04"/>
    <n v="0"/>
    <s v="PS\LITTLEJK"/>
    <s v="PS\MAIRA"/>
    <s v="PS\MAIRA"/>
    <s v="OGL003664"/>
    <m/>
    <m/>
    <m/>
    <n v="218091"/>
  </r>
  <r>
    <d v="2020-06-30T00:00:00"/>
    <x v="63"/>
    <x v="63"/>
    <s v="OPP"/>
    <s v="S011"/>
    <s v="Provision - Holiday Pay remediation"/>
    <x v="0"/>
    <n v="199.78"/>
    <n v="0"/>
    <s v="PS\LITTLEJK"/>
    <s v="PS\MAIRA"/>
    <s v="PS\MAIRA"/>
    <s v="OGL003664"/>
    <m/>
    <m/>
    <m/>
    <n v="218095"/>
  </r>
  <r>
    <d v="2020-06-30T00:00:00"/>
    <x v="63"/>
    <x v="63"/>
    <s v="OPP"/>
    <s v="S011"/>
    <s v="Provision - Holiday Pay remediation"/>
    <x v="0"/>
    <n v="198.5"/>
    <n v="0"/>
    <s v="PS\LITTLEJK"/>
    <s v="PS\MAIRA"/>
    <s v="PS\MAIRA"/>
    <s v="OGL003664"/>
    <m/>
    <m/>
    <m/>
    <n v="218096"/>
  </r>
  <r>
    <d v="2020-06-30T00:00:00"/>
    <x v="63"/>
    <x v="63"/>
    <s v="OPP"/>
    <s v="S011"/>
    <s v="Provision - Holiday Pay remediation"/>
    <x v="0"/>
    <n v="194.94"/>
    <n v="0"/>
    <s v="PS\LITTLEJK"/>
    <s v="PS\MAIRA"/>
    <s v="PS\MAIRA"/>
    <s v="OGL003664"/>
    <m/>
    <m/>
    <m/>
    <n v="218097"/>
  </r>
  <r>
    <d v="2020-06-30T00:00:00"/>
    <x v="63"/>
    <x v="63"/>
    <s v="OPP"/>
    <s v="S011"/>
    <s v="Provision - Holiday Pay remediation"/>
    <x v="0"/>
    <n v="340.28"/>
    <n v="0"/>
    <s v="PS\LITTLEJK"/>
    <s v="PS\MAIRA"/>
    <s v="PS\MAIRA"/>
    <s v="OGL003664"/>
    <m/>
    <m/>
    <m/>
    <n v="218098"/>
  </r>
  <r>
    <d v="2020-06-30T00:00:00"/>
    <x v="63"/>
    <x v="63"/>
    <s v="OPP"/>
    <s v="S011"/>
    <s v="Provision - Holiday Pay remediation"/>
    <x v="0"/>
    <n v="172.11"/>
    <n v="0"/>
    <s v="PS\LITTLEJK"/>
    <s v="PS\MAIRA"/>
    <s v="PS\MAIRA"/>
    <s v="OGL003664"/>
    <m/>
    <m/>
    <m/>
    <n v="218100"/>
  </r>
  <r>
    <d v="2020-06-30T00:00:00"/>
    <x v="63"/>
    <x v="63"/>
    <s v="OPP"/>
    <s v="S011"/>
    <s v="Provision - Holiday Pay remediation"/>
    <x v="0"/>
    <n v="156.11000000000001"/>
    <n v="0"/>
    <s v="PS\LITTLEJK"/>
    <s v="PS\MAIRA"/>
    <s v="PS\MAIRA"/>
    <s v="OGL003664"/>
    <m/>
    <m/>
    <m/>
    <n v="218102"/>
  </r>
  <r>
    <d v="2020-06-30T00:00:00"/>
    <x v="63"/>
    <x v="63"/>
    <s v="OPP"/>
    <s v="S011"/>
    <s v="Provision - Holiday Pay remediation"/>
    <x v="0"/>
    <n v="119.85"/>
    <n v="0"/>
    <s v="PS\LITTLEJK"/>
    <s v="PS\MAIRA"/>
    <s v="PS\MAIRA"/>
    <s v="OGL003664"/>
    <m/>
    <m/>
    <m/>
    <n v="218110"/>
  </r>
  <r>
    <d v="2020-06-30T00:00:00"/>
    <x v="63"/>
    <x v="63"/>
    <s v="OPP"/>
    <s v="S011"/>
    <s v="Provision - Holiday Pay remediation"/>
    <x v="0"/>
    <n v="112.49"/>
    <n v="0"/>
    <s v="PS\LITTLEJK"/>
    <s v="PS\MAIRA"/>
    <s v="PS\MAIRA"/>
    <s v="OGL003664"/>
    <m/>
    <m/>
    <m/>
    <n v="218111"/>
  </r>
  <r>
    <d v="2020-06-30T00:00:00"/>
    <x v="63"/>
    <x v="63"/>
    <s v="OPP"/>
    <s v="S011"/>
    <s v="Provision - Holiday Pay remediation"/>
    <x v="0"/>
    <n v="109.22"/>
    <n v="0"/>
    <s v="PS\LITTLEJK"/>
    <s v="PS\MAIRA"/>
    <s v="PS\MAIRA"/>
    <s v="OGL003664"/>
    <m/>
    <m/>
    <m/>
    <n v="218112"/>
  </r>
  <r>
    <d v="2020-06-30T00:00:00"/>
    <x v="63"/>
    <x v="63"/>
    <s v="OPP"/>
    <s v="S011"/>
    <s v="Provision - Holiday Pay remediation"/>
    <x v="0"/>
    <n v="68.8"/>
    <n v="0"/>
    <s v="PS\LITTLEJK"/>
    <s v="PS\MAIRA"/>
    <s v="PS\MAIRA"/>
    <s v="OGL003664"/>
    <m/>
    <m/>
    <m/>
    <n v="218117"/>
  </r>
  <r>
    <d v="2020-06-30T00:00:00"/>
    <x v="63"/>
    <x v="63"/>
    <s v="OPP"/>
    <s v="S011"/>
    <s v="Provision - Holiday Pay remediation"/>
    <x v="0"/>
    <n v="63.1"/>
    <n v="0"/>
    <s v="PS\LITTLEJK"/>
    <s v="PS\MAIRA"/>
    <s v="PS\MAIRA"/>
    <s v="OGL003664"/>
    <m/>
    <m/>
    <m/>
    <n v="218119"/>
  </r>
  <r>
    <d v="2020-06-30T00:00:00"/>
    <x v="63"/>
    <x v="63"/>
    <s v="OPP"/>
    <s v="S011"/>
    <s v="Provision - Holiday Pay remediation"/>
    <x v="0"/>
    <n v="35.97"/>
    <n v="0"/>
    <s v="PS\LITTLEJK"/>
    <s v="PS\MAIRA"/>
    <s v="PS\MAIRA"/>
    <s v="OGL003664"/>
    <m/>
    <m/>
    <m/>
    <n v="218122"/>
  </r>
  <r>
    <d v="2020-06-30T00:00:00"/>
    <x v="63"/>
    <x v="63"/>
    <s v="OPP"/>
    <s v="S011"/>
    <s v="Provision - Holiday Pay remediation"/>
    <x v="0"/>
    <n v="9.81"/>
    <n v="0"/>
    <s v="PS\LITTLEJK"/>
    <s v="PS\MAIRA"/>
    <s v="PS\MAIRA"/>
    <s v="OGL003664"/>
    <m/>
    <m/>
    <m/>
    <n v="218130"/>
  </r>
  <r>
    <d v="2020-06-30T00:00:00"/>
    <x v="63"/>
    <x v="63"/>
    <s v="OPP"/>
    <s v="S011"/>
    <s v="Provision - Holiday Pay remediation"/>
    <x v="0"/>
    <n v="9.3699999999999992"/>
    <n v="0"/>
    <s v="PS\LITTLEJK"/>
    <s v="PS\MAIRA"/>
    <s v="PS\MAIRA"/>
    <s v="OGL003664"/>
    <m/>
    <m/>
    <m/>
    <n v="218131"/>
  </r>
  <r>
    <d v="2020-06-24T00:00:00"/>
    <x v="56"/>
    <x v="56"/>
    <s v="OPP"/>
    <s v="S011"/>
    <s v="SVO045917-Datacom, Objective merge, May 2020"/>
    <x v="0"/>
    <n v="346.5"/>
    <n v="0"/>
    <s v="PS\MAIRA"/>
    <s v="PS\LITTLEJK"/>
    <s v="PS\LITTLEJK"/>
    <s v="OGL003665"/>
    <s v="DATACOM SYSTEMS LTD - WGTN DIVISION"/>
    <m/>
    <m/>
    <n v="218141"/>
  </r>
  <r>
    <d v="2020-06-30T00:00:00"/>
    <x v="49"/>
    <x v="49"/>
    <s v="OPP"/>
    <s v="S011"/>
    <s v="STORE-ST3585-OPPx1-Additional Philips 23.8&quot; Monito"/>
    <x v="0"/>
    <n v="300"/>
    <n v="0"/>
    <s v="PS\MAIRA"/>
    <s v="PS\LITTLEJK"/>
    <s v="PS\LITTLEJK"/>
    <s v="OGL003666"/>
    <m/>
    <m/>
    <m/>
    <n v="218180"/>
  </r>
  <r>
    <d v="2020-06-30T00:00:00"/>
    <x v="49"/>
    <x v="49"/>
    <s v="OPP"/>
    <s v="S011"/>
    <s v="STORE-ST3585-OPPx1-Lenovo 40AF0135AU HYBRID USB-C "/>
    <x v="0"/>
    <n v="211"/>
    <n v="0"/>
    <s v="PS\MAIRA"/>
    <s v="PS\LITTLEJK"/>
    <s v="PS\LITTLEJK"/>
    <s v="OGL003666"/>
    <m/>
    <m/>
    <m/>
    <n v="218181"/>
  </r>
  <r>
    <d v="2020-06-30T00:00:00"/>
    <x v="1"/>
    <x v="1"/>
    <s v="OPP"/>
    <s v="S011"/>
    <s v="ACCRUALS JUN 2020"/>
    <x v="0"/>
    <n v="23247.42"/>
    <n v="0"/>
    <s v="PS\MAIRA"/>
    <s v="PS\LITTLEJK"/>
    <s v="PS\LITTLEJK"/>
    <s v="OSAC000253"/>
    <m/>
    <m/>
    <m/>
    <n v="218235"/>
  </r>
  <r>
    <d v="2020-06-30T00:00:00"/>
    <x v="2"/>
    <x v="2"/>
    <s v="OPP"/>
    <s v="S011"/>
    <s v="ACCRUALS JUN 2020"/>
    <x v="0"/>
    <n v="279.12"/>
    <n v="0"/>
    <s v="PS\MAIRA"/>
    <s v="PS\LITTLEJK"/>
    <s v="PS\LITTLEJK"/>
    <s v="OSAC000253"/>
    <m/>
    <m/>
    <m/>
    <n v="218241"/>
  </r>
  <r>
    <d v="2020-06-30T00:00:00"/>
    <x v="3"/>
    <x v="3"/>
    <s v="OPP"/>
    <s v="S011"/>
    <s v="ACCRUALS JUN 2020"/>
    <x v="0"/>
    <n v="547.09"/>
    <n v="0"/>
    <s v="PS\MAIRA"/>
    <s v="PS\LITTLEJK"/>
    <s v="PS\LITTLEJK"/>
    <s v="OSAC000253"/>
    <m/>
    <m/>
    <m/>
    <n v="218252"/>
  </r>
  <r>
    <d v="2020-06-30T00:00:00"/>
    <x v="3"/>
    <x v="3"/>
    <s v="OPP"/>
    <s v="S011"/>
    <s v="ACCRUALS JUN 2020"/>
    <x v="0"/>
    <n v="102.16"/>
    <n v="0"/>
    <s v="PS\MAIRA"/>
    <s v="PS\LITTLEJK"/>
    <s v="PS\LITTLEJK"/>
    <s v="OSAC000253"/>
    <m/>
    <m/>
    <m/>
    <n v="218254"/>
  </r>
  <r>
    <d v="2020-06-29T00:00:00"/>
    <x v="6"/>
    <x v="6"/>
    <s v="OPP"/>
    <s v="S011"/>
    <s v="Annual Fee Account Fee-Bagnal"/>
    <x v="0"/>
    <n v="3.8"/>
    <n v="0"/>
    <s v="PS\VENOOS"/>
    <s v="PS\MAYL"/>
    <s v="PS\MAYL"/>
    <s v="OGL003667"/>
    <m/>
    <m/>
    <m/>
    <n v="218286"/>
  </r>
  <r>
    <d v="2020-06-29T00:00:00"/>
    <x v="6"/>
    <x v="6"/>
    <s v="OPP"/>
    <s v="S011"/>
    <s v="Annual Fee Account Fee-Mitche"/>
    <x v="0"/>
    <n v="3.8"/>
    <n v="0"/>
    <s v="PS\VENOOS"/>
    <s v="PS\MAYL"/>
    <s v="PS\MAYL"/>
    <s v="OGL003667"/>
    <m/>
    <m/>
    <m/>
    <n v="218288"/>
  </r>
  <r>
    <d v="2020-06-29T00:00:00"/>
    <x v="6"/>
    <x v="6"/>
    <s v="OPP"/>
    <s v="S011"/>
    <s v="Annual Fee Account Fee-Louwre"/>
    <x v="0"/>
    <n v="3.8"/>
    <n v="0"/>
    <s v="PS\VENOOS"/>
    <s v="PS\MAYL"/>
    <s v="PS\MAYL"/>
    <s v="OGL003667"/>
    <m/>
    <m/>
    <m/>
    <n v="218291"/>
  </r>
  <r>
    <d v="2020-06-29T00:00:00"/>
    <x v="6"/>
    <x v="6"/>
    <s v="OPP"/>
    <s v="S011"/>
    <s v="Annual Fee Account Fee-Sieber"/>
    <x v="0"/>
    <n v="3.8"/>
    <n v="0"/>
    <s v="PS\VENOOS"/>
    <s v="PS\MAYL"/>
    <s v="PS\MAYL"/>
    <s v="OGL003667"/>
    <m/>
    <m/>
    <m/>
    <n v="218293"/>
  </r>
  <r>
    <d v="2020-06-29T00:00:00"/>
    <x v="6"/>
    <x v="6"/>
    <s v="OPP"/>
    <s v="S011"/>
    <s v="Annual Fee Account Fee-Groves"/>
    <x v="0"/>
    <n v="3.8"/>
    <n v="0"/>
    <s v="PS\VENOOS"/>
    <s v="PS\MAYL"/>
    <s v="PS\MAYL"/>
    <s v="OGL003667"/>
    <m/>
    <m/>
    <m/>
    <n v="218295"/>
  </r>
  <r>
    <d v="2020-06-29T00:00:00"/>
    <x v="18"/>
    <x v="18"/>
    <s v="OPP"/>
    <s v="S011"/>
    <s v="PLP coffee-Brouwe"/>
    <x v="0"/>
    <n v="21.74"/>
    <n v="0"/>
    <s v="PS\VENOOS"/>
    <s v="PS\MAYL"/>
    <s v="PS\MAYL"/>
    <s v="OGL003667"/>
    <s v="Coffee Supreme Ltd Online"/>
    <m/>
    <m/>
    <n v="218297"/>
  </r>
  <r>
    <d v="2020-06-29T00:00:00"/>
    <x v="6"/>
    <x v="6"/>
    <s v="OPP"/>
    <s v="S011"/>
    <s v="Annual Fee Account Fee-Brouwe"/>
    <x v="0"/>
    <n v="3.8"/>
    <n v="0"/>
    <s v="PS\VENOOS"/>
    <s v="PS\MAYL"/>
    <s v="PS\MAYL"/>
    <s v="OGL003667"/>
    <m/>
    <m/>
    <m/>
    <n v="218298"/>
  </r>
  <r>
    <d v="2020-06-29T00:00:00"/>
    <x v="6"/>
    <x v="6"/>
    <s v="OPP"/>
    <s v="S011"/>
    <s v="Annual Fee Account Fee-Sharma"/>
    <x v="0"/>
    <n v="3.8"/>
    <n v="0"/>
    <s v="PS\VENOOS"/>
    <s v="PS\MAYL"/>
    <s v="PS\MAYL"/>
    <s v="OGL003667"/>
    <m/>
    <m/>
    <m/>
    <n v="218302"/>
  </r>
  <r>
    <d v="2020-06-29T00:00:00"/>
    <x v="6"/>
    <x v="6"/>
    <s v="OPP"/>
    <s v="S011"/>
    <s v="Annual Fee Account Fee-Wilson"/>
    <x v="0"/>
    <n v="3.8"/>
    <n v="0"/>
    <s v="PS\VENOOS"/>
    <s v="PS\MAYL"/>
    <s v="PS\MAYL"/>
    <s v="OGL003667"/>
    <m/>
    <m/>
    <m/>
    <n v="218304"/>
  </r>
  <r>
    <d v="2020-06-29T00:00:00"/>
    <x v="6"/>
    <x v="6"/>
    <s v="OPP"/>
    <s v="S011"/>
    <s v="Annual Fee Account Fee-Lindsa"/>
    <x v="0"/>
    <n v="3.8"/>
    <n v="0"/>
    <s v="PS\VENOOS"/>
    <s v="PS\MAYL"/>
    <s v="PS\MAYL"/>
    <s v="OGL003667"/>
    <m/>
    <m/>
    <m/>
    <n v="218306"/>
  </r>
  <r>
    <d v="2020-06-29T00:00:00"/>
    <x v="6"/>
    <x v="6"/>
    <s v="OPP"/>
    <s v="S011"/>
    <s v="Annual Fee Account Fee-Picker"/>
    <x v="0"/>
    <n v="3.8"/>
    <n v="0"/>
    <s v="PS\VENOOS"/>
    <s v="PS\MAYL"/>
    <s v="PS\MAYL"/>
    <s v="OGL003667"/>
    <m/>
    <m/>
    <m/>
    <n v="218308"/>
  </r>
  <r>
    <d v="2020-06-29T00:00:00"/>
    <x v="6"/>
    <x v="6"/>
    <s v="OPP"/>
    <s v="S011"/>
    <s v="Annual Fee Account Fee-Jones"/>
    <x v="0"/>
    <n v="3.8"/>
    <n v="0"/>
    <s v="PS\VENOOS"/>
    <s v="PS\MAYL"/>
    <s v="PS\MAYL"/>
    <s v="OGL003667"/>
    <m/>
    <m/>
    <m/>
    <n v="218310"/>
  </r>
  <r>
    <d v="2020-06-29T00:00:00"/>
    <x v="6"/>
    <x v="6"/>
    <s v="OPP"/>
    <s v="S011"/>
    <s v="Annual Fee Account Fee-Brier"/>
    <x v="0"/>
    <n v="3.8"/>
    <n v="0"/>
    <s v="PS\VENOOS"/>
    <s v="PS\MAYL"/>
    <s v="PS\MAYL"/>
    <s v="OGL003667"/>
    <m/>
    <m/>
    <m/>
    <n v="218312"/>
  </r>
  <r>
    <d v="2020-06-29T00:00:00"/>
    <x v="6"/>
    <x v="6"/>
    <s v="OPP"/>
    <s v="S011"/>
    <s v="Annual Fee Account Fee-Yeabsl"/>
    <x v="0"/>
    <n v="3.8"/>
    <n v="0"/>
    <s v="PS\VENOOS"/>
    <s v="PS\MAYL"/>
    <s v="PS\MAYL"/>
    <s v="OGL003667"/>
    <m/>
    <m/>
    <m/>
    <n v="218314"/>
  </r>
  <r>
    <d v="2020-06-29T00:00:00"/>
    <x v="6"/>
    <x v="6"/>
    <s v="OPP"/>
    <s v="S011"/>
    <s v="Annual Fee Account Fee-Cotmor"/>
    <x v="0"/>
    <n v="3.8"/>
    <n v="0"/>
    <s v="PS\VENOOS"/>
    <s v="PS\MAYL"/>
    <s v="PS\MAYL"/>
    <s v="OGL003667"/>
    <m/>
    <m/>
    <m/>
    <n v="218317"/>
  </r>
  <r>
    <d v="2020-06-29T00:00:00"/>
    <x v="6"/>
    <x v="6"/>
    <s v="OPP"/>
    <s v="S011"/>
    <s v="Annual Fee Account Fee-Lepou"/>
    <x v="0"/>
    <n v="3.8"/>
    <n v="0"/>
    <s v="PS\VENOOS"/>
    <s v="PS\MAYL"/>
    <s v="PS\MAYL"/>
    <s v="OGL003667"/>
    <m/>
    <m/>
    <m/>
    <n v="218320"/>
  </r>
  <r>
    <d v="2020-06-29T00:00:00"/>
    <x v="6"/>
    <x v="6"/>
    <s v="OPP"/>
    <s v="S011"/>
    <s v="Annual Fee Account Fee-McLean"/>
    <x v="0"/>
    <n v="3.8"/>
    <n v="0"/>
    <s v="PS\VENOOS"/>
    <s v="PS\MAYL"/>
    <s v="PS\MAYL"/>
    <s v="OGL003667"/>
    <m/>
    <m/>
    <m/>
    <n v="218322"/>
  </r>
  <r>
    <d v="2020-06-29T00:00:00"/>
    <x v="6"/>
    <x v="6"/>
    <s v="OPP"/>
    <s v="S011"/>
    <s v="Annual Fee Account Fee-Hart"/>
    <x v="0"/>
    <n v="3.8"/>
    <n v="0"/>
    <s v="PS\VENOOS"/>
    <s v="PS\MAYL"/>
    <s v="PS\MAYL"/>
    <s v="OGL003667"/>
    <m/>
    <m/>
    <m/>
    <n v="218326"/>
  </r>
  <r>
    <d v="2020-06-29T00:00:00"/>
    <x v="6"/>
    <x v="6"/>
    <s v="OPP"/>
    <s v="S011"/>
    <s v="Annual Fee Account Fee-Kreig"/>
    <x v="0"/>
    <n v="3.8"/>
    <n v="0"/>
    <s v="PS\VENOOS"/>
    <s v="PS\MAYL"/>
    <s v="PS\MAYL"/>
    <s v="OGL003667"/>
    <m/>
    <m/>
    <m/>
    <n v="218328"/>
  </r>
  <r>
    <d v="2020-06-29T00:00:00"/>
    <x v="6"/>
    <x v="6"/>
    <s v="OPP"/>
    <s v="S011"/>
    <s v="Annual Fee Account Fee-Hellye"/>
    <x v="0"/>
    <n v="3.8"/>
    <n v="0"/>
    <s v="PS\VENOOS"/>
    <s v="PS\MAYL"/>
    <s v="PS\MAYL"/>
    <s v="OGL003667"/>
    <m/>
    <m/>
    <m/>
    <n v="218330"/>
  </r>
  <r>
    <d v="2020-06-29T00:00:00"/>
    <x v="6"/>
    <x v="6"/>
    <s v="OPP"/>
    <s v="S011"/>
    <s v="Annual Fee Account Fee-Locke"/>
    <x v="0"/>
    <n v="3.8"/>
    <n v="0"/>
    <s v="PS\VENOOS"/>
    <s v="PS\MAYL"/>
    <s v="PS\MAYL"/>
    <s v="OGL003667"/>
    <m/>
    <m/>
    <m/>
    <n v="218332"/>
  </r>
  <r>
    <d v="2020-06-29T00:00:00"/>
    <x v="6"/>
    <x v="6"/>
    <s v="OPP"/>
    <s v="S011"/>
    <s v="Annual Fee Account Fee-Trayno"/>
    <x v="0"/>
    <n v="3.8"/>
    <n v="0"/>
    <s v="PS\VENOOS"/>
    <s v="PS\MAYL"/>
    <s v="PS\MAYL"/>
    <s v="OGL003667"/>
    <m/>
    <m/>
    <m/>
    <n v="218334"/>
  </r>
  <r>
    <d v="2020-06-29T00:00:00"/>
    <x v="6"/>
    <x v="6"/>
    <s v="OPP"/>
    <s v="S011"/>
    <s v="Annual Fee Account Fee-Drakef"/>
    <x v="0"/>
    <n v="3.8"/>
    <n v="0"/>
    <s v="PS\VENOOS"/>
    <s v="PS\MAYL"/>
    <s v="PS\MAYL"/>
    <s v="OGL003667"/>
    <m/>
    <m/>
    <m/>
    <n v="218340"/>
  </r>
  <r>
    <d v="2020-06-29T00:00:00"/>
    <x v="6"/>
    <x v="6"/>
    <s v="OPP"/>
    <s v="S011"/>
    <s v="Annual Fee Account Fee-Streef"/>
    <x v="0"/>
    <n v="3.8"/>
    <n v="0"/>
    <s v="PS\VENOOS"/>
    <s v="PS\MAYL"/>
    <s v="PS\MAYL"/>
    <s v="OGL003667"/>
    <m/>
    <m/>
    <m/>
    <n v="218344"/>
  </r>
  <r>
    <d v="2020-06-29T00:00:00"/>
    <x v="6"/>
    <x v="6"/>
    <s v="OPP"/>
    <s v="S011"/>
    <s v="Annual Fee Account Fee-Holmes"/>
    <x v="0"/>
    <n v="3.8"/>
    <n v="0"/>
    <s v="PS\VENOOS"/>
    <s v="PS\MAYL"/>
    <s v="PS\MAYL"/>
    <s v="OGL003667"/>
    <m/>
    <m/>
    <m/>
    <n v="218346"/>
  </r>
  <r>
    <d v="2020-06-29T00:00:00"/>
    <x v="6"/>
    <x v="6"/>
    <s v="OPP"/>
    <s v="S011"/>
    <s v="Annual Fee Account Fee-Hanna"/>
    <x v="0"/>
    <n v="3.8"/>
    <n v="0"/>
    <s v="PS\VENOOS"/>
    <s v="PS\MAYL"/>
    <s v="PS\MAYL"/>
    <s v="OGL003667"/>
    <m/>
    <m/>
    <m/>
    <n v="218348"/>
  </r>
  <r>
    <d v="2020-06-29T00:00:00"/>
    <x v="6"/>
    <x v="6"/>
    <s v="OPP"/>
    <s v="S011"/>
    <s v="Annual Fee Account Fee-Grace"/>
    <x v="0"/>
    <n v="3.8"/>
    <n v="0"/>
    <s v="PS\VENOOS"/>
    <s v="PS\MAYL"/>
    <s v="PS\MAYL"/>
    <s v="OGL003667"/>
    <m/>
    <m/>
    <m/>
    <n v="218350"/>
  </r>
  <r>
    <d v="2020-06-29T00:00:00"/>
    <x v="6"/>
    <x v="6"/>
    <s v="OPP"/>
    <s v="S011"/>
    <s v="Annual Fee Account Fee-Willia"/>
    <x v="0"/>
    <n v="3.8"/>
    <n v="0"/>
    <s v="PS\VENOOS"/>
    <s v="PS\MAYL"/>
    <s v="PS\MAYL"/>
    <s v="OGL003667"/>
    <m/>
    <m/>
    <m/>
    <n v="218355"/>
  </r>
  <r>
    <d v="2020-06-29T00:00:00"/>
    <x v="6"/>
    <x v="6"/>
    <s v="OPP"/>
    <s v="S011"/>
    <s v="Annual Fee Account Fee-Harris"/>
    <x v="0"/>
    <n v="3.8"/>
    <n v="0"/>
    <s v="PS\VENOOS"/>
    <s v="PS\MAYL"/>
    <s v="PS\MAYL"/>
    <s v="OGL003667"/>
    <m/>
    <m/>
    <m/>
    <n v="218358"/>
  </r>
  <r>
    <d v="2020-06-29T00:00:00"/>
    <x v="6"/>
    <x v="6"/>
    <s v="OPP"/>
    <s v="S011"/>
    <s v="Annual Fee Account Fee-Sutton"/>
    <x v="0"/>
    <n v="3.8"/>
    <n v="0"/>
    <s v="PS\VENOOS"/>
    <s v="PS\MAYL"/>
    <s v="PS\MAYL"/>
    <s v="OGL003667"/>
    <m/>
    <m/>
    <m/>
    <n v="218360"/>
  </r>
  <r>
    <d v="2020-06-29T00:00:00"/>
    <x v="6"/>
    <x v="6"/>
    <s v="OPP"/>
    <s v="S011"/>
    <s v="Annual Fee Account Fee-Farmer"/>
    <x v="0"/>
    <n v="3.8"/>
    <n v="0"/>
    <s v="PS\VENOOS"/>
    <s v="PS\MAYL"/>
    <s v="PS\MAYL"/>
    <s v="OGL003667"/>
    <m/>
    <m/>
    <m/>
    <n v="218362"/>
  </r>
  <r>
    <d v="2020-06-29T00:00:00"/>
    <x v="6"/>
    <x v="6"/>
    <s v="OPP"/>
    <s v="S011"/>
    <s v="Annual Fee Account Fee-Landon"/>
    <x v="0"/>
    <n v="3.8"/>
    <n v="0"/>
    <s v="PS\VENOOS"/>
    <s v="PS\MAYL"/>
    <s v="PS\MAYL"/>
    <s v="OGL003667"/>
    <m/>
    <m/>
    <m/>
    <n v="218370"/>
  </r>
  <r>
    <d v="2020-06-29T00:00:00"/>
    <x v="6"/>
    <x v="6"/>
    <s v="OPP"/>
    <s v="S011"/>
    <s v="Annual Fee Account Fee-Maran"/>
    <x v="0"/>
    <n v="3.8"/>
    <n v="0"/>
    <s v="PS\VENOOS"/>
    <s v="PS\MAYL"/>
    <s v="PS\MAYL"/>
    <s v="OGL003667"/>
    <m/>
    <m/>
    <m/>
    <n v="218374"/>
  </r>
  <r>
    <d v="2020-06-29T00:00:00"/>
    <x v="6"/>
    <x v="6"/>
    <s v="OPP"/>
    <s v="S011"/>
    <s v="Annual Fee Account Fee-Davies"/>
    <x v="0"/>
    <n v="3.8"/>
    <n v="0"/>
    <s v="PS\VENOOS"/>
    <s v="PS\MAYL"/>
    <s v="PS\MAYL"/>
    <s v="OGL003667"/>
    <m/>
    <m/>
    <m/>
    <n v="218376"/>
  </r>
  <r>
    <d v="2020-06-29T00:00:00"/>
    <x v="6"/>
    <x v="6"/>
    <s v="OPP"/>
    <s v="S011"/>
    <s v="Annual Fee Account Fee-Law"/>
    <x v="0"/>
    <n v="3.8"/>
    <n v="0"/>
    <s v="PS\VENOOS"/>
    <s v="PS\MAYL"/>
    <s v="PS\MAYL"/>
    <s v="OGL003667"/>
    <m/>
    <m/>
    <m/>
    <n v="218383"/>
  </r>
  <r>
    <d v="2020-06-29T00:00:00"/>
    <x v="6"/>
    <x v="6"/>
    <s v="OPP"/>
    <s v="S011"/>
    <s v="Annual Fee Account Fee-Chalme"/>
    <x v="0"/>
    <n v="3.8"/>
    <n v="0"/>
    <s v="PS\VENOOS"/>
    <s v="PS\MAYL"/>
    <s v="PS\MAYL"/>
    <s v="OGL003667"/>
    <m/>
    <m/>
    <m/>
    <n v="218385"/>
  </r>
  <r>
    <d v="2020-06-29T00:00:00"/>
    <x v="6"/>
    <x v="6"/>
    <s v="OPP"/>
    <s v="S011"/>
    <s v="Annual Fee Account Fee-Bagge"/>
    <x v="0"/>
    <n v="3.8"/>
    <n v="0"/>
    <s v="PS\VENOOS"/>
    <s v="PS\MAYL"/>
    <s v="PS\MAYL"/>
    <s v="OGL003667"/>
    <m/>
    <m/>
    <m/>
    <n v="218387"/>
  </r>
  <r>
    <d v="2020-06-29T00:00:00"/>
    <x v="6"/>
    <x v="6"/>
    <s v="OPP"/>
    <s v="S011"/>
    <s v="Annual Fee Account Fee-Baker"/>
    <x v="0"/>
    <n v="3.8"/>
    <n v="0"/>
    <s v="PS\VENOOS"/>
    <s v="PS\MAYL"/>
    <s v="PS\MAYL"/>
    <s v="OGL003667"/>
    <m/>
    <m/>
    <m/>
    <n v="218389"/>
  </r>
  <r>
    <d v="2020-06-29T00:00:00"/>
    <x v="6"/>
    <x v="6"/>
    <s v="OPP"/>
    <s v="S011"/>
    <s v="Annual Fee Account Fee-Elmes"/>
    <x v="0"/>
    <n v="3.8"/>
    <n v="0"/>
    <s v="PS\VENOOS"/>
    <s v="PS\MAYL"/>
    <s v="PS\MAYL"/>
    <s v="OGL003667"/>
    <m/>
    <m/>
    <m/>
    <n v="218391"/>
  </r>
  <r>
    <d v="2020-06-29T00:00:00"/>
    <x v="6"/>
    <x v="6"/>
    <s v="OPP"/>
    <s v="S011"/>
    <s v="Annual Fee Account Fee-Grace"/>
    <x v="0"/>
    <n v="3.8"/>
    <n v="0"/>
    <s v="PS\VENOOS"/>
    <s v="PS\MAYL"/>
    <s v="PS\MAYL"/>
    <s v="OGL003667"/>
    <m/>
    <m/>
    <m/>
    <n v="218394"/>
  </r>
  <r>
    <d v="2020-06-29T00:00:00"/>
    <x v="6"/>
    <x v="6"/>
    <s v="OPP"/>
    <s v="S011"/>
    <s v="Annual Fee Account Fee-Gorham"/>
    <x v="0"/>
    <n v="3.8"/>
    <n v="0"/>
    <s v="PS\VENOOS"/>
    <s v="PS\MAYL"/>
    <s v="PS\MAYL"/>
    <s v="OGL003667"/>
    <m/>
    <m/>
    <m/>
    <n v="218398"/>
  </r>
  <r>
    <d v="2020-06-29T00:00:00"/>
    <x v="6"/>
    <x v="6"/>
    <s v="OPP"/>
    <s v="S011"/>
    <s v="Annual Fee Account Fee-Gray"/>
    <x v="0"/>
    <n v="3.8"/>
    <n v="0"/>
    <s v="PS\VENOOS"/>
    <s v="PS\MAYL"/>
    <s v="PS\MAYL"/>
    <s v="OGL003667"/>
    <m/>
    <m/>
    <m/>
    <n v="218400"/>
  </r>
  <r>
    <d v="2020-06-29T00:00:00"/>
    <x v="6"/>
    <x v="6"/>
    <s v="OPP"/>
    <s v="S011"/>
    <s v="Annual Fee Account Fee-Haynes"/>
    <x v="0"/>
    <n v="3.8"/>
    <n v="0"/>
    <s v="PS\VENOOS"/>
    <s v="PS\MAYL"/>
    <s v="PS\MAYL"/>
    <s v="OGL003667"/>
    <m/>
    <m/>
    <m/>
    <n v="218402"/>
  </r>
  <r>
    <d v="2020-06-29T00:00:00"/>
    <x v="69"/>
    <x v="69"/>
    <s v="OPP"/>
    <s v="S011"/>
    <s v="PB Tech refund - cable returned (Incorrect -Jones"/>
    <x v="0"/>
    <n v="-69.52"/>
    <n v="0"/>
    <s v="PS\VENOOS"/>
    <s v="PS\MAYL"/>
    <s v="PS\MAYL"/>
    <s v="OGL003667"/>
    <s v="Pb Tech Online 09 5269200"/>
    <m/>
    <m/>
    <n v="218404"/>
  </r>
  <r>
    <d v="2020-06-29T00:00:00"/>
    <x v="69"/>
    <x v="69"/>
    <s v="OPP"/>
    <s v="S011"/>
    <s v="PB Tech refund - cable returned (Incorrect -Jones"/>
    <x v="0"/>
    <n v="-69.52"/>
    <n v="0"/>
    <s v="PS\VENOOS"/>
    <s v="PS\MAYL"/>
    <s v="PS\MAYL"/>
    <s v="OGL003667"/>
    <s v="Pb Tech Online 09 5269200"/>
    <m/>
    <m/>
    <n v="218405"/>
  </r>
  <r>
    <d v="2020-06-29T00:00:00"/>
    <x v="18"/>
    <x v="18"/>
    <s v="OPP"/>
    <s v="S011"/>
    <s v="Flowers,  E Siebert (bereavement)-Jones"/>
    <x v="0"/>
    <n v="78.260000000000005"/>
    <n v="0"/>
    <s v="PS\VENOOS"/>
    <s v="PS\MAYL"/>
    <s v="PS\MAYL"/>
    <s v="OGL003667"/>
    <s v="Sp * Flowers Rediscove"/>
    <m/>
    <m/>
    <n v="218406"/>
  </r>
  <r>
    <d v="2020-06-29T00:00:00"/>
    <x v="18"/>
    <x v="18"/>
    <s v="OPP"/>
    <s v="S011"/>
    <s v="SCORP afternoon tea, 5 June-Jones"/>
    <x v="0"/>
    <n v="331.91"/>
    <n v="0"/>
    <s v="PS\VENOOS"/>
    <s v="PS\MAYL"/>
    <s v="PS\MAYL"/>
    <s v="OGL003667"/>
    <s v="Icon Venues"/>
    <m/>
    <m/>
    <n v="218407"/>
  </r>
  <r>
    <d v="2020-06-29T00:00:00"/>
    <x v="17"/>
    <x v="17"/>
    <s v="OPP"/>
    <s v="S011"/>
    <s v="Stationery-Jones"/>
    <x v="0"/>
    <n v="19.63"/>
    <n v="0"/>
    <s v="PS\VENOOS"/>
    <s v="PS\MAYL"/>
    <s v="PS\MAYL"/>
    <s v="OGL003667"/>
    <s v="Capital Office Supplies"/>
    <m/>
    <m/>
    <n v="218408"/>
  </r>
  <r>
    <d v="2020-06-29T00:00:00"/>
    <x v="18"/>
    <x v="18"/>
    <s v="OPP"/>
    <s v="S011"/>
    <s v="SCORP morning tea 19 June-Jones"/>
    <x v="0"/>
    <n v="193.91"/>
    <n v="0"/>
    <s v="PS\VENOOS"/>
    <s v="PS\MAYL"/>
    <s v="PS\MAYL"/>
    <s v="OGL003667"/>
    <s v="Icon Venues"/>
    <m/>
    <m/>
    <n v="218409"/>
  </r>
  <r>
    <d v="2020-06-29T00:00:00"/>
    <x v="6"/>
    <x v="6"/>
    <s v="OPP"/>
    <s v="S011"/>
    <s v="Annual Fee Account Fee-Jones"/>
    <x v="0"/>
    <n v="3.8"/>
    <n v="0"/>
    <s v="PS\VENOOS"/>
    <s v="PS\MAYL"/>
    <s v="PS\MAYL"/>
    <s v="OGL003667"/>
    <m/>
    <m/>
    <m/>
    <n v="218410"/>
  </r>
  <r>
    <d v="2020-06-29T00:00:00"/>
    <x v="6"/>
    <x v="6"/>
    <s v="OPP"/>
    <s v="S011"/>
    <s v="Annual Fee Account Fee-Lynch"/>
    <x v="0"/>
    <n v="3.8"/>
    <n v="0"/>
    <s v="PS\VENOOS"/>
    <s v="PS\MAYL"/>
    <s v="PS\MAYL"/>
    <s v="OGL003667"/>
    <m/>
    <m/>
    <m/>
    <n v="218412"/>
  </r>
  <r>
    <d v="2020-06-29T00:00:00"/>
    <x v="6"/>
    <x v="6"/>
    <s v="OPP"/>
    <s v="S011"/>
    <s v="Annual Fee Account Fee-Maffey"/>
    <x v="0"/>
    <n v="3.8"/>
    <n v="0"/>
    <s v="PS\VENOOS"/>
    <s v="PS\MAYL"/>
    <s v="PS\MAYL"/>
    <s v="OGL003667"/>
    <m/>
    <m/>
    <m/>
    <n v="218414"/>
  </r>
  <r>
    <d v="2020-06-29T00:00:00"/>
    <x v="6"/>
    <x v="6"/>
    <s v="OPP"/>
    <s v="S011"/>
    <s v="Annual Fee Account Fee-Maiava"/>
    <x v="0"/>
    <n v="3.8"/>
    <n v="0"/>
    <s v="PS\VENOOS"/>
    <s v="PS\MAYL"/>
    <s v="PS\MAYL"/>
    <s v="OGL003667"/>
    <m/>
    <m/>
    <m/>
    <n v="218423"/>
  </r>
  <r>
    <d v="2020-06-29T00:00:00"/>
    <x v="6"/>
    <x v="6"/>
    <s v="OPP"/>
    <s v="S011"/>
    <s v="Annual Fee Account Fee-Te Amo"/>
    <x v="0"/>
    <n v="3.8"/>
    <n v="0"/>
    <s v="PS\VENOOS"/>
    <s v="PS\MAYL"/>
    <s v="PS\MAYL"/>
    <s v="OGL003667"/>
    <m/>
    <m/>
    <m/>
    <n v="218427"/>
  </r>
  <r>
    <d v="2020-06-29T00:00:00"/>
    <x v="6"/>
    <x v="6"/>
    <s v="OPP"/>
    <s v="S011"/>
    <s v="Annual Fee Account Fee-McIver"/>
    <x v="0"/>
    <n v="3.8"/>
    <n v="0"/>
    <s v="PS\VENOOS"/>
    <s v="PS\MAYL"/>
    <s v="PS\MAYL"/>
    <s v="OGL003667"/>
    <m/>
    <m/>
    <m/>
    <n v="218429"/>
  </r>
  <r>
    <d v="2020-06-29T00:00:00"/>
    <x v="6"/>
    <x v="6"/>
    <s v="OPP"/>
    <s v="S011"/>
    <s v="Annual Fee Account Fee-O'Donn"/>
    <x v="0"/>
    <n v="3.8"/>
    <n v="0"/>
    <s v="PS\VENOOS"/>
    <s v="PS\MAYL"/>
    <s v="PS\MAYL"/>
    <s v="OGL003667"/>
    <m/>
    <m/>
    <m/>
    <n v="218433"/>
  </r>
  <r>
    <d v="2020-06-29T00:00:00"/>
    <x v="6"/>
    <x v="6"/>
    <s v="OPP"/>
    <s v="S011"/>
    <s v="Annual Fee Account Fee-Robins"/>
    <x v="0"/>
    <n v="3.8"/>
    <n v="0"/>
    <s v="PS\VENOOS"/>
    <s v="PS\MAYL"/>
    <s v="PS\MAYL"/>
    <s v="OGL003667"/>
    <m/>
    <m/>
    <m/>
    <n v="218435"/>
  </r>
  <r>
    <d v="2020-06-29T00:00:00"/>
    <x v="6"/>
    <x v="6"/>
    <s v="OPP"/>
    <s v="S011"/>
    <s v="Annual Fee Account Fee-Son"/>
    <x v="0"/>
    <n v="3.8"/>
    <n v="0"/>
    <s v="PS\VENOOS"/>
    <s v="PS\MAYL"/>
    <s v="PS\MAYL"/>
    <s v="OGL003667"/>
    <m/>
    <m/>
    <m/>
    <n v="218438"/>
  </r>
  <r>
    <d v="2020-06-29T00:00:00"/>
    <x v="6"/>
    <x v="6"/>
    <s v="OPP"/>
    <s v="S011"/>
    <s v="Annual Fee Account Fee-Willia"/>
    <x v="0"/>
    <n v="3.8"/>
    <n v="0"/>
    <s v="PS\VENOOS"/>
    <s v="PS\MAYL"/>
    <s v="PS\MAYL"/>
    <s v="OGL003667"/>
    <m/>
    <m/>
    <m/>
    <n v="218440"/>
  </r>
  <r>
    <d v="2020-06-30T00:00:00"/>
    <x v="36"/>
    <x v="36"/>
    <s v="OPP"/>
    <s v="S011"/>
    <s v="Summary FA Depreciation Entry"/>
    <x v="0"/>
    <n v="84083.15"/>
    <n v="0"/>
    <s v="PS\MAIRA"/>
    <s v="PS\LITTLEJK"/>
    <s v="PS\LITTLEJK"/>
    <s v="OFA000180"/>
    <m/>
    <m/>
    <m/>
    <n v="218493"/>
  </r>
  <r>
    <d v="2020-06-30T00:00:00"/>
    <x v="37"/>
    <x v="37"/>
    <s v="OPP"/>
    <s v="S011"/>
    <s v="Summary FA Depreciation Entry"/>
    <x v="0"/>
    <n v="38.869999999999997"/>
    <n v="0"/>
    <s v="PS\MAIRA"/>
    <s v="PS\LITTLEJK"/>
    <s v="PS\LITTLEJK"/>
    <s v="OFA000180"/>
    <m/>
    <m/>
    <m/>
    <n v="218495"/>
  </r>
  <r>
    <d v="2020-06-30T00:00:00"/>
    <x v="38"/>
    <x v="38"/>
    <s v="OPP"/>
    <s v="S011"/>
    <s v="Summary FA Depreciation Entry"/>
    <x v="0"/>
    <n v="9047.49"/>
    <n v="0"/>
    <s v="PS\MAIRA"/>
    <s v="PS\LITTLEJK"/>
    <s v="PS\LITTLEJK"/>
    <s v="OFA000180"/>
    <m/>
    <m/>
    <m/>
    <n v="218497"/>
  </r>
  <r>
    <d v="2020-06-30T00:00:00"/>
    <x v="36"/>
    <x v="36"/>
    <s v="OPP"/>
    <s v="S171"/>
    <s v="Summary FA Depreciation Entry"/>
    <x v="0"/>
    <n v="15733.96"/>
    <n v="0"/>
    <s v="PS\MAIRA"/>
    <s v="PS\LITTLEJK"/>
    <s v="PS\LITTLEJK"/>
    <s v="OFA000180"/>
    <m/>
    <m/>
    <m/>
    <n v="218498"/>
  </r>
  <r>
    <d v="2020-06-30T00:00:00"/>
    <x v="39"/>
    <x v="39"/>
    <s v="OPP"/>
    <s v="S011"/>
    <s v="Summary FA Depreciation Entry"/>
    <x v="0"/>
    <n v="142.86000000000001"/>
    <n v="0"/>
    <s v="PS\MAIRA"/>
    <s v="PS\LITTLEJK"/>
    <s v="PS\LITTLEJK"/>
    <s v="OFA000180"/>
    <m/>
    <m/>
    <m/>
    <n v="218501"/>
  </r>
  <r>
    <d v="2020-06-30T00:00:00"/>
    <x v="40"/>
    <x v="40"/>
    <s v="OPP"/>
    <s v="S011"/>
    <s v="Summary FA Depreciation Entry"/>
    <x v="0"/>
    <n v="72.099999999999994"/>
    <n v="0"/>
    <s v="PS\MAIRA"/>
    <s v="PS\LITTLEJK"/>
    <s v="PS\LITTLEJK"/>
    <s v="OFA000180"/>
    <m/>
    <m/>
    <m/>
    <n v="218503"/>
  </r>
  <r>
    <d v="2020-06-30T00:00:00"/>
    <x v="5"/>
    <x v="5"/>
    <s v="OPP"/>
    <s v="S011"/>
    <s v="Purchase Card – Andie Lindsay"/>
    <x v="0"/>
    <n v="89.22"/>
    <n v="0"/>
    <s v="PS\VENOOS"/>
    <s v="PS\MAYL"/>
    <s v="PS\MAYL"/>
    <s v="OGL003671"/>
    <s v="Icon Venues"/>
    <m/>
    <m/>
    <n v="218517"/>
  </r>
  <r>
    <d v="2020-06-30T00:00:00"/>
    <x v="5"/>
    <x v="5"/>
    <s v="OPP"/>
    <s v="S011"/>
    <s v="Purchase Card – Andie Lindsay"/>
    <x v="0"/>
    <n v="66.52"/>
    <n v="0"/>
    <s v="PS\VENOOS"/>
    <s v="PS\MAYL"/>
    <s v="PS\MAYL"/>
    <s v="OGL003671"/>
    <s v="Icon Venues"/>
    <m/>
    <m/>
    <n v="218518"/>
  </r>
  <r>
    <d v="2020-06-30T00:00:00"/>
    <x v="5"/>
    <x v="5"/>
    <s v="OPP"/>
    <s v="S011"/>
    <s v="Purchase Card – Andie Lindsay"/>
    <x v="0"/>
    <n v="219.98"/>
    <n v="0"/>
    <s v="PS\VENOOS"/>
    <s v="PS\MAYL"/>
    <s v="PS\MAYL"/>
    <s v="OGL003674"/>
    <s v="Noel Leeming 1w"/>
    <m/>
    <m/>
    <n v="218585"/>
  </r>
  <r>
    <d v="2020-06-30T00:00:00"/>
    <x v="5"/>
    <x v="5"/>
    <s v="OPP"/>
    <s v="S011"/>
    <s v="Purchase Card – Andie Lindsay"/>
    <x v="0"/>
    <n v="28.7"/>
    <n v="0"/>
    <s v="PS\VENOOS"/>
    <s v="PS\MAYL"/>
    <s v="PS\MAYL"/>
    <s v="OGL003674"/>
    <s v="Icon Venues"/>
    <m/>
    <m/>
    <n v="218586"/>
  </r>
  <r>
    <d v="2020-06-30T00:00:00"/>
    <x v="5"/>
    <x v="5"/>
    <s v="OPP"/>
    <s v="S011"/>
    <s v="Purchase Card – Andie Lindsay"/>
    <x v="0"/>
    <n v="179.36"/>
    <n v="0"/>
    <s v="PS\VENOOS"/>
    <s v="PS\MAYL"/>
    <s v="PS\MAYL"/>
    <s v="OGL003674"/>
    <s v="New World Thorndon"/>
    <m/>
    <m/>
    <n v="218587"/>
  </r>
  <r>
    <d v="2020-06-30T00:00:00"/>
    <x v="5"/>
    <x v="5"/>
    <s v="OPP"/>
    <s v="S011"/>
    <s v="Purchase Card – Andie Lindsay"/>
    <x v="0"/>
    <n v="73.91"/>
    <n v="0"/>
    <s v="PS\VENOOS"/>
    <s v="PS\MAYL"/>
    <s v="PS\MAYL"/>
    <s v="OGL003674"/>
    <s v="Icon Venues"/>
    <m/>
    <m/>
    <n v="218588"/>
  </r>
  <r>
    <d v="2020-06-30T00:00:00"/>
    <x v="5"/>
    <x v="5"/>
    <s v="OPP"/>
    <s v="S011"/>
    <s v="Purchase Card – Andie Lindsay"/>
    <x v="0"/>
    <n v="315.22000000000003"/>
    <n v="0"/>
    <s v="PS\VENOOS"/>
    <s v="PS\MAYL"/>
    <s v="PS\MAYL"/>
    <s v="OGL003674"/>
    <s v="Icon Venues"/>
    <m/>
    <m/>
    <n v="218589"/>
  </r>
  <r>
    <d v="2020-06-30T00:00:00"/>
    <x v="5"/>
    <x v="5"/>
    <s v="OPP"/>
    <s v="S011"/>
    <s v="Purchase Card – Andie Lindsay"/>
    <x v="0"/>
    <n v="161.72999999999999"/>
    <n v="0"/>
    <s v="PS\VENOOS"/>
    <s v="PS\MAYL"/>
    <s v="PS\MAYL"/>
    <s v="OGL003674"/>
    <s v="Noel Leeming 1w"/>
    <m/>
    <m/>
    <n v="218590"/>
  </r>
  <r>
    <d v="2020-06-30T00:00:00"/>
    <x v="5"/>
    <x v="5"/>
    <s v="OPP"/>
    <s v="S011"/>
    <s v="Purchase Card – Andie Lindsay"/>
    <x v="0"/>
    <n v="185.87"/>
    <n v="0"/>
    <s v="PS\VENOOS"/>
    <s v="PS\MAYL"/>
    <s v="PS\MAYL"/>
    <s v="OGL003674"/>
    <s v="New World Thorndon"/>
    <m/>
    <m/>
    <n v="218591"/>
  </r>
  <r>
    <d v="2020-06-30T00:00:00"/>
    <x v="5"/>
    <x v="5"/>
    <s v="OPP"/>
    <s v="S011"/>
    <s v="Purchase Card – Andie Lindsay"/>
    <x v="0"/>
    <n v="80.58"/>
    <n v="0"/>
    <s v="PS\VENOOS"/>
    <s v="PS\MAYL"/>
    <s v="PS\MAYL"/>
    <s v="OGL003674"/>
    <s v="Officemax"/>
    <m/>
    <m/>
    <n v="218592"/>
  </r>
  <r>
    <d v="2020-06-30T00:00:00"/>
    <x v="5"/>
    <x v="5"/>
    <s v="OPP"/>
    <s v="S011"/>
    <s v="Purchase Card – Andie Lindsay"/>
    <x v="0"/>
    <n v="18.88"/>
    <n v="0"/>
    <s v="PS\VENOOS"/>
    <s v="PS\MAYL"/>
    <s v="PS\MAYL"/>
    <s v="OGL003674"/>
    <s v="Officemax"/>
    <m/>
    <m/>
    <n v="218593"/>
  </r>
  <r>
    <d v="2020-06-30T00:00:00"/>
    <x v="5"/>
    <x v="5"/>
    <s v="OPP"/>
    <s v="S011"/>
    <s v="Purchase Card – Andie Lindsay"/>
    <x v="0"/>
    <n v="39.57"/>
    <n v="0"/>
    <s v="PS\VENOOS"/>
    <s v="PS\MAYL"/>
    <s v="PS\MAYL"/>
    <s v="OGL003674"/>
    <s v="Museum Of NZ Te Papa"/>
    <m/>
    <m/>
    <n v="218594"/>
  </r>
  <r>
    <d v="2020-06-30T00:00:00"/>
    <x v="5"/>
    <x v="5"/>
    <s v="OPP"/>
    <s v="S011"/>
    <s v="Purchase Card – Suze Jones"/>
    <x v="0"/>
    <n v="694.78"/>
    <n v="0"/>
    <s v="PS\VENOOS"/>
    <s v="PS\MAYL"/>
    <s v="PS\MAYL"/>
    <s v="OGL003674"/>
    <s v="Sp * Goodness"/>
    <m/>
    <m/>
    <n v="218603"/>
  </r>
  <r>
    <d v="2020-06-30T00:00:00"/>
    <x v="5"/>
    <x v="5"/>
    <s v="OPP"/>
    <s v="S011"/>
    <s v="Purchase Card – Suze Jones"/>
    <x v="0"/>
    <n v="869.57"/>
    <n v="0"/>
    <s v="PS\VENOOS"/>
    <s v="PS\MAYL"/>
    <s v="PS\MAYL"/>
    <s v="OGL003674"/>
    <s v="Zambesi Wellington"/>
    <m/>
    <m/>
    <n v="218604"/>
  </r>
  <r>
    <d v="2020-06-30T00:00:00"/>
    <x v="5"/>
    <x v="5"/>
    <s v="OPP"/>
    <s v="S011"/>
    <s v="Purchase Card – Suze Jones"/>
    <x v="0"/>
    <n v="18.260000000000002"/>
    <n v="0"/>
    <s v="PS\VENOOS"/>
    <s v="PS\MAYL"/>
    <s v="PS\MAYL"/>
    <s v="OGL003674"/>
    <s v="Cotton On"/>
    <m/>
    <m/>
    <n v="218605"/>
  </r>
  <r>
    <d v="2020-06-30T00:00:00"/>
    <x v="35"/>
    <x v="35"/>
    <s v="OPP"/>
    <s v="S011"/>
    <s v="Annual Leave Jun 2020"/>
    <x v="0"/>
    <n v="5908.24"/>
    <n v="0"/>
    <s v="PS\MAIRA"/>
    <s v="PS\LITTLEJK"/>
    <s v="PS\LITTLEJK"/>
    <s v="OSAL000398"/>
    <m/>
    <m/>
    <m/>
    <n v="218688"/>
  </r>
  <r>
    <d v="2020-06-30T00:00:00"/>
    <x v="13"/>
    <x v="13"/>
    <s v="OPP"/>
    <s v="S011"/>
    <s v="OOC 2020 Year end adjustment sick leave provision"/>
    <x v="0"/>
    <n v="13857"/>
    <n v="0"/>
    <s v="PS\MAIRA"/>
    <s v="PS\LITTLEJK"/>
    <s v="PS\LITTLEJK"/>
    <s v="OGL003676"/>
    <m/>
    <m/>
    <m/>
    <n v="218698"/>
  </r>
  <r>
    <d v="2020-06-30T00:00:00"/>
    <x v="51"/>
    <x v="51"/>
    <s v="OPP"/>
    <s v="S011"/>
    <s v="STORE-ST3704-OPPx1-Lenovo Yoga 390 Convertible - 2"/>
    <x v="0"/>
    <n v="2380"/>
    <n v="0"/>
    <s v="PS\MAIRA"/>
    <s v="PS\LITTLEJK"/>
    <s v="PS\LITTLEJK"/>
    <s v="OGL003677"/>
    <m/>
    <m/>
    <m/>
    <n v="218710"/>
  </r>
  <r>
    <d v="2020-06-26T00:00:00"/>
    <x v="41"/>
    <x v="41"/>
    <s v="OPP"/>
    <s v="S011"/>
    <s v="Fuji Xerox May 20 - All of Government Admin Fee re"/>
    <x v="0"/>
    <n v="68.3"/>
    <n v="0"/>
    <m/>
    <s v="PS\MAYL"/>
    <m/>
    <s v="OVO011904"/>
    <m/>
    <m/>
    <m/>
    <n v="218727"/>
  </r>
  <r>
    <d v="2020-06-26T00:00:00"/>
    <x v="41"/>
    <x v="41"/>
    <s v="OPP"/>
    <s v="S011"/>
    <s v="Fuji Xerox Jun 20 - ocpickja Fuji_MFD_571306"/>
    <x v="0"/>
    <n v="0.16"/>
    <n v="0"/>
    <m/>
    <s v="PS\MAYL"/>
    <m/>
    <s v="OVO011903"/>
    <m/>
    <m/>
    <m/>
    <n v="218837"/>
  </r>
  <r>
    <d v="2020-06-26T00:00:00"/>
    <x v="41"/>
    <x v="41"/>
    <s v="OPP"/>
    <s v="S011"/>
    <s v="Fuji Xerox Jun 20 - jonesm Fuji_MFD_571306"/>
    <x v="0"/>
    <n v="0.63"/>
    <n v="0"/>
    <m/>
    <s v="PS\MAYL"/>
    <m/>
    <s v="OVO011903"/>
    <m/>
    <m/>
    <m/>
    <n v="218838"/>
  </r>
  <r>
    <d v="2020-06-26T00:00:00"/>
    <x v="41"/>
    <x v="41"/>
    <s v="OPP"/>
    <s v="S011"/>
    <s v="Fuji Xerox Jun 20 - farmerk Fuji_MFD_571306"/>
    <x v="0"/>
    <n v="213.88"/>
    <n v="0"/>
    <m/>
    <s v="PS\MAYL"/>
    <m/>
    <s v="OVO011903"/>
    <m/>
    <m/>
    <m/>
    <n v="218839"/>
  </r>
  <r>
    <d v="2020-06-26T00:00:00"/>
    <x v="41"/>
    <x v="41"/>
    <s v="OPP"/>
    <s v="S011"/>
    <s v="Fuji Xerox Jun 20 - woodcocj Fuji_MFD_570932"/>
    <x v="0"/>
    <n v="0.03"/>
    <n v="0"/>
    <m/>
    <s v="PS\MAYL"/>
    <m/>
    <s v="OVO011903"/>
    <m/>
    <m/>
    <m/>
    <n v="218840"/>
  </r>
  <r>
    <d v="2020-06-26T00:00:00"/>
    <x v="41"/>
    <x v="41"/>
    <s v="OPP"/>
    <s v="S011"/>
    <s v="Fuji Xerox Jun 20 - ocpickja Fuji_MFD_570932"/>
    <x v="0"/>
    <n v="1.08"/>
    <n v="0"/>
    <m/>
    <s v="PS\MAYL"/>
    <m/>
    <s v="OVO011903"/>
    <m/>
    <m/>
    <m/>
    <n v="218841"/>
  </r>
  <r>
    <d v="2020-06-26T00:00:00"/>
    <x v="41"/>
    <x v="41"/>
    <s v="OPP"/>
    <s v="S011"/>
    <s v="Fuji Xerox Jun 20 - ockreisa Fuji_MFD_570932"/>
    <x v="0"/>
    <n v="4.76"/>
    <n v="0"/>
    <m/>
    <s v="PS\MAYL"/>
    <m/>
    <s v="OVO011903"/>
    <m/>
    <m/>
    <m/>
    <n v="218842"/>
  </r>
  <r>
    <d v="2020-06-26T00:00:00"/>
    <x v="41"/>
    <x v="41"/>
    <s v="OPP"/>
    <s v="S011"/>
    <s v="Fuji Xerox Jun 20 - jonesm Fuji_MFD_570932"/>
    <x v="0"/>
    <n v="5.65"/>
    <n v="0"/>
    <m/>
    <s v="PS\MAYL"/>
    <m/>
    <s v="OVO011903"/>
    <m/>
    <m/>
    <m/>
    <n v="218843"/>
  </r>
  <r>
    <d v="2020-06-26T00:00:00"/>
    <x v="41"/>
    <x v="41"/>
    <s v="OPP"/>
    <s v="S011"/>
    <s v="Fuji Xerox Jun 20 - farmerk Fuji_MFD_570932"/>
    <x v="0"/>
    <n v="0.17"/>
    <n v="0"/>
    <m/>
    <s v="PS\MAYL"/>
    <m/>
    <s v="OVO011903"/>
    <m/>
    <m/>
    <m/>
    <n v="218844"/>
  </r>
  <r>
    <d v="2020-06-26T00:00:00"/>
    <x v="41"/>
    <x v="41"/>
    <s v="OPP"/>
    <s v="S011"/>
    <s v="Fuji Xerox Jun 20 - woodcocj Fuji_MFD_353953"/>
    <x v="0"/>
    <n v="0.79"/>
    <n v="0"/>
    <m/>
    <s v="PS\MAYL"/>
    <m/>
    <s v="OVO011903"/>
    <m/>
    <m/>
    <m/>
    <n v="218845"/>
  </r>
  <r>
    <d v="2020-06-26T00:00:00"/>
    <x v="41"/>
    <x v="41"/>
    <s v="OPP"/>
    <s v="S011"/>
    <s v="Fuji Xerox Jun 20 - ocpickja Fuji_MFD_353953"/>
    <x v="0"/>
    <n v="1.82"/>
    <n v="0"/>
    <m/>
    <s v="PS\MAYL"/>
    <m/>
    <s v="OVO011903"/>
    <m/>
    <m/>
    <m/>
    <n v="218846"/>
  </r>
  <r>
    <d v="2020-06-26T00:00:00"/>
    <x v="41"/>
    <x v="41"/>
    <s v="OPP"/>
    <s v="S011"/>
    <s v="Fuji Xerox Jun 20 - ockreisa Fuji_MFD_353953"/>
    <x v="0"/>
    <n v="2.84"/>
    <n v="0"/>
    <m/>
    <s v="PS\MAYL"/>
    <m/>
    <s v="OVO011903"/>
    <m/>
    <m/>
    <m/>
    <n v="218847"/>
  </r>
  <r>
    <d v="2020-06-26T00:00:00"/>
    <x v="41"/>
    <x v="41"/>
    <s v="OPP"/>
    <s v="S011"/>
    <s v="Fuji Xerox Jun 20 - jonesm Fuji_MFD_353953"/>
    <x v="0"/>
    <n v="12.18"/>
    <n v="0"/>
    <m/>
    <s v="PS\MAYL"/>
    <m/>
    <s v="OVO011903"/>
    <m/>
    <m/>
    <m/>
    <n v="218848"/>
  </r>
  <r>
    <d v="2020-06-26T00:00:00"/>
    <x v="41"/>
    <x v="41"/>
    <s v="OPP"/>
    <s v="S011"/>
    <s v="Fuji Xerox Jun 20 - farmerk Fuji_MFD_352366"/>
    <x v="0"/>
    <n v="1.22"/>
    <n v="0"/>
    <m/>
    <s v="PS\MAYL"/>
    <m/>
    <s v="OVO011903"/>
    <m/>
    <m/>
    <m/>
    <n v="218849"/>
  </r>
  <r>
    <d v="2020-06-26T00:00:00"/>
    <x v="41"/>
    <x v="41"/>
    <s v="OPP"/>
    <s v="S011"/>
    <s v="Fuji Xerox Jun 20 - ocrichpe Fuji_MFD_352343"/>
    <x v="0"/>
    <n v="1.69"/>
    <n v="0"/>
    <m/>
    <s v="PS\MAYL"/>
    <m/>
    <s v="OVO011903"/>
    <m/>
    <m/>
    <m/>
    <n v="218850"/>
  </r>
  <r>
    <d v="2020-06-26T00:00:00"/>
    <x v="41"/>
    <x v="41"/>
    <s v="OPP"/>
    <s v="S011"/>
    <s v="Fuji Xerox Jun 20 - ocpickja Fuji_MFD_352343"/>
    <x v="0"/>
    <n v="7.25"/>
    <n v="0"/>
    <m/>
    <s v="PS\MAYL"/>
    <m/>
    <s v="OVO011903"/>
    <m/>
    <m/>
    <m/>
    <n v="218851"/>
  </r>
  <r>
    <d v="2020-06-26T00:00:00"/>
    <x v="41"/>
    <x v="41"/>
    <s v="OPP"/>
    <s v="S011"/>
    <s v="Fuji Xerox Jun 20 - oclindan Fuji_MFD_352343"/>
    <x v="0"/>
    <n v="35.76"/>
    <n v="0"/>
    <m/>
    <s v="PS\MAYL"/>
    <m/>
    <s v="OVO011903"/>
    <m/>
    <m/>
    <m/>
    <n v="218852"/>
  </r>
  <r>
    <d v="2020-06-26T00:00:00"/>
    <x v="41"/>
    <x v="41"/>
    <s v="OPP"/>
    <s v="S011"/>
    <s v="Fuji Xerox Jun 20 - ocrichpe Fuji_SFD_CP405_003626"/>
    <x v="0"/>
    <n v="1.1299999999999999"/>
    <n v="0"/>
    <m/>
    <s v="PS\MAYL"/>
    <m/>
    <s v="OVO011903"/>
    <m/>
    <m/>
    <m/>
    <n v="218853"/>
  </r>
  <r>
    <d v="2020-06-26T00:00:00"/>
    <x v="41"/>
    <x v="41"/>
    <s v="OPP"/>
    <s v="S011"/>
    <s v="Fuji Xerox Jun 20 - All of Government Admin Fee"/>
    <x v="0"/>
    <n v="54.44"/>
    <n v="0"/>
    <m/>
    <s v="PS\MAYL"/>
    <m/>
    <s v="OVO011903"/>
    <m/>
    <m/>
    <m/>
    <n v="218951"/>
  </r>
  <r>
    <d v="2020-06-30T00:00:00"/>
    <x v="11"/>
    <x v="11"/>
    <s v="OPP"/>
    <s v="S011"/>
    <s v="NZ POST OUTWARD MAIL JUN 20"/>
    <x v="0"/>
    <n v="4.96"/>
    <n v="0"/>
    <s v="PS\CHENK"/>
    <s v="PS\SMITHAN"/>
    <s v="PS\SMITHAN"/>
    <s v="OGL003681"/>
    <m/>
    <m/>
    <m/>
    <n v="218957"/>
  </r>
  <r>
    <d v="2020-06-26T00:00:00"/>
    <x v="7"/>
    <x v="7"/>
    <s v="OPP"/>
    <s v="S011"/>
    <s v="Spark Jun 20 -  278225694"/>
    <x v="0"/>
    <n v="53.17"/>
    <n v="0"/>
    <s v="PS\CHENK"/>
    <s v="PS\SMITHAN"/>
    <s v="PS\SMITHAN"/>
    <s v="OGL003682"/>
    <s v="Spark NZ Ltd"/>
    <m/>
    <m/>
    <n v="218959"/>
  </r>
  <r>
    <d v="2020-06-26T00:00:00"/>
    <x v="43"/>
    <x v="43"/>
    <s v="OPP"/>
    <s v="S011"/>
    <s v="Spark Jun 20 -  48178047"/>
    <x v="0"/>
    <n v="1.77"/>
    <n v="0"/>
    <s v="PS\CHENK"/>
    <s v="PS\SMITHAN"/>
    <s v="PS\SMITHAN"/>
    <s v="OGL003682"/>
    <s v="Spark NZ Ltd"/>
    <m/>
    <m/>
    <n v="219019"/>
  </r>
  <r>
    <d v="2020-06-26T00:00:00"/>
    <x v="43"/>
    <x v="43"/>
    <s v="OPP"/>
    <s v="S011"/>
    <s v="Spark Jun 20 -  48178128"/>
    <x v="0"/>
    <n v="2.14"/>
    <n v="0"/>
    <s v="PS\CHENK"/>
    <s v="PS\SMITHAN"/>
    <s v="PS\SMITHAN"/>
    <s v="OGL003682"/>
    <s v="Spark NZ Ltd"/>
    <m/>
    <m/>
    <n v="219030"/>
  </r>
  <r>
    <d v="2020-06-26T00:00:00"/>
    <x v="43"/>
    <x v="43"/>
    <s v="OPP"/>
    <s v="S011"/>
    <s v="Spark Jun 20 -  48178291"/>
    <x v="0"/>
    <n v="0.7"/>
    <n v="0"/>
    <s v="PS\CHENK"/>
    <s v="PS\SMITHAN"/>
    <s v="PS\SMITHAN"/>
    <s v="OGL003682"/>
    <s v="Spark NZ Ltd"/>
    <m/>
    <m/>
    <n v="219035"/>
  </r>
  <r>
    <d v="2020-06-26T00:00:00"/>
    <x v="43"/>
    <x v="43"/>
    <s v="OPP"/>
    <s v="S011"/>
    <s v="Spark Jun 20 -  48178292"/>
    <x v="0"/>
    <n v="0.7"/>
    <n v="0"/>
    <s v="PS\CHENK"/>
    <s v="PS\SMITHAN"/>
    <s v="PS\SMITHAN"/>
    <s v="OGL003682"/>
    <s v="Spark NZ Ltd"/>
    <m/>
    <m/>
    <n v="219036"/>
  </r>
  <r>
    <d v="2020-06-26T00:00:00"/>
    <x v="43"/>
    <x v="43"/>
    <s v="OPP"/>
    <s v="S011"/>
    <s v="Spark Jun 20 -  48179231"/>
    <x v="0"/>
    <n v="15.59"/>
    <n v="0"/>
    <s v="PS\CHENK"/>
    <s v="PS\SMITHAN"/>
    <s v="PS\SMITHAN"/>
    <s v="OGL003682"/>
    <s v="Spark NZ Ltd"/>
    <m/>
    <m/>
    <n v="219064"/>
  </r>
  <r>
    <d v="2020-06-26T00:00:00"/>
    <x v="43"/>
    <x v="43"/>
    <s v="OPP"/>
    <s v="S011"/>
    <s v="Spark Jun 20 -  48179245"/>
    <x v="0"/>
    <n v="19.440000000000001"/>
    <n v="0"/>
    <s v="PS\CHENK"/>
    <s v="PS\SMITHAN"/>
    <s v="PS\SMITHAN"/>
    <s v="OGL003682"/>
    <s v="Spark NZ Ltd"/>
    <m/>
    <m/>
    <n v="219065"/>
  </r>
  <r>
    <d v="2020-06-26T00:00:00"/>
    <x v="43"/>
    <x v="43"/>
    <s v="OPP"/>
    <s v="S011"/>
    <s v="Spark Jun 20 -  48179445"/>
    <x v="0"/>
    <n v="17.7"/>
    <n v="0"/>
    <s v="PS\CHENK"/>
    <s v="PS\SMITHAN"/>
    <s v="PS\SMITHAN"/>
    <s v="OGL003682"/>
    <s v="Spark NZ Ltd"/>
    <m/>
    <m/>
    <n v="219075"/>
  </r>
  <r>
    <d v="2020-06-26T00:00:00"/>
    <x v="43"/>
    <x v="43"/>
    <s v="OPP"/>
    <s v="S011"/>
    <s v="Spark Jun 20 -  48179446"/>
    <x v="0"/>
    <n v="0.7"/>
    <n v="0"/>
    <s v="PS\CHENK"/>
    <s v="PS\SMITHAN"/>
    <s v="PS\SMITHAN"/>
    <s v="OGL003682"/>
    <s v="Spark NZ Ltd"/>
    <m/>
    <m/>
    <n v="219076"/>
  </r>
  <r>
    <d v="2020-06-26T00:00:00"/>
    <x v="43"/>
    <x v="43"/>
    <s v="OPP"/>
    <s v="S011"/>
    <s v="Spark Jun 20 -  48179525"/>
    <x v="0"/>
    <n v="11.97"/>
    <n v="0"/>
    <s v="PS\CHENK"/>
    <s v="PS\SMITHAN"/>
    <s v="PS\SMITHAN"/>
    <s v="OGL003682"/>
    <s v="Spark NZ Ltd"/>
    <m/>
    <m/>
    <n v="219096"/>
  </r>
  <r>
    <d v="2020-06-30T00:00:00"/>
    <x v="41"/>
    <x v="41"/>
    <s v="OPP"/>
    <s v="S011"/>
    <s v="Fuji Xerox Jun 20 - oclindan Fuji_MFD_301946"/>
    <x v="0"/>
    <n v="54.32"/>
    <n v="0"/>
    <s v="PS\SMITHAN"/>
    <s v="PS\MAYL"/>
    <s v="PS\MAYL"/>
    <s v="OGL003683"/>
    <s v="Fuji Xerox New Zealand Ltd"/>
    <m/>
    <m/>
    <n v="219121"/>
  </r>
  <r>
    <d v="2020-06-30T00:00:00"/>
    <x v="41"/>
    <x v="41"/>
    <s v="OPP"/>
    <s v="S011"/>
    <s v="Fuji Xerox Jun 20 - ocwilsda Fuji_MFD_301946"/>
    <x v="0"/>
    <n v="28.42"/>
    <n v="0"/>
    <s v="PS\SMITHAN"/>
    <s v="PS\MAYL"/>
    <s v="PS\MAYL"/>
    <s v="OGL003683"/>
    <s v="Fuji Xerox New Zealand Ltd"/>
    <m/>
    <m/>
    <n v="219122"/>
  </r>
  <r>
    <d v="2020-06-30T00:00:00"/>
    <x v="41"/>
    <x v="41"/>
    <s v="OPP"/>
    <s v="S011"/>
    <s v="Fuji Xerox Jun 20 - oclindan Fuji_MFD_351860"/>
    <x v="0"/>
    <n v="6.61"/>
    <n v="0"/>
    <s v="PS\SMITHAN"/>
    <s v="PS\MAYL"/>
    <s v="PS\MAYL"/>
    <s v="OGL003683"/>
    <s v="Fuji Xerox New Zealand Ltd"/>
    <m/>
    <m/>
    <n v="219123"/>
  </r>
  <r>
    <d v="2020-06-30T00:00:00"/>
    <x v="41"/>
    <x v="41"/>
    <s v="OPP"/>
    <s v="S011"/>
    <s v="Fuji Xerox Jun 20 - farmerk Fuji_MFD_351891"/>
    <x v="0"/>
    <n v="1.65"/>
    <n v="0"/>
    <s v="PS\SMITHAN"/>
    <s v="PS\MAYL"/>
    <s v="PS\MAYL"/>
    <s v="OGL003683"/>
    <s v="Fuji Xerox New Zealand Ltd"/>
    <m/>
    <m/>
    <n v="219124"/>
  </r>
  <r>
    <d v="2020-06-30T00:00:00"/>
    <x v="7"/>
    <x v="7"/>
    <s v="OPP"/>
    <s v="S011"/>
    <s v="Satellite Connection Fee x7"/>
    <x v="0"/>
    <n v="385"/>
    <n v="0"/>
    <s v="PS\SMITHAN"/>
    <s v="PS\MAYL"/>
    <s v="PS\MAYL"/>
    <s v="OGL003683"/>
    <s v="Vodafone NZ Ltd"/>
    <m/>
    <m/>
    <n v="219146"/>
  </r>
  <r>
    <d v="2020-06-30T00:00:00"/>
    <x v="13"/>
    <x v="13"/>
    <s v="OPP"/>
    <s v="S011"/>
    <s v="REV:OGL003676-OOC 2020 Year end adjustment sick le"/>
    <x v="0"/>
    <n v="-13857"/>
    <n v="0"/>
    <s v="PS\MAIRA"/>
    <s v="PS\LITTLEJK"/>
    <s v="PS\LITTLEJK"/>
    <s v="OGL003684"/>
    <m/>
    <m/>
    <m/>
    <n v="219147"/>
  </r>
  <r>
    <d v="2020-06-30T00:00:00"/>
    <x v="13"/>
    <x v="13"/>
    <s v="OPP"/>
    <s v="S011"/>
    <s v="OOC 2020 Year end adjustment sick leave provision"/>
    <x v="0"/>
    <n v="15723"/>
    <n v="0"/>
    <s v="PS\MAIRA"/>
    <s v="PS\LITTLEJK"/>
    <s v="PS\LITTLEJK"/>
    <s v="OGL003685"/>
    <m/>
    <m/>
    <m/>
    <n v="219149"/>
  </r>
  <r>
    <d v="2020-06-25T00:00:00"/>
    <x v="7"/>
    <x v="7"/>
    <s v="OPP"/>
    <s v="S011"/>
    <s v="Vodafone Jun 20 - 64272443648 Karen Chalmers"/>
    <x v="0"/>
    <n v="55.07"/>
    <n v="0"/>
    <s v="PS\SMITHAN"/>
    <s v="PS\MAYL"/>
    <s v="PS\MAYL"/>
    <s v="OGL003687"/>
    <s v="Vodafone NZ Ltd"/>
    <m/>
    <m/>
    <n v="219158"/>
  </r>
  <r>
    <d v="2020-06-30T00:00:00"/>
    <x v="0"/>
    <x v="0"/>
    <s v="OPP"/>
    <s v="S011"/>
    <s v="Flu vaccination arranged for OOC - Jun 2020"/>
    <x v="0"/>
    <n v="1144"/>
    <n v="0"/>
    <s v="PS\CHENK"/>
    <s v="PS\SMITHAN"/>
    <s v="PS\SMITHAN"/>
    <s v="OGL003688"/>
    <m/>
    <m/>
    <m/>
    <n v="219160"/>
  </r>
  <r>
    <d v="2020-06-30T00:00:00"/>
    <x v="64"/>
    <x v="64"/>
    <s v="OPP"/>
    <s v="S011"/>
    <s v="LSL leave adjustment as at 30 June 2020"/>
    <x v="0"/>
    <n v="-17095"/>
    <n v="0"/>
    <s v="PS\MAIRA"/>
    <s v="PS\LITTLEJK"/>
    <s v="PS\LITTLEJK"/>
    <s v="OGL003689"/>
    <m/>
    <m/>
    <m/>
    <n v="219166"/>
  </r>
  <r>
    <d v="2020-06-30T00:00:00"/>
    <x v="41"/>
    <x v="41"/>
    <s v="OPP"/>
    <s v="S011"/>
    <s v="Fuji Xerox May20 - All of GovernmentAdminFeeCredit"/>
    <x v="0"/>
    <n v="-87.7"/>
    <n v="0"/>
    <m/>
    <s v="PS\MAYL"/>
    <m/>
    <s v="OVC000149"/>
    <m/>
    <m/>
    <m/>
    <n v="219180"/>
  </r>
  <r>
    <d v="2020-06-30T00:00:00"/>
    <x v="8"/>
    <x v="8"/>
    <s v="OPP"/>
    <s v="S011"/>
    <s v="ACCL Name plates - Select Committees &amp; Secretariat"/>
    <x v="0"/>
    <n v="7912"/>
    <n v="0"/>
    <s v="PS\WOODCOCJ"/>
    <s v="PS\WHYTEJ"/>
    <s v="PS\WHYTEJ"/>
    <s v="OGL003694"/>
    <s v="LabelsPlus"/>
    <m/>
    <m/>
    <n v="219211"/>
  </r>
  <r>
    <d v="2020-06-30T00:00:00"/>
    <x v="69"/>
    <x v="69"/>
    <s v="OPP"/>
    <s v="S011"/>
    <s v="ACCL 16 x Samsung 31.5&quot; monitors (June) "/>
    <x v="0"/>
    <n v="5079.68"/>
    <n v="0"/>
    <s v="PS\WOODCOCJ"/>
    <s v="PS\WHYTEJ"/>
    <s v="PS\WHYTEJ"/>
    <s v="OGL003694"/>
    <s v="Spark"/>
    <m/>
    <m/>
    <n v="219212"/>
  </r>
  <r>
    <d v="2020-06-30T00:00:00"/>
    <x v="69"/>
    <x v="69"/>
    <s v="OPP"/>
    <s v="S011"/>
    <s v="ACCL 13 x Samsung 31.5&quot; monitors (March) "/>
    <x v="0"/>
    <n v="4029.87"/>
    <n v="0"/>
    <s v="PS\WOODCOCJ"/>
    <s v="PS\WHYTEJ"/>
    <s v="PS\WHYTEJ"/>
    <s v="OGL003694"/>
    <s v="Spark"/>
    <m/>
    <m/>
    <n v="219213"/>
  </r>
  <r>
    <d v="2020-06-30T00:00:00"/>
    <x v="47"/>
    <x v="47"/>
    <s v="OPP"/>
    <s v="S011"/>
    <s v="ACCL Suit (J Picker) "/>
    <x v="0"/>
    <n v="1000"/>
    <n v="0"/>
    <s v="PS\WOODCOCJ"/>
    <s v="PS\WHYTEJ"/>
    <s v="PS\WHYTEJ"/>
    <s v="OGL003694"/>
    <s v="Hong Kong Tailor"/>
    <m/>
    <m/>
    <n v="219214"/>
  </r>
  <r>
    <d v="2020-06-30T00:00:00"/>
    <x v="9"/>
    <x v="9"/>
    <s v="OPP"/>
    <s v="S011"/>
    <s v="ACCL PTV tapes archiving,May 2020 INV-2155"/>
    <x v="0"/>
    <n v="435"/>
    <n v="0"/>
    <s v="PS\WOODCOCJ"/>
    <s v="PS\WHYTEJ"/>
    <s v="PS\WHYTEJ"/>
    <s v="OGL003694"/>
    <s v="Nga Taonga Sound and Vision"/>
    <m/>
    <m/>
    <n v="219216"/>
  </r>
  <r>
    <d v="2020-06-30T00:00:00"/>
    <x v="9"/>
    <x v="9"/>
    <s v="OPP"/>
    <s v="S011"/>
    <s v="ACCL PTV tapes archiving,June 2020 INV-2182"/>
    <x v="0"/>
    <n v="435"/>
    <n v="0"/>
    <s v="PS\WOODCOCJ"/>
    <s v="PS\WHYTEJ"/>
    <s v="PS\WHYTEJ"/>
    <s v="OGL003694"/>
    <s v="Nga Taonga Sound and Vision"/>
    <m/>
    <m/>
    <n v="219217"/>
  </r>
  <r>
    <d v="2020-06-30T00:00:00"/>
    <x v="17"/>
    <x v="17"/>
    <s v="OPP"/>
    <s v="S011"/>
    <s v="ACCL Stationery M-010720-0053"/>
    <x v="0"/>
    <n v="523.91999999999996"/>
    <n v="0"/>
    <s v="PS\WOODCOCJ"/>
    <s v="PS\WHYTEJ"/>
    <s v="PS\WHYTEJ"/>
    <s v="OGL003694"/>
    <s v="OfficeMax"/>
    <m/>
    <m/>
    <n v="219218"/>
  </r>
  <r>
    <d v="2020-06-30T00:00:00"/>
    <x v="9"/>
    <x v="9"/>
    <s v="OPP"/>
    <s v="S011"/>
    <s v="ACCL Records storage, June 2020 R1210295"/>
    <x v="0"/>
    <n v="249.55"/>
    <n v="0"/>
    <s v="PS\WOODCOCJ"/>
    <s v="PS\WHYTEJ"/>
    <s v="PS\WHYTEJ"/>
    <s v="OGL003694"/>
    <s v="TIMG"/>
    <m/>
    <m/>
    <n v="219220"/>
  </r>
  <r>
    <d v="2020-06-30T00:00:00"/>
    <x v="69"/>
    <x v="69"/>
    <s v="OPP"/>
    <s v="S011"/>
    <s v="ACCL Headphones for SCS staff x 28 "/>
    <x v="0"/>
    <n v="8731"/>
    <n v="0"/>
    <s v="PS\WOODCOCJ"/>
    <s v="PS\WHYTEJ"/>
    <s v="PS\WHYTEJ"/>
    <s v="OGL003694"/>
    <s v="PBTech"/>
    <m/>
    <m/>
    <n v="219221"/>
  </r>
  <r>
    <d v="2020-06-30T00:00:00"/>
    <x v="11"/>
    <x v="11"/>
    <s v="OPP"/>
    <s v="S011"/>
    <s v="ACCL Postage, June 2020 INV011676380"/>
    <x v="0"/>
    <n v="77.09"/>
    <n v="0"/>
    <s v="PS\WOODCOCJ"/>
    <s v="PS\WHYTEJ"/>
    <s v="PS\WHYTEJ"/>
    <s v="OGL003694"/>
    <s v="NZ Post"/>
    <m/>
    <m/>
    <n v="219222"/>
  </r>
  <r>
    <d v="2020-06-30T00:00:00"/>
    <x v="0"/>
    <x v="0"/>
    <s v="OPP"/>
    <s v="S011"/>
    <s v="ACCL Spectrum chair, Lizzie Hendy 40236"/>
    <x v="0"/>
    <n v="565"/>
    <n v="0"/>
    <s v="PS\WOODCOCJ"/>
    <s v="PS\WHYTEJ"/>
    <s v="PS\WHYTEJ"/>
    <s v="OGL003694"/>
    <s v="OOSCare Ergonomics"/>
    <m/>
    <m/>
    <n v="219233"/>
  </r>
  <r>
    <d v="2020-06-30T00:00:00"/>
    <x v="0"/>
    <x v="0"/>
    <s v="OPP"/>
    <s v="S011"/>
    <s v="ACCL Spectrum chair, Amy Highton 40235"/>
    <x v="0"/>
    <n v="565"/>
    <n v="0"/>
    <s v="PS\WOODCOCJ"/>
    <s v="PS\WHYTEJ"/>
    <s v="PS\WHYTEJ"/>
    <s v="OGL003694"/>
    <s v="OOSCare Ergonomics"/>
    <m/>
    <m/>
    <n v="219234"/>
  </r>
  <r>
    <d v="2020-06-30T00:00:00"/>
    <x v="0"/>
    <x v="0"/>
    <s v="OPP"/>
    <s v="S011"/>
    <s v="ACCL Workstation assessments, S Gordon, J Harris, "/>
    <x v="0"/>
    <n v="312"/>
    <n v="0"/>
    <s v="PS\WOODCOCJ"/>
    <s v="PS\WHYTEJ"/>
    <s v="PS\WHYTEJ"/>
    <s v="OGL003694"/>
    <s v="Ergo OT Ltd"/>
    <m/>
    <m/>
    <n v="219235"/>
  </r>
  <r>
    <d v="2020-06-30T00:00:00"/>
    <x v="12"/>
    <x v="12"/>
    <s v="OPP"/>
    <s v="S011"/>
    <s v="ACCL Counselling 185415"/>
    <x v="0"/>
    <n v="397.5"/>
    <n v="0"/>
    <s v="PS\WOODCOCJ"/>
    <s v="PS\WHYTEJ"/>
    <s v="PS\WHYTEJ"/>
    <s v="OGL003694"/>
    <s v="EAP Services"/>
    <m/>
    <m/>
    <n v="219236"/>
  </r>
  <r>
    <d v="2020-06-30T00:00:00"/>
    <x v="12"/>
    <x v="12"/>
    <s v="OPP"/>
    <s v="S011"/>
    <s v="ACCL Counselling "/>
    <x v="0"/>
    <n v="250"/>
    <n v="0"/>
    <s v="PS\WOODCOCJ"/>
    <s v="PS\WHYTEJ"/>
    <s v="PS\WHYTEJ"/>
    <s v="OGL003694"/>
    <s v="Vitae"/>
    <m/>
    <m/>
    <n v="219237"/>
  </r>
  <r>
    <d v="2020-06-30T00:00:00"/>
    <x v="9"/>
    <x v="9"/>
    <s v="OPP"/>
    <s v="S011"/>
    <s v="ACCL PTV archiving, June 2020 "/>
    <x v="0"/>
    <n v="1200"/>
    <n v="0"/>
    <s v="PS\WOODCOCJ"/>
    <s v="PS\WHYTEJ"/>
    <s v="PS\WHYTEJ"/>
    <s v="OGL003694"/>
    <s v="E-cast"/>
    <m/>
    <m/>
    <n v="219238"/>
  </r>
  <r>
    <d v="2020-06-30T00:00:00"/>
    <x v="0"/>
    <x v="0"/>
    <s v="OPP"/>
    <s v="S011"/>
    <s v="ACCL Flu vaccinations x 52 "/>
    <x v="0"/>
    <n v="1144"/>
    <n v="0"/>
    <s v="PS\WOODCOCJ"/>
    <s v="PS\WHYTEJ"/>
    <s v="PS\WHYTEJ"/>
    <s v="OGL003694"/>
    <s v="Parliamentary Service"/>
    <m/>
    <m/>
    <n v="219242"/>
  </r>
  <r>
    <d v="2020-06-30T00:00:00"/>
    <x v="53"/>
    <x v="53"/>
    <s v="OPP"/>
    <s v="S011"/>
    <s v="Rebates  "/>
    <x v="0"/>
    <n v="-219.08"/>
    <n v="0"/>
    <s v="PS\WOODCOCJ"/>
    <s v="PS\WHYTEJ"/>
    <s v="PS\WHYTEJ"/>
    <s v="OGL003698"/>
    <s v="AIR NEW ZEALAND"/>
    <m/>
    <m/>
    <n v="219358"/>
  </r>
  <r>
    <d v="2020-06-30T00:00:00"/>
    <x v="72"/>
    <x v="72"/>
    <s v="OPP"/>
    <s v="S011"/>
    <s v="FBT for quarter ending 30-Jun-20"/>
    <x v="0"/>
    <n v="1482.5"/>
    <n v="0"/>
    <s v="PS\MAIRA"/>
    <s v="PS\LITTLEJK"/>
    <s v="PS\LITTLEJK"/>
    <s v="OGL003707"/>
    <m/>
    <m/>
    <m/>
    <n v="219501"/>
  </r>
  <r>
    <d v="2020-06-30T00:00:00"/>
    <x v="73"/>
    <x v="73"/>
    <s v="OPP"/>
    <s v="S011"/>
    <s v="FBT for quarter ending 30-Jun-20"/>
    <x v="0"/>
    <n v="392.64"/>
    <n v="0"/>
    <s v="PS\MAIRA"/>
    <s v="PS\LITTLEJK"/>
    <s v="PS\LITTLEJK"/>
    <s v="OGL003707"/>
    <m/>
    <m/>
    <m/>
    <n v="219502"/>
  </r>
  <r>
    <d v="2020-06-30T00:00:00"/>
    <x v="17"/>
    <x v="17"/>
    <s v="OPP"/>
    <s v="S011"/>
    <s v="Accrual-Stationery, June 2020"/>
    <x v="0"/>
    <n v="1177.0999999999999"/>
    <n v="0"/>
    <s v="PS\MAIRA"/>
    <s v="PS\LITTLEJK"/>
    <s v="PS\LITTLEJK"/>
    <s v="OGL003708"/>
    <s v="OFFICEMAX NEW ZEALAND LTD"/>
    <m/>
    <m/>
    <n v="219533"/>
  </r>
  <r>
    <d v="2020-06-30T00:00:00"/>
    <x v="19"/>
    <x v="19"/>
    <s v="OPP"/>
    <s v="S011"/>
    <s v="Provision - Holiday Pay remediation ACC"/>
    <x v="0"/>
    <n v="4.6500000000000004"/>
    <n v="0"/>
    <s v="PS\LITTLEJK"/>
    <s v="PS\MAIRA"/>
    <s v="PS\MAIRA"/>
    <s v="OGL003710"/>
    <m/>
    <m/>
    <m/>
    <n v="219541"/>
  </r>
  <r>
    <d v="2020-06-30T00:00:00"/>
    <x v="19"/>
    <x v="19"/>
    <s v="OPP"/>
    <s v="S011"/>
    <s v="Provision - Holiday Pay remediation ACC"/>
    <x v="0"/>
    <n v="7.49"/>
    <n v="0"/>
    <s v="PS\LITTLEJK"/>
    <s v="PS\MAIRA"/>
    <s v="PS\MAIRA"/>
    <s v="OGL003710"/>
    <m/>
    <m/>
    <m/>
    <n v="219543"/>
  </r>
  <r>
    <d v="2020-06-30T00:00:00"/>
    <x v="19"/>
    <x v="19"/>
    <s v="OPP"/>
    <s v="S011"/>
    <s v="Provision - Holiday Pay remediation ACC"/>
    <x v="0"/>
    <n v="8.59"/>
    <n v="0"/>
    <s v="PS\LITTLEJK"/>
    <s v="PS\MAIRA"/>
    <s v="PS\MAIRA"/>
    <s v="OGL003710"/>
    <m/>
    <m/>
    <m/>
    <n v="219548"/>
  </r>
  <r>
    <d v="2020-06-30T00:00:00"/>
    <x v="19"/>
    <x v="19"/>
    <s v="OPP"/>
    <s v="S011"/>
    <s v="Provision - Holiday Pay remediation ACC"/>
    <x v="0"/>
    <n v="1.21"/>
    <n v="0"/>
    <s v="PS\LITTLEJK"/>
    <s v="PS\MAIRA"/>
    <s v="PS\MAIRA"/>
    <s v="OGL003710"/>
    <m/>
    <m/>
    <m/>
    <n v="219550"/>
  </r>
  <r>
    <d v="2020-06-30T00:00:00"/>
    <x v="19"/>
    <x v="19"/>
    <s v="OPP"/>
    <s v="S011"/>
    <s v="Provision - Holiday Pay remediation ACC"/>
    <x v="0"/>
    <n v="0.85"/>
    <n v="0"/>
    <s v="PS\LITTLEJK"/>
    <s v="PS\MAIRA"/>
    <s v="PS\MAIRA"/>
    <s v="OGL003710"/>
    <m/>
    <m/>
    <m/>
    <n v="219551"/>
  </r>
  <r>
    <d v="2020-06-30T00:00:00"/>
    <x v="19"/>
    <x v="19"/>
    <s v="OPP"/>
    <s v="S011"/>
    <s v="Provision - Holiday Pay remediation ACC"/>
    <x v="0"/>
    <n v="12.05"/>
    <n v="0"/>
    <s v="PS\LITTLEJK"/>
    <s v="PS\MAIRA"/>
    <s v="PS\MAIRA"/>
    <s v="OGL003710"/>
    <m/>
    <m/>
    <m/>
    <n v="219552"/>
  </r>
  <r>
    <d v="2020-06-30T00:00:00"/>
    <x v="3"/>
    <x v="3"/>
    <s v="OPP"/>
    <s v="S011"/>
    <s v="Provision - Holiday Pay remediation KSR"/>
    <x v="0"/>
    <n v="103.92"/>
    <n v="0"/>
    <s v="PS\LITTLEJK"/>
    <s v="PS\MAIRA"/>
    <s v="PS\MAIRA"/>
    <s v="OGL003710"/>
    <m/>
    <m/>
    <m/>
    <n v="219554"/>
  </r>
  <r>
    <d v="2020-06-30T00:00:00"/>
    <x v="3"/>
    <x v="3"/>
    <s v="OPP"/>
    <s v="S011"/>
    <s v="Provision - Holiday Pay remediation KSR"/>
    <x v="0"/>
    <n v="167.09"/>
    <n v="0"/>
    <s v="PS\LITTLEJK"/>
    <s v="PS\MAIRA"/>
    <s v="PS\MAIRA"/>
    <s v="OGL003710"/>
    <m/>
    <m/>
    <m/>
    <n v="219556"/>
  </r>
  <r>
    <d v="2020-06-30T00:00:00"/>
    <x v="3"/>
    <x v="3"/>
    <s v="OPP"/>
    <s v="S011"/>
    <s v="Provision - Holiday Pay remediation KSR"/>
    <x v="0"/>
    <n v="192.23"/>
    <n v="0"/>
    <s v="PS\LITTLEJK"/>
    <s v="PS\MAIRA"/>
    <s v="PS\MAIRA"/>
    <s v="OGL003710"/>
    <m/>
    <m/>
    <m/>
    <n v="219561"/>
  </r>
  <r>
    <d v="2020-06-30T00:00:00"/>
    <x v="3"/>
    <x v="3"/>
    <s v="OPP"/>
    <s v="S011"/>
    <s v="Provision - Holiday Pay remediation KSR"/>
    <x v="0"/>
    <n v="27.23"/>
    <n v="0"/>
    <s v="PS\LITTLEJK"/>
    <s v="PS\MAIRA"/>
    <s v="PS\MAIRA"/>
    <s v="OGL003710"/>
    <m/>
    <m/>
    <m/>
    <n v="219563"/>
  </r>
  <r>
    <d v="2020-06-30T00:00:00"/>
    <x v="3"/>
    <x v="3"/>
    <s v="OPP"/>
    <s v="S011"/>
    <s v="Provision - Holiday Pay remediation KSR"/>
    <x v="0"/>
    <n v="19.25"/>
    <n v="0"/>
    <s v="PS\LITTLEJK"/>
    <s v="PS\MAIRA"/>
    <s v="PS\MAIRA"/>
    <s v="OGL003710"/>
    <m/>
    <m/>
    <m/>
    <n v="219564"/>
  </r>
  <r>
    <d v="2020-06-30T00:00:00"/>
    <x v="3"/>
    <x v="3"/>
    <s v="OPP"/>
    <s v="S011"/>
    <s v="Provision - Holiday Pay remediation KSR"/>
    <x v="0"/>
    <n v="269.31"/>
    <n v="0"/>
    <s v="PS\LITTLEJK"/>
    <s v="PS\MAIRA"/>
    <s v="PS\MAIRA"/>
    <s v="OGL003710"/>
    <m/>
    <m/>
    <m/>
    <n v="219565"/>
  </r>
  <r>
    <d v="2020-06-30T00:00:00"/>
    <x v="56"/>
    <x v="56"/>
    <s v="OPP"/>
    <s v="S011"/>
    <s v="OVO011770 Liberty test systems"/>
    <x v="0"/>
    <n v="8218.1"/>
    <n v="0"/>
    <s v="PS\WOODCOCJ"/>
    <s v="PS\LITTLEJK"/>
    <s v="PS\LITTLEJK"/>
    <s v="OGL003711"/>
    <s v="Soundtech"/>
    <m/>
    <m/>
    <n v="219570"/>
  </r>
  <r>
    <d v="2020-06-30T00:00:00"/>
    <x v="56"/>
    <x v="56"/>
    <s v="OPP"/>
    <s v="S011"/>
    <s v="OVO011785 Soundtech 32 hrs"/>
    <x v="0"/>
    <n v="2240"/>
    <n v="0"/>
    <s v="PS\WOODCOCJ"/>
    <s v="PS\LITTLEJK"/>
    <s v="PS\LITTLEJK"/>
    <s v="OGL003711"/>
    <s v="Soundtech"/>
    <m/>
    <m/>
    <n v="219571"/>
  </r>
  <r>
    <d v="2020-06-30T00:00:00"/>
    <x v="56"/>
    <x v="56"/>
    <s v="OPP"/>
    <s v="S011"/>
    <s v="OVO011785Bartons Sound System 16 hrs"/>
    <x v="0"/>
    <n v="1920"/>
    <n v="0"/>
    <s v="PS\WOODCOCJ"/>
    <s v="PS\LITTLEJK"/>
    <s v="PS\LITTLEJK"/>
    <s v="OGL003711"/>
    <m/>
    <m/>
    <m/>
    <n v="2195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21" firstHeaderRow="1" firstDataRow="1" firstDataCol="3"/>
  <pivotFields count="17">
    <pivotField compact="0" numFmtId="14" outline="0" showAll="0"/>
    <pivotField axis="axisRow" compact="0" outline="0" showAll="0" defaultSubtotal="0">
      <items count="74">
        <item x="33"/>
        <item x="59"/>
        <item x="1"/>
        <item x="58"/>
        <item x="68"/>
        <item x="19"/>
        <item x="2"/>
        <item x="3"/>
        <item x="70"/>
        <item x="28"/>
        <item x="65"/>
        <item x="20"/>
        <item x="4"/>
        <item x="18"/>
        <item x="71"/>
        <item x="0"/>
        <item x="12"/>
        <item x="15"/>
        <item x="16"/>
        <item x="35"/>
        <item x="63"/>
        <item x="64"/>
        <item x="13"/>
        <item x="7"/>
        <item x="43"/>
        <item x="67"/>
        <item x="27"/>
        <item x="62"/>
        <item x="34"/>
        <item x="44"/>
        <item x="31"/>
        <item x="29"/>
        <item x="46"/>
        <item x="56"/>
        <item x="55"/>
        <item x="10"/>
        <item x="53"/>
        <item x="54"/>
        <item x="22"/>
        <item x="24"/>
        <item x="57"/>
        <item x="25"/>
        <item x="23"/>
        <item x="26"/>
        <item x="48"/>
        <item x="42"/>
        <item x="61"/>
        <item x="9"/>
        <item x="5"/>
        <item x="66"/>
        <item x="21"/>
        <item x="45"/>
        <item x="17"/>
        <item x="41"/>
        <item x="11"/>
        <item x="8"/>
        <item x="50"/>
        <item x="60"/>
        <item x="47"/>
        <item x="72"/>
        <item x="73"/>
        <item x="49"/>
        <item x="51"/>
        <item x="69"/>
        <item x="52"/>
        <item x="37"/>
        <item x="40"/>
        <item x="38"/>
        <item x="39"/>
        <item x="36"/>
        <item x="6"/>
        <item x="32"/>
        <item x="30"/>
        <item x="14"/>
      </items>
    </pivotField>
    <pivotField axis="axisRow" compact="0" outline="0" showAll="0">
      <items count="75">
        <item x="19"/>
        <item x="29"/>
        <item x="53"/>
        <item x="54"/>
        <item x="30"/>
        <item x="4"/>
        <item x="35"/>
        <item x="63"/>
        <item x="31"/>
        <item x="6"/>
        <item x="32"/>
        <item x="24"/>
        <item x="62"/>
        <item x="34"/>
        <item x="45"/>
        <item x="10"/>
        <item x="56"/>
        <item x="33"/>
        <item x="59"/>
        <item x="40"/>
        <item x="37"/>
        <item x="36"/>
        <item x="38"/>
        <item x="39"/>
        <item x="25"/>
        <item x="26"/>
        <item x="12"/>
        <item x="42"/>
        <item x="71"/>
        <item x="72"/>
        <item x="60"/>
        <item x="73"/>
        <item x="27"/>
        <item x="55"/>
        <item x="23"/>
        <item x="48"/>
        <item x="21"/>
        <item x="3"/>
        <item x="46"/>
        <item x="64"/>
        <item x="51"/>
        <item x="69"/>
        <item x="49"/>
        <item x="52"/>
        <item x="20"/>
        <item x="0"/>
        <item x="14"/>
        <item x="68"/>
        <item x="5"/>
        <item x="7"/>
        <item x="43"/>
        <item x="41"/>
        <item x="11"/>
        <item x="8"/>
        <item x="16"/>
        <item x="65"/>
        <item x="9"/>
        <item x="67"/>
        <item x="66"/>
        <item x="1"/>
        <item x="58"/>
        <item x="13"/>
        <item x="44"/>
        <item x="18"/>
        <item x="28"/>
        <item x="2"/>
        <item x="17"/>
        <item x="50"/>
        <item x="57"/>
        <item x="22"/>
        <item x="15"/>
        <item x="47"/>
        <item x="70"/>
        <item x="61"/>
        <item t="default"/>
      </items>
    </pivotField>
    <pivotField compact="0" outline="0" showAll="0"/>
    <pivotField compact="0" outline="0" showAll="0"/>
    <pivotField compact="0" outline="0" showAll="0"/>
    <pivotField axis="axisRow" compact="0" outline="0" showAll="0">
      <items count="8">
        <item x="3"/>
        <item x="5"/>
        <item x="1"/>
        <item h="1" x="0"/>
        <item x="6"/>
        <item x="2"/>
        <item x="4"/>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6"/>
    <field x="1"/>
    <field x="2"/>
  </rowFields>
  <rowItems count="18">
    <i>
      <x/>
      <x v="42"/>
      <x v="34"/>
    </i>
    <i r="1">
      <x v="44"/>
      <x v="35"/>
    </i>
    <i t="default">
      <x/>
    </i>
    <i>
      <x v="1"/>
      <x v="39"/>
      <x v="11"/>
    </i>
    <i t="default">
      <x v="1"/>
    </i>
    <i>
      <x v="2"/>
      <x v="17"/>
      <x v="70"/>
    </i>
    <i r="1">
      <x v="23"/>
      <x v="49"/>
    </i>
    <i r="1">
      <x v="57"/>
      <x v="30"/>
    </i>
    <i r="1">
      <x v="64"/>
      <x v="43"/>
    </i>
    <i t="default">
      <x v="2"/>
    </i>
    <i>
      <x v="4"/>
      <x v="13"/>
      <x v="63"/>
    </i>
    <i t="default">
      <x v="4"/>
    </i>
    <i>
      <x v="5"/>
      <x v="38"/>
      <x v="69"/>
    </i>
    <i r="1">
      <x v="44"/>
      <x v="35"/>
    </i>
    <i t="default">
      <x v="5"/>
    </i>
    <i>
      <x v="6"/>
      <x v="37"/>
      <x v="3"/>
    </i>
    <i t="default">
      <x v="6"/>
    </i>
    <i t="grand">
      <x/>
    </i>
  </rowItems>
  <colItems count="1">
    <i/>
  </colItems>
  <dataFields count="1">
    <dataField name="Sum of Amount" fld="7" baseField="0" baseItem="0" numFmtId="43"/>
  </dataFields>
  <formats count="2">
    <format dxfId="1">
      <pivotArea dataOnly="0" outline="0" fieldPosition="0">
        <references count="1">
          <reference field="6" count="0" defaultSubtotal="1"/>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16"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9" t="s">
        <v>51</v>
      </c>
      <c r="B1" s="189"/>
      <c r="C1" s="189"/>
      <c r="D1" s="189"/>
      <c r="E1" s="189"/>
      <c r="F1" s="189"/>
      <c r="G1" s="46"/>
      <c r="H1" s="46"/>
      <c r="I1" s="46"/>
      <c r="J1" s="46"/>
      <c r="K1" s="46"/>
    </row>
    <row r="2" spans="1:11" ht="21" customHeight="1" x14ac:dyDescent="0.2">
      <c r="A2" s="4" t="s">
        <v>52</v>
      </c>
      <c r="B2" s="190" t="s">
        <v>169</v>
      </c>
      <c r="C2" s="190"/>
      <c r="D2" s="190"/>
      <c r="E2" s="190"/>
      <c r="F2" s="190"/>
      <c r="G2" s="46"/>
      <c r="H2" s="46"/>
      <c r="I2" s="46"/>
      <c r="J2" s="46"/>
      <c r="K2" s="46"/>
    </row>
    <row r="3" spans="1:11" ht="21" customHeight="1" x14ac:dyDescent="0.2">
      <c r="A3" s="4" t="s">
        <v>53</v>
      </c>
      <c r="B3" s="190" t="s">
        <v>247</v>
      </c>
      <c r="C3" s="190"/>
      <c r="D3" s="190"/>
      <c r="E3" s="190"/>
      <c r="F3" s="190"/>
      <c r="G3" s="46"/>
      <c r="H3" s="46"/>
      <c r="I3" s="46"/>
      <c r="J3" s="46"/>
      <c r="K3" s="46"/>
    </row>
    <row r="4" spans="1:11" ht="21" customHeight="1" x14ac:dyDescent="0.2">
      <c r="A4" s="4" t="s">
        <v>54</v>
      </c>
      <c r="B4" s="191">
        <v>43647</v>
      </c>
      <c r="C4" s="191"/>
      <c r="D4" s="191"/>
      <c r="E4" s="191"/>
      <c r="F4" s="191"/>
      <c r="G4" s="46"/>
      <c r="H4" s="46"/>
      <c r="I4" s="46"/>
      <c r="J4" s="46"/>
      <c r="K4" s="46"/>
    </row>
    <row r="5" spans="1:11" ht="21" customHeight="1" x14ac:dyDescent="0.2">
      <c r="A5" s="4" t="s">
        <v>55</v>
      </c>
      <c r="B5" s="191">
        <v>44012</v>
      </c>
      <c r="C5" s="191"/>
      <c r="D5" s="191"/>
      <c r="E5" s="191"/>
      <c r="F5" s="191"/>
      <c r="G5" s="46"/>
      <c r="H5" s="46"/>
      <c r="I5" s="46"/>
      <c r="J5" s="46"/>
      <c r="K5" s="46"/>
    </row>
    <row r="6" spans="1:11" ht="21" customHeight="1" x14ac:dyDescent="0.2">
      <c r="A6" s="4" t="s">
        <v>56</v>
      </c>
      <c r="B6" s="188" t="str">
        <f>IF(AND(Travel!B7&lt;&gt;A30,Hospitality!B7&lt;&gt;A30,'All other expenses'!B7&lt;&gt;A30,'Gifts and benefits'!B7&lt;&gt;A30),A31,IF(AND(Travel!B7=A30,Hospitality!B7=A30,'All other expenses'!B7=A30,'Gifts and benefits'!B7=A30),A33,A32))</f>
        <v>Data and totals checked on all sheets</v>
      </c>
      <c r="C6" s="188"/>
      <c r="D6" s="188"/>
      <c r="E6" s="188"/>
      <c r="F6" s="188"/>
      <c r="G6" s="34"/>
      <c r="H6" s="46"/>
      <c r="I6" s="46"/>
      <c r="J6" s="46"/>
      <c r="K6" s="46"/>
    </row>
    <row r="7" spans="1:11" ht="21" customHeight="1" x14ac:dyDescent="0.2">
      <c r="A7" s="4" t="s">
        <v>57</v>
      </c>
      <c r="B7" s="187" t="s">
        <v>89</v>
      </c>
      <c r="C7" s="187"/>
      <c r="D7" s="187"/>
      <c r="E7" s="187"/>
      <c r="F7" s="187"/>
      <c r="G7" s="34"/>
      <c r="H7" s="46"/>
      <c r="I7" s="46"/>
      <c r="J7" s="46"/>
      <c r="K7" s="46"/>
    </row>
    <row r="8" spans="1:11" ht="21" customHeight="1" x14ac:dyDescent="0.2">
      <c r="A8" s="4" t="s">
        <v>59</v>
      </c>
      <c r="B8" s="187" t="s">
        <v>4671</v>
      </c>
      <c r="C8" s="187"/>
      <c r="D8" s="187"/>
      <c r="E8" s="187"/>
      <c r="F8" s="187"/>
      <c r="G8" s="34"/>
      <c r="H8" s="46"/>
      <c r="I8" s="46"/>
      <c r="J8" s="46"/>
      <c r="K8" s="46"/>
    </row>
    <row r="9" spans="1:11" ht="66.75" customHeight="1" x14ac:dyDescent="0.2">
      <c r="A9" s="186" t="s">
        <v>60</v>
      </c>
      <c r="B9" s="186"/>
      <c r="C9" s="186"/>
      <c r="D9" s="186"/>
      <c r="E9" s="186"/>
      <c r="F9" s="186"/>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16777.710000000003</v>
      </c>
      <c r="C11" s="102" t="str">
        <f>IF(Travel!B6="",A34,Travel!B6)</f>
        <v>Figures exclude GST</v>
      </c>
      <c r="D11" s="8"/>
      <c r="E11" s="10" t="s">
        <v>66</v>
      </c>
      <c r="F11" s="56">
        <f>'Gifts and benefits'!C26</f>
        <v>5</v>
      </c>
      <c r="G11" s="47"/>
      <c r="H11" s="47"/>
      <c r="I11" s="47"/>
      <c r="J11" s="47"/>
      <c r="K11" s="47"/>
    </row>
    <row r="12" spans="1:11" ht="27.75" customHeight="1" x14ac:dyDescent="0.2">
      <c r="A12" s="10" t="s">
        <v>24</v>
      </c>
      <c r="B12" s="94">
        <f>Hospitality!B25</f>
        <v>40.869999999999997</v>
      </c>
      <c r="C12" s="102" t="str">
        <f>IF(Hospitality!B6="",A34,Hospitality!B6)</f>
        <v>Figures exclude GST</v>
      </c>
      <c r="D12" s="8"/>
      <c r="E12" s="10" t="s">
        <v>67</v>
      </c>
      <c r="F12" s="56">
        <f>'Gifts and benefits'!C27</f>
        <v>5</v>
      </c>
      <c r="G12" s="47"/>
      <c r="H12" s="47"/>
      <c r="I12" s="47"/>
      <c r="J12" s="47"/>
      <c r="K12" s="47"/>
    </row>
    <row r="13" spans="1:11" ht="27.75" customHeight="1" x14ac:dyDescent="0.2">
      <c r="A13" s="10" t="s">
        <v>68</v>
      </c>
      <c r="B13" s="94">
        <f>'All other expenses'!B31</f>
        <v>7658.3000000000011</v>
      </c>
      <c r="C13" s="102" t="str">
        <f>IF('All other expenses'!B6="",A34,'All other expenses'!B6)</f>
        <v>Figures exclude GST</v>
      </c>
      <c r="D13" s="8"/>
      <c r="E13" s="10" t="s">
        <v>69</v>
      </c>
      <c r="F13" s="56">
        <f>'Gifts and benefits'!C28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Travel!B38</f>
        <v>16418.690000000002</v>
      </c>
      <c r="C15" s="104" t="str">
        <f>C11</f>
        <v>Figures exclude GST</v>
      </c>
      <c r="D15" s="8"/>
      <c r="E15" s="8"/>
      <c r="F15" s="58"/>
      <c r="G15" s="46"/>
      <c r="H15" s="46"/>
      <c r="I15" s="46"/>
      <c r="J15" s="46"/>
      <c r="K15" s="46"/>
    </row>
    <row r="16" spans="1:11" ht="27.75" customHeight="1" x14ac:dyDescent="0.2">
      <c r="A16" s="11" t="s">
        <v>71</v>
      </c>
      <c r="B16" s="96">
        <f>Travel!B55</f>
        <v>359.02</v>
      </c>
      <c r="C16" s="104" t="str">
        <f>C11</f>
        <v>Figures exclude GST</v>
      </c>
      <c r="D16" s="59"/>
      <c r="E16" s="8"/>
      <c r="F16" s="60"/>
      <c r="G16" s="46"/>
      <c r="H16" s="46"/>
      <c r="I16" s="46"/>
      <c r="J16" s="46"/>
      <c r="K16" s="46"/>
    </row>
    <row r="17" spans="1:11" ht="27.75" customHeight="1" x14ac:dyDescent="0.2">
      <c r="A17" s="11" t="s">
        <v>72</v>
      </c>
      <c r="B17" s="96">
        <f>Travel!B69</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COUNT(Travel!B12:B37)</f>
        <v>18</v>
      </c>
      <c r="C55" s="111"/>
      <c r="D55" s="111">
        <f>COUNTIF(Travel!D12:D37,"*")</f>
        <v>18</v>
      </c>
      <c r="E55" s="112"/>
      <c r="F55" s="112" t="b">
        <f>MIN(B55,D55)=MAX(B55,D55)</f>
        <v>1</v>
      </c>
      <c r="G55" s="46"/>
      <c r="H55" s="46"/>
      <c r="I55" s="46"/>
      <c r="J55" s="46"/>
      <c r="K55" s="46"/>
    </row>
    <row r="56" spans="1:11" hidden="1" x14ac:dyDescent="0.2">
      <c r="A56" s="121" t="s">
        <v>105</v>
      </c>
      <c r="B56" s="111">
        <f>COUNT(Travel!B42:B54)</f>
        <v>5</v>
      </c>
      <c r="C56" s="111"/>
      <c r="D56" s="111">
        <f>COUNTIF(Travel!D42:D54,"*")</f>
        <v>5</v>
      </c>
      <c r="E56" s="112"/>
      <c r="F56" s="112" t="b">
        <f>MIN(B56,D56)=MAX(B56,D56)</f>
        <v>1</v>
      </c>
    </row>
    <row r="57" spans="1:11" hidden="1" x14ac:dyDescent="0.2">
      <c r="A57" s="122"/>
      <c r="B57" s="111">
        <f>COUNT(Travel!B59:B68)</f>
        <v>0</v>
      </c>
      <c r="C57" s="111"/>
      <c r="D57" s="111">
        <f>COUNTIF(Travel!D59:D68,"*")</f>
        <v>0</v>
      </c>
      <c r="E57" s="112"/>
      <c r="F57" s="112" t="b">
        <f>MIN(B57,D57)=MAX(B57,D57)</f>
        <v>1</v>
      </c>
    </row>
    <row r="58" spans="1:11" hidden="1" x14ac:dyDescent="0.2">
      <c r="A58" s="123" t="s">
        <v>106</v>
      </c>
      <c r="B58" s="113">
        <f>COUNT(Hospitality!B11:B24)</f>
        <v>2</v>
      </c>
      <c r="C58" s="113"/>
      <c r="D58" s="113">
        <f>COUNTIF(Hospitality!D11:D24,"*")</f>
        <v>2</v>
      </c>
      <c r="E58" s="114"/>
      <c r="F58" s="114" t="b">
        <f>MIN(B58,D58)=MAX(B58,D58)</f>
        <v>1</v>
      </c>
    </row>
    <row r="59" spans="1:11" hidden="1" x14ac:dyDescent="0.2">
      <c r="A59" s="124" t="s">
        <v>107</v>
      </c>
      <c r="B59" s="112">
        <f>COUNT('All other expenses'!B11:B30)</f>
        <v>11</v>
      </c>
      <c r="C59" s="112"/>
      <c r="D59" s="112">
        <f>COUNTIF('All other expenses'!D11:D30,"*")</f>
        <v>11</v>
      </c>
      <c r="E59" s="112"/>
      <c r="F59" s="112" t="b">
        <f>MIN(B59,D59)=MAX(B59,D59)</f>
        <v>1</v>
      </c>
    </row>
    <row r="60" spans="1:11" hidden="1" x14ac:dyDescent="0.2">
      <c r="A60" s="123" t="s">
        <v>108</v>
      </c>
      <c r="B60" s="113">
        <f>COUNTIF('Gifts and benefits'!B11:B25,"*")</f>
        <v>5</v>
      </c>
      <c r="C60" s="113">
        <f>COUNTIF('Gifts and benefits'!C11:C25,"*")</f>
        <v>5</v>
      </c>
      <c r="D60" s="113"/>
      <c r="E60" s="113">
        <f>COUNTA('Gifts and benefits'!E11:E25)</f>
        <v>5</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7"/>
  <sheetViews>
    <sheetView zoomScaleNormal="100" workbookViewId="0">
      <selection activeCell="C24" sqref="C2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9" t="s">
        <v>109</v>
      </c>
      <c r="B1" s="189"/>
      <c r="C1" s="189"/>
      <c r="D1" s="189"/>
      <c r="E1" s="189"/>
      <c r="F1" s="46"/>
    </row>
    <row r="2" spans="1:6" ht="21" customHeight="1" x14ac:dyDescent="0.2">
      <c r="A2" s="4" t="s">
        <v>52</v>
      </c>
      <c r="B2" s="192" t="str">
        <f>'Summary and sign-off'!B2:F2</f>
        <v>Parliamentary Service</v>
      </c>
      <c r="C2" s="192"/>
      <c r="D2" s="192"/>
      <c r="E2" s="192"/>
      <c r="F2" s="46"/>
    </row>
    <row r="3" spans="1:6" ht="21" customHeight="1" x14ac:dyDescent="0.2">
      <c r="A3" s="4" t="s">
        <v>110</v>
      </c>
      <c r="B3" s="192" t="str">
        <f>'Summary and sign-off'!B3:F3</f>
        <v>David Wilson</v>
      </c>
      <c r="C3" s="192"/>
      <c r="D3" s="192"/>
      <c r="E3" s="192"/>
      <c r="F3" s="46"/>
    </row>
    <row r="4" spans="1:6" ht="21" customHeight="1" x14ac:dyDescent="0.2">
      <c r="A4" s="4" t="s">
        <v>111</v>
      </c>
      <c r="B4" s="192">
        <f>'Summary and sign-off'!B4:F4</f>
        <v>43647</v>
      </c>
      <c r="C4" s="192"/>
      <c r="D4" s="192"/>
      <c r="E4" s="192"/>
      <c r="F4" s="46"/>
    </row>
    <row r="5" spans="1:6" ht="21" customHeight="1" x14ac:dyDescent="0.2">
      <c r="A5" s="4" t="s">
        <v>112</v>
      </c>
      <c r="B5" s="192">
        <f>'Summary and sign-off'!B5:F5</f>
        <v>44012</v>
      </c>
      <c r="C5" s="192"/>
      <c r="D5" s="192"/>
      <c r="E5" s="192"/>
      <c r="F5" s="46"/>
    </row>
    <row r="6" spans="1:6" ht="21" customHeight="1" x14ac:dyDescent="0.2">
      <c r="A6" s="4" t="s">
        <v>113</v>
      </c>
      <c r="B6" s="187" t="s">
        <v>81</v>
      </c>
      <c r="C6" s="187"/>
      <c r="D6" s="187"/>
      <c r="E6" s="187"/>
      <c r="F6" s="46"/>
    </row>
    <row r="7" spans="1:6" ht="21" customHeight="1" x14ac:dyDescent="0.2">
      <c r="A7" s="4" t="s">
        <v>56</v>
      </c>
      <c r="B7" s="187" t="s">
        <v>83</v>
      </c>
      <c r="C7" s="187"/>
      <c r="D7" s="187"/>
      <c r="E7" s="187"/>
      <c r="F7" s="46"/>
    </row>
    <row r="8" spans="1:6" ht="36" customHeight="1" x14ac:dyDescent="0.2">
      <c r="A8" s="195" t="s">
        <v>114</v>
      </c>
      <c r="B8" s="196"/>
      <c r="C8" s="196"/>
      <c r="D8" s="196"/>
      <c r="E8" s="196"/>
      <c r="F8" s="22"/>
    </row>
    <row r="9" spans="1:6" ht="36" customHeight="1" x14ac:dyDescent="0.2">
      <c r="A9" s="197" t="s">
        <v>115</v>
      </c>
      <c r="B9" s="198"/>
      <c r="C9" s="198"/>
      <c r="D9" s="198"/>
      <c r="E9" s="198"/>
      <c r="F9" s="22"/>
    </row>
    <row r="10" spans="1:6" ht="24.75" customHeight="1" x14ac:dyDescent="0.2">
      <c r="A10" s="194" t="s">
        <v>116</v>
      </c>
      <c r="B10" s="199"/>
      <c r="C10" s="194"/>
      <c r="D10" s="194"/>
      <c r="E10" s="194"/>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v>43668</v>
      </c>
      <c r="B13" s="158">
        <v>377.09</v>
      </c>
      <c r="C13" s="159" t="s">
        <v>2085</v>
      </c>
      <c r="D13" s="159" t="s">
        <v>259</v>
      </c>
      <c r="E13" s="160" t="s">
        <v>4658</v>
      </c>
      <c r="F13" s="1"/>
    </row>
    <row r="14" spans="1:6" s="87" customFormat="1" x14ac:dyDescent="0.2">
      <c r="A14" s="157">
        <v>43668</v>
      </c>
      <c r="B14" s="158">
        <v>302.83999999999997</v>
      </c>
      <c r="C14" s="159" t="s">
        <v>2075</v>
      </c>
      <c r="D14" s="159" t="s">
        <v>259</v>
      </c>
      <c r="E14" s="160" t="s">
        <v>4658</v>
      </c>
      <c r="F14" s="1"/>
    </row>
    <row r="15" spans="1:6" s="87" customFormat="1" x14ac:dyDescent="0.2">
      <c r="A15" s="157">
        <v>43727</v>
      </c>
      <c r="B15" s="158">
        <v>25.7</v>
      </c>
      <c r="C15" s="159" t="s">
        <v>1766</v>
      </c>
      <c r="D15" s="159" t="s">
        <v>4653</v>
      </c>
      <c r="E15" s="160" t="s">
        <v>4652</v>
      </c>
      <c r="F15" s="1"/>
    </row>
    <row r="16" spans="1:6" s="87" customFormat="1" x14ac:dyDescent="0.2">
      <c r="A16" s="157">
        <v>43727</v>
      </c>
      <c r="B16" s="158">
        <v>913.67</v>
      </c>
      <c r="C16" s="159" t="s">
        <v>1764</v>
      </c>
      <c r="D16" s="159" t="s">
        <v>259</v>
      </c>
      <c r="E16" s="160" t="s">
        <v>4652</v>
      </c>
      <c r="F16" s="1"/>
    </row>
    <row r="17" spans="1:6" s="87" customFormat="1" x14ac:dyDescent="0.2">
      <c r="A17" s="157">
        <v>43738</v>
      </c>
      <c r="B17" s="158">
        <v>1907.13</v>
      </c>
      <c r="C17" s="159" t="s">
        <v>1714</v>
      </c>
      <c r="D17" s="159" t="s">
        <v>4655</v>
      </c>
      <c r="E17" s="160" t="s">
        <v>4652</v>
      </c>
      <c r="F17" s="1"/>
    </row>
    <row r="18" spans="1:6" s="87" customFormat="1" x14ac:dyDescent="0.2">
      <c r="A18" s="157">
        <v>43738</v>
      </c>
      <c r="B18" s="158">
        <v>34</v>
      </c>
      <c r="C18" s="159" t="s">
        <v>1713</v>
      </c>
      <c r="D18" s="159" t="s">
        <v>4655</v>
      </c>
      <c r="E18" s="160" t="s">
        <v>4652</v>
      </c>
      <c r="F18" s="1"/>
    </row>
    <row r="19" spans="1:6" s="87" customFormat="1" x14ac:dyDescent="0.2">
      <c r="A19" s="157">
        <v>43781</v>
      </c>
      <c r="B19" s="158">
        <v>12556</v>
      </c>
      <c r="C19" s="159" t="s">
        <v>1477</v>
      </c>
      <c r="D19" s="159" t="s">
        <v>4655</v>
      </c>
      <c r="E19" s="160" t="s">
        <v>4656</v>
      </c>
      <c r="F19" s="1"/>
    </row>
    <row r="20" spans="1:6" s="87" customFormat="1" x14ac:dyDescent="0.2">
      <c r="A20" s="157">
        <v>43830</v>
      </c>
      <c r="B20" s="158">
        <v>34</v>
      </c>
      <c r="C20" s="159" t="s">
        <v>1289</v>
      </c>
      <c r="D20" s="159" t="s">
        <v>4655</v>
      </c>
      <c r="E20" s="160" t="s">
        <v>4656</v>
      </c>
      <c r="F20" s="1"/>
    </row>
    <row r="21" spans="1:6" s="87" customFormat="1" x14ac:dyDescent="0.2">
      <c r="A21" s="157">
        <v>43861</v>
      </c>
      <c r="B21" s="158">
        <v>20</v>
      </c>
      <c r="C21" s="159" t="s">
        <v>1080</v>
      </c>
      <c r="D21" s="159" t="s">
        <v>4655</v>
      </c>
      <c r="E21" s="160" t="s">
        <v>4656</v>
      </c>
      <c r="F21" s="1"/>
    </row>
    <row r="22" spans="1:6" s="87" customFormat="1" x14ac:dyDescent="0.2">
      <c r="A22" s="157">
        <v>43668</v>
      </c>
      <c r="B22" s="158">
        <v>50.77</v>
      </c>
      <c r="C22" s="159" t="s">
        <v>2087</v>
      </c>
      <c r="D22" s="159" t="s">
        <v>243</v>
      </c>
      <c r="E22" s="160" t="s">
        <v>4659</v>
      </c>
      <c r="F22" s="1"/>
    </row>
    <row r="23" spans="1:6" s="87" customFormat="1" x14ac:dyDescent="0.2">
      <c r="A23" s="157">
        <v>43668</v>
      </c>
      <c r="B23" s="158">
        <v>33.590000000000003</v>
      </c>
      <c r="C23" s="159" t="s">
        <v>2086</v>
      </c>
      <c r="D23" s="159" t="s">
        <v>243</v>
      </c>
      <c r="E23" s="160" t="s">
        <v>4658</v>
      </c>
      <c r="F23" s="1"/>
    </row>
    <row r="24" spans="1:6" s="87" customFormat="1" x14ac:dyDescent="0.2">
      <c r="A24" s="157">
        <v>43677</v>
      </c>
      <c r="B24" s="158">
        <v>38.93</v>
      </c>
      <c r="C24" s="159" t="s">
        <v>2003</v>
      </c>
      <c r="D24" s="159" t="s">
        <v>243</v>
      </c>
      <c r="E24" s="160" t="s">
        <v>4657</v>
      </c>
      <c r="F24" s="1"/>
    </row>
    <row r="25" spans="1:6" s="87" customFormat="1" x14ac:dyDescent="0.2">
      <c r="A25" s="157">
        <v>43730</v>
      </c>
      <c r="B25" s="158">
        <v>33.43</v>
      </c>
      <c r="C25" s="159" t="s">
        <v>1752</v>
      </c>
      <c r="D25" s="159" t="s">
        <v>243</v>
      </c>
      <c r="E25" s="160" t="s">
        <v>4652</v>
      </c>
      <c r="F25" s="1"/>
    </row>
    <row r="26" spans="1:6" s="87" customFormat="1" x14ac:dyDescent="0.2">
      <c r="A26" s="157">
        <v>43730</v>
      </c>
      <c r="B26" s="158">
        <v>20.13</v>
      </c>
      <c r="C26" s="159" t="s">
        <v>1752</v>
      </c>
      <c r="D26" s="159" t="s">
        <v>243</v>
      </c>
      <c r="E26" s="160" t="s">
        <v>4652</v>
      </c>
      <c r="F26" s="1"/>
    </row>
    <row r="27" spans="1:6" s="87" customFormat="1" x14ac:dyDescent="0.2">
      <c r="A27" s="157">
        <v>43730</v>
      </c>
      <c r="B27" s="158">
        <v>13.59</v>
      </c>
      <c r="C27" s="159" t="s">
        <v>1752</v>
      </c>
      <c r="D27" s="159" t="s">
        <v>243</v>
      </c>
      <c r="E27" s="160" t="s">
        <v>4652</v>
      </c>
      <c r="F27" s="1"/>
    </row>
    <row r="28" spans="1:6" s="87" customFormat="1" x14ac:dyDescent="0.2">
      <c r="A28" s="157">
        <v>43730</v>
      </c>
      <c r="B28" s="158">
        <v>28.08</v>
      </c>
      <c r="C28" s="159" t="s">
        <v>1752</v>
      </c>
      <c r="D28" s="159" t="s">
        <v>243</v>
      </c>
      <c r="E28" s="160" t="s">
        <v>4652</v>
      </c>
      <c r="F28" s="1"/>
    </row>
    <row r="29" spans="1:6" s="87" customFormat="1" x14ac:dyDescent="0.2">
      <c r="A29" s="157">
        <v>43738</v>
      </c>
      <c r="B29" s="158">
        <v>9.25</v>
      </c>
      <c r="C29" s="159" t="s">
        <v>1742</v>
      </c>
      <c r="D29" s="159" t="s">
        <v>243</v>
      </c>
      <c r="E29" s="160" t="s">
        <v>4652</v>
      </c>
      <c r="F29" s="1"/>
    </row>
    <row r="30" spans="1:6" s="87" customFormat="1" x14ac:dyDescent="0.2">
      <c r="A30" s="157">
        <v>43884</v>
      </c>
      <c r="B30" s="158">
        <v>20.49</v>
      </c>
      <c r="C30" s="159" t="s">
        <v>987</v>
      </c>
      <c r="D30" s="159" t="s">
        <v>243</v>
      </c>
      <c r="E30" s="160" t="s">
        <v>4656</v>
      </c>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ht="12.75" customHeight="1" x14ac:dyDescent="0.2">
      <c r="A34" s="157"/>
      <c r="B34" s="158"/>
      <c r="C34" s="159"/>
      <c r="D34" s="159"/>
      <c r="E34" s="160"/>
      <c r="F34" s="1"/>
    </row>
    <row r="35" spans="1:6" s="87" customFormat="1" x14ac:dyDescent="0.2">
      <c r="A35" s="161"/>
      <c r="B35" s="158"/>
      <c r="C35" s="159"/>
      <c r="D35" s="159"/>
      <c r="E35" s="160"/>
      <c r="F35" s="1"/>
    </row>
    <row r="36" spans="1:6" s="87" customFormat="1" x14ac:dyDescent="0.2">
      <c r="A36" s="161"/>
      <c r="B36" s="158"/>
      <c r="C36" s="159"/>
      <c r="D36" s="159"/>
      <c r="E36" s="160"/>
      <c r="F36" s="1"/>
    </row>
    <row r="37" spans="1:6" s="87" customFormat="1" hidden="1" x14ac:dyDescent="0.2">
      <c r="A37" s="143"/>
      <c r="B37" s="144"/>
      <c r="C37" s="145"/>
      <c r="D37" s="145"/>
      <c r="E37" s="146"/>
      <c r="F37" s="1"/>
    </row>
    <row r="38" spans="1:6" ht="19.5" customHeight="1" x14ac:dyDescent="0.2">
      <c r="A38" s="107" t="s">
        <v>122</v>
      </c>
      <c r="B38" s="108">
        <f>SUM(B12:B37)</f>
        <v>16418.690000000002</v>
      </c>
      <c r="C38" s="168" t="str">
        <f>IF(SUBTOTAL(3,B12:B37)=SUBTOTAL(103,B12:B37),'Summary and sign-off'!$A$48,'Summary and sign-off'!$A$49)</f>
        <v>Check - there are no hidden rows with data</v>
      </c>
      <c r="D38" s="193" t="str">
        <f>IF('Summary and sign-off'!F55='Summary and sign-off'!F54,'Summary and sign-off'!A51,'Summary and sign-off'!A50)</f>
        <v>Check - each entry provides sufficient information</v>
      </c>
      <c r="E38" s="193"/>
      <c r="F38" s="46"/>
    </row>
    <row r="39" spans="1:6" ht="10.5" customHeight="1" x14ac:dyDescent="0.2">
      <c r="A39" s="27"/>
      <c r="B39" s="22"/>
      <c r="C39" s="27"/>
      <c r="D39" s="27"/>
      <c r="E39" s="27"/>
      <c r="F39" s="27"/>
    </row>
    <row r="40" spans="1:6" ht="24.75" customHeight="1" x14ac:dyDescent="0.2">
      <c r="A40" s="194" t="s">
        <v>123</v>
      </c>
      <c r="B40" s="194"/>
      <c r="C40" s="194"/>
      <c r="D40" s="194"/>
      <c r="E40" s="194"/>
      <c r="F40" s="47"/>
    </row>
    <row r="41" spans="1:6" ht="27" customHeight="1" x14ac:dyDescent="0.2">
      <c r="A41" s="35" t="s">
        <v>117</v>
      </c>
      <c r="B41" s="35" t="s">
        <v>62</v>
      </c>
      <c r="C41" s="35" t="s">
        <v>124</v>
      </c>
      <c r="D41" s="35" t="s">
        <v>120</v>
      </c>
      <c r="E41" s="35" t="s">
        <v>121</v>
      </c>
      <c r="F41" s="48"/>
    </row>
    <row r="42" spans="1:6" s="87" customFormat="1" hidden="1" x14ac:dyDescent="0.2">
      <c r="A42" s="133"/>
      <c r="B42" s="134"/>
      <c r="C42" s="135"/>
      <c r="D42" s="135"/>
      <c r="E42" s="136"/>
      <c r="F42" s="1"/>
    </row>
    <row r="43" spans="1:6" s="87" customFormat="1" x14ac:dyDescent="0.2">
      <c r="A43" s="157">
        <v>43727</v>
      </c>
      <c r="B43" s="158">
        <v>88.26</v>
      </c>
      <c r="C43" s="159" t="s">
        <v>1768</v>
      </c>
      <c r="D43" s="159" t="s">
        <v>4654</v>
      </c>
      <c r="E43" s="160" t="s">
        <v>244</v>
      </c>
      <c r="F43" s="1"/>
    </row>
    <row r="44" spans="1:6" s="87" customFormat="1" x14ac:dyDescent="0.2">
      <c r="A44" s="157">
        <v>43668</v>
      </c>
      <c r="B44" s="158">
        <v>97.57</v>
      </c>
      <c r="C44" s="159" t="s">
        <v>2089</v>
      </c>
      <c r="D44" s="159" t="s">
        <v>243</v>
      </c>
      <c r="E44" s="160" t="s">
        <v>244</v>
      </c>
      <c r="F44" s="1"/>
    </row>
    <row r="45" spans="1:6" s="87" customFormat="1" x14ac:dyDescent="0.2">
      <c r="A45" s="157">
        <v>43668</v>
      </c>
      <c r="B45" s="158">
        <v>96.61</v>
      </c>
      <c r="C45" s="159" t="s">
        <v>2088</v>
      </c>
      <c r="D45" s="159" t="s">
        <v>243</v>
      </c>
      <c r="E45" s="160" t="s">
        <v>244</v>
      </c>
      <c r="F45" s="1"/>
    </row>
    <row r="46" spans="1:6" s="87" customFormat="1" x14ac:dyDescent="0.2">
      <c r="A46" s="157">
        <v>43738</v>
      </c>
      <c r="B46" s="158">
        <v>40.97</v>
      </c>
      <c r="C46" s="159" t="s">
        <v>1741</v>
      </c>
      <c r="D46" s="159" t="s">
        <v>243</v>
      </c>
      <c r="E46" s="160" t="s">
        <v>244</v>
      </c>
      <c r="F46" s="1"/>
    </row>
    <row r="47" spans="1:6" s="87" customFormat="1" x14ac:dyDescent="0.2">
      <c r="A47" s="157">
        <v>43874</v>
      </c>
      <c r="B47" s="158">
        <v>35.61</v>
      </c>
      <c r="C47" s="159" t="s">
        <v>1045</v>
      </c>
      <c r="D47" s="159" t="s">
        <v>243</v>
      </c>
      <c r="E47" s="160" t="s">
        <v>244</v>
      </c>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x14ac:dyDescent="0.2">
      <c r="A51" s="157"/>
      <c r="B51" s="158"/>
      <c r="C51" s="159"/>
      <c r="D51" s="159"/>
      <c r="E51" s="160"/>
      <c r="F51" s="1"/>
    </row>
    <row r="52" spans="1:6" s="87" customFormat="1" x14ac:dyDescent="0.2">
      <c r="A52" s="157"/>
      <c r="B52" s="158"/>
      <c r="C52" s="159"/>
      <c r="D52" s="159"/>
      <c r="E52" s="160"/>
      <c r="F52" s="1"/>
    </row>
    <row r="53" spans="1:6" s="87" customFormat="1" x14ac:dyDescent="0.2">
      <c r="A53" s="157"/>
      <c r="B53" s="158"/>
      <c r="C53" s="159"/>
      <c r="D53" s="159"/>
      <c r="E53" s="160"/>
      <c r="F53" s="1"/>
    </row>
    <row r="54" spans="1:6" s="87" customFormat="1" hidden="1" x14ac:dyDescent="0.2">
      <c r="A54" s="147"/>
      <c r="B54" s="148"/>
      <c r="C54" s="149"/>
      <c r="D54" s="149"/>
      <c r="E54" s="150"/>
      <c r="F54" s="1"/>
    </row>
    <row r="55" spans="1:6" ht="19.5" customHeight="1" x14ac:dyDescent="0.2">
      <c r="A55" s="107" t="s">
        <v>125</v>
      </c>
      <c r="B55" s="108">
        <f>SUM(B42:B54)</f>
        <v>359.02</v>
      </c>
      <c r="C55" s="168" t="str">
        <f>IF(SUBTOTAL(3,B42:B54)=SUBTOTAL(103,B42:B54),'Summary and sign-off'!$A$48,'Summary and sign-off'!$A$49)</f>
        <v>Check - there are no hidden rows with data</v>
      </c>
      <c r="D55" s="193" t="str">
        <f>IF('Summary and sign-off'!F56='Summary and sign-off'!F54,'Summary and sign-off'!A51,'Summary and sign-off'!A50)</f>
        <v>Check - each entry provides sufficient information</v>
      </c>
      <c r="E55" s="193"/>
      <c r="F55" s="46"/>
    </row>
    <row r="56" spans="1:6" ht="10.5" customHeight="1" x14ac:dyDescent="0.2">
      <c r="A56" s="27"/>
      <c r="B56" s="22"/>
      <c r="C56" s="27"/>
      <c r="D56" s="27"/>
      <c r="E56" s="27"/>
      <c r="F56" s="27"/>
    </row>
    <row r="57" spans="1:6" ht="24.75" customHeight="1" x14ac:dyDescent="0.2">
      <c r="A57" s="194" t="s">
        <v>126</v>
      </c>
      <c r="B57" s="194"/>
      <c r="C57" s="194"/>
      <c r="D57" s="194"/>
      <c r="E57" s="194"/>
      <c r="F57" s="46"/>
    </row>
    <row r="58" spans="1:6" ht="27" customHeight="1" x14ac:dyDescent="0.2">
      <c r="A58" s="35" t="s">
        <v>117</v>
      </c>
      <c r="B58" s="35" t="s">
        <v>62</v>
      </c>
      <c r="C58" s="35" t="s">
        <v>127</v>
      </c>
      <c r="D58" s="35" t="s">
        <v>128</v>
      </c>
      <c r="E58" s="35" t="s">
        <v>121</v>
      </c>
      <c r="F58" s="49"/>
    </row>
    <row r="59" spans="1:6" s="87" customFormat="1" hidden="1" x14ac:dyDescent="0.2">
      <c r="A59" s="133"/>
      <c r="B59" s="134"/>
      <c r="C59" s="135"/>
      <c r="D59" s="135"/>
      <c r="E59" s="136"/>
      <c r="F59" s="1"/>
    </row>
    <row r="60" spans="1:6" s="87" customFormat="1" x14ac:dyDescent="0.2">
      <c r="A60" s="157"/>
      <c r="B60" s="158"/>
      <c r="C60" s="159"/>
      <c r="D60" s="159"/>
      <c r="E60" s="160"/>
      <c r="F60" s="1"/>
    </row>
    <row r="61" spans="1:6" s="87" customFormat="1" x14ac:dyDescent="0.2">
      <c r="A61" s="157"/>
      <c r="B61" s="158"/>
      <c r="C61" s="159"/>
      <c r="D61" s="159"/>
      <c r="E61" s="160"/>
      <c r="F61" s="1"/>
    </row>
    <row r="62" spans="1:6" s="87" customFormat="1" x14ac:dyDescent="0.2">
      <c r="A62" s="157"/>
      <c r="B62" s="158"/>
      <c r="C62" s="159"/>
      <c r="D62" s="159"/>
      <c r="E62" s="160"/>
      <c r="F62" s="1"/>
    </row>
    <row r="63" spans="1:6" s="87" customFormat="1" x14ac:dyDescent="0.2">
      <c r="A63" s="157"/>
      <c r="B63" s="158"/>
      <c r="C63" s="159"/>
      <c r="D63" s="159"/>
      <c r="E63" s="160"/>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hidden="1" x14ac:dyDescent="0.2">
      <c r="A68" s="133"/>
      <c r="B68" s="134"/>
      <c r="C68" s="135"/>
      <c r="D68" s="135"/>
      <c r="E68" s="136"/>
      <c r="F68" s="1"/>
    </row>
    <row r="69" spans="1:6" ht="19.5" customHeight="1" x14ac:dyDescent="0.2">
      <c r="A69" s="107" t="s">
        <v>129</v>
      </c>
      <c r="B69" s="108">
        <f>SUM(B59:B68)</f>
        <v>0</v>
      </c>
      <c r="C69" s="168" t="str">
        <f>IF(SUBTOTAL(3,B59:B68)=SUBTOTAL(103,B59:B68),'Summary and sign-off'!$A$48,'Summary and sign-off'!$A$49)</f>
        <v>Check - there are no hidden rows with data</v>
      </c>
      <c r="D69" s="193" t="str">
        <f>IF('Summary and sign-off'!F57='Summary and sign-off'!F54,'Summary and sign-off'!A51,'Summary and sign-off'!A50)</f>
        <v>Check - each entry provides sufficient information</v>
      </c>
      <c r="E69" s="193"/>
      <c r="F69" s="46"/>
    </row>
    <row r="70" spans="1:6" ht="10.5" customHeight="1" x14ac:dyDescent="0.2">
      <c r="A70" s="27"/>
      <c r="B70" s="92"/>
      <c r="C70" s="22"/>
      <c r="D70" s="27"/>
      <c r="E70" s="27"/>
      <c r="F70" s="27"/>
    </row>
    <row r="71" spans="1:6" ht="34.5" customHeight="1" x14ac:dyDescent="0.2">
      <c r="A71" s="50" t="s">
        <v>130</v>
      </c>
      <c r="B71" s="93">
        <f>B38+B55+B69</f>
        <v>16777.710000000003</v>
      </c>
      <c r="C71" s="51"/>
      <c r="D71" s="51"/>
      <c r="E71" s="51"/>
      <c r="F71" s="26"/>
    </row>
    <row r="72" spans="1:6" x14ac:dyDescent="0.2">
      <c r="A72" s="27"/>
      <c r="B72" s="22"/>
      <c r="C72" s="27"/>
      <c r="D72" s="27"/>
      <c r="E72" s="27"/>
      <c r="F72" s="27"/>
    </row>
    <row r="73" spans="1:6" x14ac:dyDescent="0.2">
      <c r="A73" s="52" t="s">
        <v>73</v>
      </c>
      <c r="B73" s="25"/>
      <c r="C73" s="26"/>
      <c r="D73" s="26"/>
      <c r="E73" s="26"/>
      <c r="F73" s="27"/>
    </row>
    <row r="74" spans="1:6" ht="12.6" customHeight="1" x14ac:dyDescent="0.2">
      <c r="A74" s="23" t="s">
        <v>131</v>
      </c>
      <c r="B74" s="53"/>
      <c r="C74" s="53"/>
      <c r="D74" s="32"/>
      <c r="E74" s="32"/>
      <c r="F74" s="27"/>
    </row>
    <row r="75" spans="1:6" ht="12.95" customHeight="1" x14ac:dyDescent="0.2">
      <c r="A75" s="31" t="s">
        <v>132</v>
      </c>
      <c r="B75" s="27"/>
      <c r="C75" s="32"/>
      <c r="D75" s="27"/>
      <c r="E75" s="32"/>
      <c r="F75" s="27"/>
    </row>
    <row r="76" spans="1:6" x14ac:dyDescent="0.2">
      <c r="A76" s="31" t="s">
        <v>133</v>
      </c>
      <c r="B76" s="32"/>
      <c r="C76" s="32"/>
      <c r="D76" s="32"/>
      <c r="E76" s="54"/>
      <c r="F76" s="46"/>
    </row>
    <row r="77" spans="1:6" x14ac:dyDescent="0.2">
      <c r="A77" s="23" t="s">
        <v>79</v>
      </c>
      <c r="B77" s="25"/>
      <c r="C77" s="26"/>
      <c r="D77" s="26"/>
      <c r="E77" s="26"/>
      <c r="F77" s="27"/>
    </row>
    <row r="78" spans="1:6" ht="12.95" customHeight="1" x14ac:dyDescent="0.2">
      <c r="A78" s="31" t="s">
        <v>134</v>
      </c>
      <c r="B78" s="27"/>
      <c r="C78" s="32"/>
      <c r="D78" s="27"/>
      <c r="E78" s="32"/>
      <c r="F78" s="27"/>
    </row>
    <row r="79" spans="1:6" x14ac:dyDescent="0.2">
      <c r="A79" s="31" t="s">
        <v>135</v>
      </c>
      <c r="B79" s="32"/>
      <c r="C79" s="32"/>
      <c r="D79" s="32"/>
      <c r="E79" s="54"/>
      <c r="F79" s="46"/>
    </row>
    <row r="80" spans="1:6" x14ac:dyDescent="0.2">
      <c r="A80" s="36" t="s">
        <v>136</v>
      </c>
      <c r="B80" s="36"/>
      <c r="C80" s="36"/>
      <c r="D80" s="36"/>
      <c r="E80" s="54"/>
      <c r="F80" s="46"/>
    </row>
    <row r="81" spans="1:6" x14ac:dyDescent="0.2">
      <c r="A81" s="40"/>
      <c r="B81" s="27"/>
      <c r="C81" s="27"/>
      <c r="D81" s="27"/>
      <c r="E81" s="46"/>
      <c r="F81" s="46"/>
    </row>
    <row r="82" spans="1:6" hidden="1" x14ac:dyDescent="0.2">
      <c r="A82" s="40"/>
      <c r="B82" s="27"/>
      <c r="C82" s="27"/>
      <c r="D82" s="27"/>
      <c r="E82" s="46"/>
      <c r="F82" s="46"/>
    </row>
    <row r="83" spans="1:6" hidden="1" x14ac:dyDescent="0.2"/>
    <row r="84" spans="1:6" hidden="1" x14ac:dyDescent="0.2"/>
    <row r="85" spans="1:6" hidden="1" x14ac:dyDescent="0.2"/>
    <row r="86" spans="1:6" hidden="1" x14ac:dyDescent="0.2"/>
    <row r="87" spans="1:6" ht="12.75" hidden="1" customHeight="1" x14ac:dyDescent="0.2"/>
    <row r="88" spans="1:6" hidden="1" x14ac:dyDescent="0.2"/>
    <row r="89" spans="1:6" hidden="1" x14ac:dyDescent="0.2"/>
    <row r="90" spans="1:6" hidden="1" x14ac:dyDescent="0.2">
      <c r="A90" s="55"/>
      <c r="B90" s="46"/>
      <c r="C90" s="46"/>
      <c r="D90" s="46"/>
      <c r="E90" s="46"/>
      <c r="F90" s="46"/>
    </row>
    <row r="91" spans="1:6" hidden="1" x14ac:dyDescent="0.2">
      <c r="A91" s="55"/>
      <c r="B91" s="46"/>
      <c r="C91" s="46"/>
      <c r="D91" s="46"/>
      <c r="E91" s="46"/>
      <c r="F91" s="46"/>
    </row>
    <row r="92" spans="1:6" hidden="1" x14ac:dyDescent="0.2">
      <c r="A92" s="55"/>
      <c r="B92" s="46"/>
      <c r="C92" s="46"/>
      <c r="D92" s="46"/>
      <c r="E92" s="46"/>
      <c r="F92" s="46"/>
    </row>
    <row r="93" spans="1:6" hidden="1" x14ac:dyDescent="0.2">
      <c r="A93" s="55"/>
      <c r="B93" s="46"/>
      <c r="C93" s="46"/>
      <c r="D93" s="46"/>
      <c r="E93" s="46"/>
      <c r="F93" s="46"/>
    </row>
    <row r="94" spans="1:6" hidden="1" x14ac:dyDescent="0.2">
      <c r="A94" s="55"/>
      <c r="B94" s="46"/>
      <c r="C94" s="46"/>
      <c r="D94" s="46"/>
      <c r="E94" s="46"/>
      <c r="F94" s="46"/>
    </row>
    <row r="95" spans="1:6" hidden="1" x14ac:dyDescent="0.2"/>
    <row r="96" spans="1:6" hidden="1" x14ac:dyDescent="0.2"/>
    <row r="97" hidden="1" x14ac:dyDescent="0.2"/>
    <row r="98" hidden="1" x14ac:dyDescent="0.2"/>
    <row r="99" hidden="1" x14ac:dyDescent="0.2"/>
    <row r="100" hidden="1" x14ac:dyDescent="0.2"/>
    <row r="101" hidden="1" x14ac:dyDescent="0.2"/>
    <row r="102" hidden="1"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sheet="1" formatCells="0" formatRows="0" insertColumns="0" insertRows="0" deleteRows="0"/>
  <mergeCells count="15">
    <mergeCell ref="B7:E7"/>
    <mergeCell ref="B5:E5"/>
    <mergeCell ref="D69:E69"/>
    <mergeCell ref="A1:E1"/>
    <mergeCell ref="A40:E40"/>
    <mergeCell ref="A57:E57"/>
    <mergeCell ref="B2:E2"/>
    <mergeCell ref="B3:E3"/>
    <mergeCell ref="B4:E4"/>
    <mergeCell ref="A8:E8"/>
    <mergeCell ref="A9:E9"/>
    <mergeCell ref="B6:E6"/>
    <mergeCell ref="D38:E38"/>
    <mergeCell ref="D55:E5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2 A53:A54 A12 A37 A59 A68">
      <formula1>$B$4</formula1>
      <formula2>$B$5</formula2>
    </dataValidation>
    <dataValidation allowBlank="1" showInputMessage="1" showErrorMessage="1" prompt="Insert additional rows as needed:_x000a_- 'right click' on a row number (left of screen)_x000a_- select 'Insert' (this will insert a row above it)" sqref="A58 A41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67 A13:A36 A43:A47 A48:A52">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B59:B68 B12:B37 B42:B47 B48:B54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9" t="s">
        <v>109</v>
      </c>
      <c r="B1" s="189"/>
      <c r="C1" s="189"/>
      <c r="D1" s="189"/>
      <c r="E1" s="189"/>
      <c r="F1" s="38"/>
    </row>
    <row r="2" spans="1:6" ht="21" customHeight="1" x14ac:dyDescent="0.2">
      <c r="A2" s="4" t="s">
        <v>52</v>
      </c>
      <c r="B2" s="192" t="str">
        <f>'Summary and sign-off'!B2:F2</f>
        <v>Parliamentary Service</v>
      </c>
      <c r="C2" s="192"/>
      <c r="D2" s="192"/>
      <c r="E2" s="192"/>
      <c r="F2" s="38"/>
    </row>
    <row r="3" spans="1:6" ht="21" customHeight="1" x14ac:dyDescent="0.2">
      <c r="A3" s="4" t="s">
        <v>110</v>
      </c>
      <c r="B3" s="192" t="str">
        <f>'Summary and sign-off'!B3:F3</f>
        <v>David Wilson</v>
      </c>
      <c r="C3" s="192"/>
      <c r="D3" s="192"/>
      <c r="E3" s="192"/>
      <c r="F3" s="38"/>
    </row>
    <row r="4" spans="1:6" ht="21" customHeight="1" x14ac:dyDescent="0.2">
      <c r="A4" s="4" t="s">
        <v>111</v>
      </c>
      <c r="B4" s="192">
        <f>'Summary and sign-off'!B4:F4</f>
        <v>43647</v>
      </c>
      <c r="C4" s="192"/>
      <c r="D4" s="192"/>
      <c r="E4" s="192"/>
      <c r="F4" s="38"/>
    </row>
    <row r="5" spans="1:6" ht="21" customHeight="1" x14ac:dyDescent="0.2">
      <c r="A5" s="4" t="s">
        <v>112</v>
      </c>
      <c r="B5" s="192">
        <f>'Summary and sign-off'!B5:F5</f>
        <v>44012</v>
      </c>
      <c r="C5" s="192"/>
      <c r="D5" s="192"/>
      <c r="E5" s="192"/>
      <c r="F5" s="38"/>
    </row>
    <row r="6" spans="1:6" ht="21" customHeight="1" x14ac:dyDescent="0.2">
      <c r="A6" s="4" t="s">
        <v>113</v>
      </c>
      <c r="B6" s="187" t="s">
        <v>81</v>
      </c>
      <c r="C6" s="187"/>
      <c r="D6" s="187"/>
      <c r="E6" s="187"/>
      <c r="F6" s="38"/>
    </row>
    <row r="7" spans="1:6" ht="21" customHeight="1" x14ac:dyDescent="0.2">
      <c r="A7" s="4" t="s">
        <v>56</v>
      </c>
      <c r="B7" s="187" t="s">
        <v>83</v>
      </c>
      <c r="C7" s="187"/>
      <c r="D7" s="187"/>
      <c r="E7" s="187"/>
      <c r="F7" s="38"/>
    </row>
    <row r="8" spans="1:6" ht="35.25" customHeight="1" x14ac:dyDescent="0.25">
      <c r="A8" s="202" t="s">
        <v>137</v>
      </c>
      <c r="B8" s="202"/>
      <c r="C8" s="203"/>
      <c r="D8" s="203"/>
      <c r="E8" s="203"/>
      <c r="F8" s="42"/>
    </row>
    <row r="9" spans="1:6" ht="35.25" customHeight="1" x14ac:dyDescent="0.25">
      <c r="A9" s="200" t="s">
        <v>138</v>
      </c>
      <c r="B9" s="201"/>
      <c r="C9" s="201"/>
      <c r="D9" s="201"/>
      <c r="E9" s="201"/>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43738</v>
      </c>
      <c r="B12" s="158">
        <v>33.479999999999997</v>
      </c>
      <c r="C12" s="162" t="s">
        <v>1743</v>
      </c>
      <c r="D12" s="162" t="s">
        <v>4653</v>
      </c>
      <c r="E12" s="163" t="s">
        <v>244</v>
      </c>
      <c r="F12" s="2"/>
    </row>
    <row r="13" spans="1:6" s="87" customFormat="1" x14ac:dyDescent="0.2">
      <c r="A13" s="157">
        <v>43887</v>
      </c>
      <c r="B13" s="158">
        <v>7.39</v>
      </c>
      <c r="C13" s="162" t="s">
        <v>982</v>
      </c>
      <c r="D13" s="162" t="s">
        <v>4664</v>
      </c>
      <c r="E13" s="163" t="s">
        <v>244</v>
      </c>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40.869999999999997</v>
      </c>
      <c r="C25" s="106" t="str">
        <f>IF(SUBTOTAL(3,B11:B24)=SUBTOTAL(103,B11:B24),'Summary and sign-off'!$A$48,'Summary and sign-off'!$A$49)</f>
        <v>Check - there are no hidden rows with data</v>
      </c>
      <c r="D25" s="193" t="str">
        <f>IF('Summary and sign-off'!F58='Summary and sign-off'!F54,'Summary and sign-off'!A51,'Summary and sign-off'!A50)</f>
        <v>Check - each entry provides sufficient information</v>
      </c>
      <c r="E25" s="193"/>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8"/>
  <sheetViews>
    <sheetView zoomScaleNormal="100" workbookViewId="0">
      <selection activeCell="C20" sqref="C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9" t="s">
        <v>109</v>
      </c>
      <c r="B1" s="189"/>
      <c r="C1" s="189"/>
      <c r="D1" s="189"/>
      <c r="E1" s="189"/>
      <c r="F1" s="24"/>
    </row>
    <row r="2" spans="1:6" ht="21" customHeight="1" x14ac:dyDescent="0.2">
      <c r="A2" s="4" t="s">
        <v>52</v>
      </c>
      <c r="B2" s="192" t="str">
        <f>'Summary and sign-off'!B2:F2</f>
        <v>Parliamentary Service</v>
      </c>
      <c r="C2" s="192"/>
      <c r="D2" s="192"/>
      <c r="E2" s="192"/>
      <c r="F2" s="24"/>
    </row>
    <row r="3" spans="1:6" ht="21" customHeight="1" x14ac:dyDescent="0.2">
      <c r="A3" s="4" t="s">
        <v>110</v>
      </c>
      <c r="B3" s="192" t="str">
        <f>'Summary and sign-off'!B3:F3</f>
        <v>David Wilson</v>
      </c>
      <c r="C3" s="192"/>
      <c r="D3" s="192"/>
      <c r="E3" s="192"/>
      <c r="F3" s="24"/>
    </row>
    <row r="4" spans="1:6" ht="21" customHeight="1" x14ac:dyDescent="0.2">
      <c r="A4" s="4" t="s">
        <v>111</v>
      </c>
      <c r="B4" s="192">
        <f>'Summary and sign-off'!B4:F4</f>
        <v>43647</v>
      </c>
      <c r="C4" s="192"/>
      <c r="D4" s="192"/>
      <c r="E4" s="192"/>
      <c r="F4" s="24"/>
    </row>
    <row r="5" spans="1:6" ht="21" customHeight="1" x14ac:dyDescent="0.2">
      <c r="A5" s="4" t="s">
        <v>112</v>
      </c>
      <c r="B5" s="192">
        <f>'Summary and sign-off'!B5:F5</f>
        <v>44012</v>
      </c>
      <c r="C5" s="192"/>
      <c r="D5" s="192"/>
      <c r="E5" s="192"/>
      <c r="F5" s="24"/>
    </row>
    <row r="6" spans="1:6" ht="21" customHeight="1" x14ac:dyDescent="0.2">
      <c r="A6" s="4" t="s">
        <v>113</v>
      </c>
      <c r="B6" s="187" t="s">
        <v>81</v>
      </c>
      <c r="C6" s="187"/>
      <c r="D6" s="187"/>
      <c r="E6" s="187"/>
      <c r="F6" s="34"/>
    </row>
    <row r="7" spans="1:6" ht="21" customHeight="1" x14ac:dyDescent="0.2">
      <c r="A7" s="4" t="s">
        <v>56</v>
      </c>
      <c r="B7" s="187" t="s">
        <v>83</v>
      </c>
      <c r="C7" s="187"/>
      <c r="D7" s="187"/>
      <c r="E7" s="187"/>
      <c r="F7" s="34"/>
    </row>
    <row r="8" spans="1:6" ht="35.25" customHeight="1" x14ac:dyDescent="0.2">
      <c r="A8" s="196" t="s">
        <v>147</v>
      </c>
      <c r="B8" s="196"/>
      <c r="C8" s="203"/>
      <c r="D8" s="203"/>
      <c r="E8" s="203"/>
      <c r="F8" s="24"/>
    </row>
    <row r="9" spans="1:6" ht="35.25" customHeight="1" x14ac:dyDescent="0.2">
      <c r="A9" s="204" t="s">
        <v>148</v>
      </c>
      <c r="B9" s="205"/>
      <c r="C9" s="205"/>
      <c r="D9" s="205"/>
      <c r="E9" s="205"/>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43664</v>
      </c>
      <c r="B12" s="158">
        <v>22.39</v>
      </c>
      <c r="C12" s="162" t="s">
        <v>2100</v>
      </c>
      <c r="D12" s="162" t="s">
        <v>246</v>
      </c>
      <c r="E12" s="163" t="s">
        <v>244</v>
      </c>
      <c r="F12" s="3"/>
    </row>
    <row r="13" spans="1:6" s="87" customFormat="1" x14ac:dyDescent="0.2">
      <c r="A13" s="157">
        <v>43709</v>
      </c>
      <c r="B13" s="158">
        <v>22.68</v>
      </c>
      <c r="C13" s="162" t="s">
        <v>1869</v>
      </c>
      <c r="D13" s="162" t="s">
        <v>246</v>
      </c>
      <c r="E13" s="163" t="s">
        <v>244</v>
      </c>
      <c r="F13" s="3"/>
    </row>
    <row r="14" spans="1:6" s="87" customFormat="1" x14ac:dyDescent="0.2">
      <c r="A14" s="157">
        <v>43727</v>
      </c>
      <c r="B14" s="158">
        <v>1424.7</v>
      </c>
      <c r="C14" s="162" t="s">
        <v>1767</v>
      </c>
      <c r="D14" s="162" t="s">
        <v>4660</v>
      </c>
      <c r="E14" s="163" t="s">
        <v>244</v>
      </c>
      <c r="F14" s="3"/>
    </row>
    <row r="15" spans="1:6" s="87" customFormat="1" x14ac:dyDescent="0.2">
      <c r="A15" s="157">
        <v>43738</v>
      </c>
      <c r="B15" s="158">
        <v>107.48</v>
      </c>
      <c r="C15" s="162" t="s">
        <v>1729</v>
      </c>
      <c r="D15" s="162" t="s">
        <v>246</v>
      </c>
      <c r="E15" s="163" t="s">
        <v>244</v>
      </c>
      <c r="F15" s="3"/>
    </row>
    <row r="16" spans="1:6" s="87" customFormat="1" x14ac:dyDescent="0.2">
      <c r="A16" s="157">
        <v>43821</v>
      </c>
      <c r="B16" s="158">
        <v>53.25</v>
      </c>
      <c r="C16" s="162" t="s">
        <v>1306</v>
      </c>
      <c r="D16" s="162" t="s">
        <v>4663</v>
      </c>
      <c r="E16" s="163" t="s">
        <v>244</v>
      </c>
      <c r="F16" s="3"/>
    </row>
    <row r="17" spans="1:6" s="87" customFormat="1" x14ac:dyDescent="0.2">
      <c r="A17" s="157">
        <v>43843</v>
      </c>
      <c r="B17" s="158">
        <v>183.4</v>
      </c>
      <c r="C17" s="162" t="s">
        <v>1197</v>
      </c>
      <c r="D17" s="162" t="s">
        <v>246</v>
      </c>
      <c r="E17" s="163" t="s">
        <v>244</v>
      </c>
      <c r="F17" s="3"/>
    </row>
    <row r="18" spans="1:6" s="87" customFormat="1" x14ac:dyDescent="0.2">
      <c r="A18" s="157">
        <v>43836</v>
      </c>
      <c r="B18" s="158">
        <v>1720.82</v>
      </c>
      <c r="C18" s="162" t="s">
        <v>1165</v>
      </c>
      <c r="D18" s="162" t="s">
        <v>246</v>
      </c>
      <c r="E18" s="163" t="s">
        <v>244</v>
      </c>
      <c r="F18" s="3"/>
    </row>
    <row r="19" spans="1:6" s="87" customFormat="1" x14ac:dyDescent="0.2">
      <c r="A19" s="157">
        <v>43865</v>
      </c>
      <c r="B19" s="158">
        <v>141.08000000000001</v>
      </c>
      <c r="C19" s="162" t="s">
        <v>1034</v>
      </c>
      <c r="D19" s="162" t="s">
        <v>246</v>
      </c>
      <c r="E19" s="163"/>
      <c r="F19" s="3"/>
    </row>
    <row r="20" spans="1:6" s="87" customFormat="1" x14ac:dyDescent="0.2">
      <c r="A20" s="157">
        <v>43936</v>
      </c>
      <c r="B20" s="158">
        <v>3973.57</v>
      </c>
      <c r="C20" s="162" t="s">
        <v>733</v>
      </c>
      <c r="D20" s="162" t="s">
        <v>4660</v>
      </c>
      <c r="E20" s="163" t="s">
        <v>244</v>
      </c>
      <c r="F20" s="3"/>
    </row>
    <row r="21" spans="1:6" s="87" customFormat="1" x14ac:dyDescent="0.2">
      <c r="A21" s="157">
        <v>43798</v>
      </c>
      <c r="B21" s="158">
        <v>582.01</v>
      </c>
      <c r="C21" s="162" t="s">
        <v>1421</v>
      </c>
      <c r="D21" s="162" t="s">
        <v>4662</v>
      </c>
      <c r="E21" s="163" t="s">
        <v>4661</v>
      </c>
      <c r="F21" s="3"/>
    </row>
    <row r="22" spans="1:6" s="87" customFormat="1" x14ac:dyDescent="0.2">
      <c r="A22" s="157">
        <v>43921</v>
      </c>
      <c r="B22" s="158">
        <v>-573.08000000000004</v>
      </c>
      <c r="C22" s="162" t="s">
        <v>768</v>
      </c>
      <c r="D22" s="162" t="s">
        <v>4662</v>
      </c>
      <c r="E22" s="163" t="s">
        <v>4661</v>
      </c>
      <c r="F22" s="3"/>
    </row>
    <row r="23" spans="1:6" s="87" customFormat="1" x14ac:dyDescent="0.2">
      <c r="A23" s="157"/>
      <c r="B23" s="158"/>
      <c r="C23" s="162"/>
      <c r="D23" s="162"/>
      <c r="E23" s="163"/>
      <c r="F23" s="3"/>
    </row>
    <row r="24" spans="1:6" s="87" customFormat="1" x14ac:dyDescent="0.2">
      <c r="A24" s="157"/>
      <c r="B24" s="158"/>
      <c r="C24" s="162"/>
      <c r="D24" s="162"/>
      <c r="E24" s="163"/>
      <c r="F24" s="3"/>
    </row>
    <row r="25" spans="1:6" s="87" customFormat="1" x14ac:dyDescent="0.2">
      <c r="A25" s="157"/>
      <c r="B25" s="158"/>
      <c r="C25" s="162"/>
      <c r="D25" s="162"/>
      <c r="E25" s="163"/>
      <c r="F25" s="3"/>
    </row>
    <row r="26" spans="1:6" s="87" customFormat="1" x14ac:dyDescent="0.2">
      <c r="A26" s="157"/>
      <c r="B26" s="158"/>
      <c r="C26" s="162"/>
      <c r="D26" s="162"/>
      <c r="E26" s="163"/>
      <c r="F26" s="3"/>
    </row>
    <row r="27" spans="1:6" s="87" customFormat="1" x14ac:dyDescent="0.2">
      <c r="A27" s="157"/>
      <c r="B27" s="158"/>
      <c r="C27" s="162"/>
      <c r="D27" s="162"/>
      <c r="E27" s="163"/>
      <c r="F27" s="3"/>
    </row>
    <row r="28" spans="1:6" s="87" customFormat="1" x14ac:dyDescent="0.2">
      <c r="A28" s="161"/>
      <c r="B28" s="158"/>
      <c r="C28" s="162"/>
      <c r="D28" s="162"/>
      <c r="E28" s="163"/>
      <c r="F28" s="3"/>
    </row>
    <row r="29" spans="1:6" s="87" customFormat="1" x14ac:dyDescent="0.2">
      <c r="A29" s="161"/>
      <c r="B29" s="158"/>
      <c r="C29" s="162"/>
      <c r="D29" s="162"/>
      <c r="E29" s="163"/>
      <c r="F29" s="3"/>
    </row>
    <row r="30" spans="1:6" s="87" customFormat="1" hidden="1" x14ac:dyDescent="0.2">
      <c r="A30" s="137"/>
      <c r="B30" s="134"/>
      <c r="C30" s="138"/>
      <c r="D30" s="138"/>
      <c r="E30" s="139"/>
      <c r="F30" s="3"/>
    </row>
    <row r="31" spans="1:6" ht="34.5" customHeight="1" x14ac:dyDescent="0.2">
      <c r="A31" s="88" t="s">
        <v>151</v>
      </c>
      <c r="B31" s="97">
        <f>SUM(B11:B30)</f>
        <v>7658.3000000000011</v>
      </c>
      <c r="C31" s="106" t="str">
        <f>IF(SUBTOTAL(3,B11:B30)=SUBTOTAL(103,B11:B30),'Summary and sign-off'!$A$48,'Summary and sign-off'!$A$49)</f>
        <v>Check - there are no hidden rows with data</v>
      </c>
      <c r="D31" s="193" t="str">
        <f>IF('Summary and sign-off'!F59='Summary and sign-off'!F54,'Summary and sign-off'!A51,'Summary and sign-off'!A50)</f>
        <v>Check - each entry provides sufficient information</v>
      </c>
      <c r="E31" s="193"/>
      <c r="F31" s="37"/>
    </row>
    <row r="32" spans="1:6" ht="14.1" customHeight="1" x14ac:dyDescent="0.2">
      <c r="A32" s="38"/>
      <c r="B32" s="27"/>
      <c r="C32" s="20"/>
      <c r="D32" s="20"/>
      <c r="E32" s="20"/>
      <c r="F32" s="24"/>
    </row>
    <row r="33" spans="1:6" x14ac:dyDescent="0.2">
      <c r="A33" s="21" t="s">
        <v>152</v>
      </c>
      <c r="B33" s="20"/>
      <c r="C33" s="20"/>
      <c r="D33" s="20"/>
      <c r="E33" s="20"/>
      <c r="F33" s="24"/>
    </row>
    <row r="34" spans="1:6" ht="12.6" customHeight="1" x14ac:dyDescent="0.2">
      <c r="A34" s="23" t="s">
        <v>131</v>
      </c>
      <c r="B34" s="20"/>
      <c r="C34" s="20"/>
      <c r="D34" s="20"/>
      <c r="E34" s="20"/>
      <c r="F34" s="24"/>
    </row>
    <row r="35" spans="1:6" x14ac:dyDescent="0.2">
      <c r="A35" s="23" t="s">
        <v>79</v>
      </c>
      <c r="B35" s="25"/>
      <c r="C35" s="26"/>
      <c r="D35" s="26"/>
      <c r="E35" s="26"/>
      <c r="F35" s="27"/>
    </row>
    <row r="36" spans="1:6" x14ac:dyDescent="0.2">
      <c r="A36" s="31" t="s">
        <v>145</v>
      </c>
      <c r="B36" s="32"/>
      <c r="C36" s="27"/>
      <c r="D36" s="27"/>
      <c r="E36" s="27"/>
      <c r="F36" s="27"/>
    </row>
    <row r="37" spans="1:6" ht="12.75" customHeight="1" x14ac:dyDescent="0.2">
      <c r="A37" s="31" t="s">
        <v>146</v>
      </c>
      <c r="B37" s="39"/>
      <c r="C37" s="33"/>
      <c r="D37" s="33"/>
      <c r="E37" s="33"/>
      <c r="F37" s="33"/>
    </row>
    <row r="38" spans="1:6" x14ac:dyDescent="0.2">
      <c r="A38" s="38"/>
      <c r="B38" s="40"/>
      <c r="C38" s="20"/>
      <c r="D38" s="20"/>
      <c r="E38" s="20"/>
      <c r="F38" s="38"/>
    </row>
    <row r="39" spans="1:6" hidden="1" x14ac:dyDescent="0.2">
      <c r="A39" s="20"/>
      <c r="B39" s="20"/>
      <c r="C39" s="20"/>
      <c r="D39" s="20"/>
      <c r="E39" s="38"/>
    </row>
    <row r="40" spans="1:6" ht="12.75" hidden="1" customHeight="1" x14ac:dyDescent="0.2"/>
    <row r="41" spans="1:6" hidden="1" x14ac:dyDescent="0.2">
      <c r="A41" s="41"/>
      <c r="B41" s="41"/>
      <c r="C41" s="41"/>
      <c r="D41" s="41"/>
      <c r="E41" s="41"/>
      <c r="F41" s="24"/>
    </row>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sheetData>
  <sheetProtection sheet="1"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A29 A12: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B23:B30 B11:B22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6"/>
  <sheetViews>
    <sheetView zoomScaleNormal="100" workbookViewId="0">
      <selection activeCell="E19" sqref="E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9" t="s">
        <v>153</v>
      </c>
      <c r="B1" s="189"/>
      <c r="C1" s="189"/>
      <c r="D1" s="189"/>
      <c r="E1" s="189"/>
      <c r="F1" s="189"/>
    </row>
    <row r="2" spans="1:6" ht="21" customHeight="1" x14ac:dyDescent="0.2">
      <c r="A2" s="4" t="s">
        <v>52</v>
      </c>
      <c r="B2" s="192" t="str">
        <f>'Summary and sign-off'!B2:F2</f>
        <v>Parliamentary Service</v>
      </c>
      <c r="C2" s="192"/>
      <c r="D2" s="192"/>
      <c r="E2" s="192"/>
      <c r="F2" s="192"/>
    </row>
    <row r="3" spans="1:6" ht="21" customHeight="1" x14ac:dyDescent="0.2">
      <c r="A3" s="4" t="s">
        <v>110</v>
      </c>
      <c r="B3" s="192" t="str">
        <f>'Summary and sign-off'!B3:F3</f>
        <v>David Wilson</v>
      </c>
      <c r="C3" s="192"/>
      <c r="D3" s="192"/>
      <c r="E3" s="192"/>
      <c r="F3" s="192"/>
    </row>
    <row r="4" spans="1:6" ht="21" customHeight="1" x14ac:dyDescent="0.2">
      <c r="A4" s="4" t="s">
        <v>111</v>
      </c>
      <c r="B4" s="192">
        <f>'Summary and sign-off'!B4:F4</f>
        <v>43647</v>
      </c>
      <c r="C4" s="192"/>
      <c r="D4" s="192"/>
      <c r="E4" s="192"/>
      <c r="F4" s="192"/>
    </row>
    <row r="5" spans="1:6" ht="21" customHeight="1" x14ac:dyDescent="0.2">
      <c r="A5" s="4" t="s">
        <v>112</v>
      </c>
      <c r="B5" s="192">
        <f>'Summary and sign-off'!B5:F5</f>
        <v>44012</v>
      </c>
      <c r="C5" s="192"/>
      <c r="D5" s="192"/>
      <c r="E5" s="192"/>
      <c r="F5" s="192"/>
    </row>
    <row r="6" spans="1:6" ht="21" customHeight="1" x14ac:dyDescent="0.2">
      <c r="A6" s="4" t="s">
        <v>154</v>
      </c>
      <c r="B6" s="187" t="s">
        <v>80</v>
      </c>
      <c r="C6" s="187"/>
      <c r="D6" s="187"/>
      <c r="E6" s="187"/>
      <c r="F6" s="187"/>
    </row>
    <row r="7" spans="1:6" ht="21" customHeight="1" x14ac:dyDescent="0.2">
      <c r="A7" s="4" t="s">
        <v>56</v>
      </c>
      <c r="B7" s="187" t="s">
        <v>83</v>
      </c>
      <c r="C7" s="187"/>
      <c r="D7" s="187"/>
      <c r="E7" s="187"/>
      <c r="F7" s="187"/>
    </row>
    <row r="8" spans="1:6" ht="36" customHeight="1" x14ac:dyDescent="0.2">
      <c r="A8" s="196" t="s">
        <v>155</v>
      </c>
      <c r="B8" s="196"/>
      <c r="C8" s="196"/>
      <c r="D8" s="196"/>
      <c r="E8" s="196"/>
      <c r="F8" s="196"/>
    </row>
    <row r="9" spans="1:6" ht="36" customHeight="1" x14ac:dyDescent="0.2">
      <c r="A9" s="204" t="s">
        <v>156</v>
      </c>
      <c r="B9" s="205"/>
      <c r="C9" s="205"/>
      <c r="D9" s="205"/>
      <c r="E9" s="205"/>
      <c r="F9" s="205"/>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43677</v>
      </c>
      <c r="B12" s="164" t="s">
        <v>4675</v>
      </c>
      <c r="C12" s="165" t="s">
        <v>96</v>
      </c>
      <c r="D12" s="164" t="s">
        <v>4676</v>
      </c>
      <c r="E12" s="166" t="s">
        <v>92</v>
      </c>
      <c r="F12" s="167" t="s">
        <v>4677</v>
      </c>
    </row>
    <row r="13" spans="1:6" s="87" customFormat="1" ht="25.5" x14ac:dyDescent="0.2">
      <c r="A13" s="157">
        <v>43812</v>
      </c>
      <c r="B13" s="164" t="s">
        <v>4668</v>
      </c>
      <c r="C13" s="165" t="s">
        <v>96</v>
      </c>
      <c r="D13" s="164" t="s">
        <v>4666</v>
      </c>
      <c r="E13" s="166" t="s">
        <v>92</v>
      </c>
      <c r="F13" s="167" t="s">
        <v>4667</v>
      </c>
    </row>
    <row r="14" spans="1:6" s="87" customFormat="1" x14ac:dyDescent="0.2">
      <c r="A14" s="157">
        <v>43812</v>
      </c>
      <c r="B14" s="164" t="s">
        <v>4670</v>
      </c>
      <c r="C14" s="165" t="s">
        <v>96</v>
      </c>
      <c r="D14" s="164" t="s">
        <v>4669</v>
      </c>
      <c r="E14" s="166" t="s">
        <v>91</v>
      </c>
      <c r="F14" s="167"/>
    </row>
    <row r="15" spans="1:6" s="87" customFormat="1" x14ac:dyDescent="0.2">
      <c r="A15" s="157">
        <v>43884</v>
      </c>
      <c r="B15" s="164" t="s">
        <v>4672</v>
      </c>
      <c r="C15" s="165" t="s">
        <v>96</v>
      </c>
      <c r="D15" s="164" t="s">
        <v>4673</v>
      </c>
      <c r="E15" s="166" t="s">
        <v>91</v>
      </c>
      <c r="F15" s="167"/>
    </row>
    <row r="16" spans="1:6" s="87" customFormat="1" x14ac:dyDescent="0.2">
      <c r="A16" s="157">
        <v>43884</v>
      </c>
      <c r="B16" s="164" t="s">
        <v>4674</v>
      </c>
      <c r="C16" s="165" t="s">
        <v>96</v>
      </c>
      <c r="D16" s="164" t="s">
        <v>4673</v>
      </c>
      <c r="E16" s="166" t="s">
        <v>91</v>
      </c>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x14ac:dyDescent="0.2">
      <c r="A24" s="157"/>
      <c r="B24" s="164"/>
      <c r="C24" s="165"/>
      <c r="D24" s="164"/>
      <c r="E24" s="166"/>
      <c r="F24" s="167"/>
    </row>
    <row r="25" spans="1:7" s="87" customFormat="1" hidden="1" x14ac:dyDescent="0.2">
      <c r="A25" s="133"/>
      <c r="B25" s="138"/>
      <c r="C25" s="140"/>
      <c r="D25" s="138"/>
      <c r="E25" s="141"/>
      <c r="F25" s="139"/>
    </row>
    <row r="26" spans="1:7" ht="34.5" customHeight="1" x14ac:dyDescent="0.2">
      <c r="A26" s="152" t="s">
        <v>162</v>
      </c>
      <c r="B26" s="153" t="s">
        <v>163</v>
      </c>
      <c r="C26" s="154">
        <f>C27+C28</f>
        <v>5</v>
      </c>
      <c r="D26" s="155" t="str">
        <f>IF(SUBTOTAL(3,C11:C25)=SUBTOTAL(103,C11:C25),'Summary and sign-off'!$A$48,'Summary and sign-off'!$A$49)</f>
        <v>Check - there are no hidden rows with data</v>
      </c>
      <c r="E26" s="193" t="str">
        <f>IF('Summary and sign-off'!F60='Summary and sign-off'!F54,'Summary and sign-off'!A52,'Summary and sign-off'!A50)</f>
        <v>Check - each entry provides sufficient information</v>
      </c>
      <c r="F26" s="193"/>
      <c r="G26" s="87"/>
    </row>
    <row r="27" spans="1:7" ht="25.5" customHeight="1" x14ac:dyDescent="0.25">
      <c r="A27" s="89"/>
      <c r="B27" s="90" t="s">
        <v>96</v>
      </c>
      <c r="C27" s="91">
        <f>COUNTIF(C11:C25,'Summary and sign-off'!A45)</f>
        <v>5</v>
      </c>
      <c r="D27" s="17"/>
      <c r="E27" s="18"/>
      <c r="F27" s="19"/>
    </row>
    <row r="28" spans="1:7" ht="25.5" customHeight="1" x14ac:dyDescent="0.25">
      <c r="A28" s="89"/>
      <c r="B28" s="90" t="s">
        <v>97</v>
      </c>
      <c r="C28" s="91">
        <f>COUNTIF(C11:C25,'Summary and sign-off'!A46)</f>
        <v>0</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0" spans="1:6" hidden="1" x14ac:dyDescent="0.2"/>
    <row r="41" spans="1:6" hidden="1" x14ac:dyDescent="0.2"/>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C11:C25</xm:sqref>
        </x14:dataValidation>
        <x14:dataValidation type="list" errorStyle="information" operator="greaterThan" allowBlank="1" showInputMessage="1" prompt="Provide specific $ value if possible">
          <x14:formula1>
            <xm:f>'Summary and sign-off'!$A$39:$A$44</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D34" sqref="D34"/>
    </sheetView>
  </sheetViews>
  <sheetFormatPr defaultRowHeight="12.75" x14ac:dyDescent="0.2"/>
  <cols>
    <col min="1" max="1" width="36.85546875" bestFit="1" customWidth="1"/>
    <col min="2" max="2" width="15.140625" bestFit="1" customWidth="1"/>
    <col min="3" max="3" width="22.42578125" bestFit="1" customWidth="1"/>
    <col min="4" max="4" width="15.140625" bestFit="1" customWidth="1"/>
  </cols>
  <sheetData>
    <row r="3" spans="1:4" x14ac:dyDescent="0.2">
      <c r="A3" s="171" t="s">
        <v>260</v>
      </c>
      <c r="B3" s="171" t="s">
        <v>171</v>
      </c>
      <c r="C3" s="171" t="s">
        <v>172</v>
      </c>
      <c r="D3" t="s">
        <v>242</v>
      </c>
    </row>
    <row r="4" spans="1:4" x14ac:dyDescent="0.2">
      <c r="A4" t="s">
        <v>259</v>
      </c>
      <c r="B4">
        <v>3321</v>
      </c>
      <c r="C4" t="s">
        <v>258</v>
      </c>
      <c r="D4" s="172">
        <v>1593.6</v>
      </c>
    </row>
    <row r="5" spans="1:4" x14ac:dyDescent="0.2">
      <c r="B5">
        <v>3326</v>
      </c>
      <c r="C5" t="s">
        <v>252</v>
      </c>
      <c r="D5" s="172">
        <v>25.7</v>
      </c>
    </row>
    <row r="6" spans="1:4" x14ac:dyDescent="0.2">
      <c r="A6" s="174" t="s">
        <v>257</v>
      </c>
      <c r="B6" s="174"/>
      <c r="C6" s="174"/>
      <c r="D6" s="173">
        <v>1619.3</v>
      </c>
    </row>
    <row r="7" spans="1:4" x14ac:dyDescent="0.2">
      <c r="A7" t="s">
        <v>256</v>
      </c>
      <c r="B7">
        <v>3314</v>
      </c>
      <c r="C7" t="s">
        <v>225</v>
      </c>
      <c r="D7" s="172">
        <v>88.26</v>
      </c>
    </row>
    <row r="8" spans="1:4" x14ac:dyDescent="0.2">
      <c r="A8" s="174" t="s">
        <v>255</v>
      </c>
      <c r="B8" s="174"/>
      <c r="C8" s="174"/>
      <c r="D8" s="173">
        <v>88.26</v>
      </c>
    </row>
    <row r="9" spans="1:4" x14ac:dyDescent="0.2">
      <c r="A9" t="s">
        <v>254</v>
      </c>
      <c r="B9">
        <v>2405</v>
      </c>
      <c r="C9" t="s">
        <v>213</v>
      </c>
      <c r="D9" s="172">
        <v>5407.2</v>
      </c>
    </row>
    <row r="10" spans="1:4" x14ac:dyDescent="0.2">
      <c r="B10">
        <v>3010</v>
      </c>
      <c r="C10" t="s">
        <v>207</v>
      </c>
      <c r="D10" s="172">
        <v>477.03000000000003</v>
      </c>
    </row>
    <row r="11" spans="1:4" x14ac:dyDescent="0.2">
      <c r="B11">
        <v>3750</v>
      </c>
      <c r="C11" t="s">
        <v>216</v>
      </c>
      <c r="D11" s="172">
        <v>53.25</v>
      </c>
    </row>
    <row r="12" spans="1:4" x14ac:dyDescent="0.2">
      <c r="B12">
        <v>4145</v>
      </c>
      <c r="C12" t="s">
        <v>526</v>
      </c>
      <c r="D12" s="172">
        <v>1720.82</v>
      </c>
    </row>
    <row r="13" spans="1:4" x14ac:dyDescent="0.2">
      <c r="A13" s="174" t="s">
        <v>253</v>
      </c>
      <c r="B13" s="174"/>
      <c r="C13" s="174"/>
      <c r="D13" s="173">
        <v>7658.2999999999993</v>
      </c>
    </row>
    <row r="14" spans="1:4" x14ac:dyDescent="0.2">
      <c r="A14" t="s">
        <v>24</v>
      </c>
      <c r="B14">
        <v>2225</v>
      </c>
      <c r="C14" t="s">
        <v>202</v>
      </c>
      <c r="D14" s="172">
        <v>40.869999999999997</v>
      </c>
    </row>
    <row r="15" spans="1:4" x14ac:dyDescent="0.2">
      <c r="A15" s="174" t="s">
        <v>4665</v>
      </c>
      <c r="B15" s="174"/>
      <c r="C15" s="174"/>
      <c r="D15" s="173">
        <v>40.869999999999997</v>
      </c>
    </row>
    <row r="16" spans="1:4" x14ac:dyDescent="0.2">
      <c r="A16" t="s">
        <v>243</v>
      </c>
      <c r="B16">
        <v>3311</v>
      </c>
      <c r="C16" t="s">
        <v>220</v>
      </c>
      <c r="D16" s="172">
        <v>394.05</v>
      </c>
    </row>
    <row r="17" spans="1:4" x14ac:dyDescent="0.2">
      <c r="B17">
        <v>3326</v>
      </c>
      <c r="C17" t="s">
        <v>252</v>
      </c>
      <c r="D17" s="172">
        <v>124.97</v>
      </c>
    </row>
    <row r="18" spans="1:4" x14ac:dyDescent="0.2">
      <c r="A18" s="174" t="s">
        <v>251</v>
      </c>
      <c r="B18" s="174"/>
      <c r="C18" s="174"/>
      <c r="D18" s="173">
        <v>519.02</v>
      </c>
    </row>
    <row r="19" spans="1:4" x14ac:dyDescent="0.2">
      <c r="A19" t="s">
        <v>250</v>
      </c>
      <c r="B19">
        <v>3310</v>
      </c>
      <c r="C19" t="s">
        <v>249</v>
      </c>
      <c r="D19" s="172">
        <v>14551.130000000001</v>
      </c>
    </row>
    <row r="20" spans="1:4" x14ac:dyDescent="0.2">
      <c r="A20" s="174" t="s">
        <v>248</v>
      </c>
      <c r="B20" s="174"/>
      <c r="C20" s="174"/>
      <c r="D20" s="173">
        <v>14551.130000000001</v>
      </c>
    </row>
    <row r="21" spans="1:4" x14ac:dyDescent="0.2">
      <c r="A21" t="s">
        <v>241</v>
      </c>
      <c r="D21" s="172">
        <v>24476.880000000001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44"/>
  <sheetViews>
    <sheetView workbookViewId="0">
      <selection activeCell="C2" sqref="C2"/>
    </sheetView>
  </sheetViews>
  <sheetFormatPr defaultRowHeight="12.75" x14ac:dyDescent="0.2"/>
  <cols>
    <col min="1" max="1" width="11.7109375" bestFit="1" customWidth="1"/>
    <col min="2" max="2" width="15" bestFit="1" customWidth="1"/>
    <col min="3" max="3" width="30" bestFit="1" customWidth="1"/>
    <col min="4" max="4" width="14.140625" bestFit="1" customWidth="1"/>
    <col min="5" max="5" width="9" bestFit="1" customWidth="1"/>
    <col min="6" max="6" width="57.28515625" customWidth="1"/>
    <col min="7" max="7" width="21.5703125" customWidth="1"/>
    <col min="8" max="8" width="12.28515625" bestFit="1" customWidth="1"/>
    <col min="9" max="9" width="11.7109375" bestFit="1" customWidth="1"/>
    <col min="10" max="10" width="15.42578125" bestFit="1" customWidth="1"/>
    <col min="11" max="12" width="15.140625" bestFit="1" customWidth="1"/>
    <col min="13" max="13" width="19.42578125" bestFit="1" customWidth="1"/>
    <col min="14" max="14" width="58" bestFit="1" customWidth="1"/>
    <col min="15" max="15" width="11.85546875" bestFit="1" customWidth="1"/>
    <col min="16" max="16" width="8" bestFit="1" customWidth="1"/>
    <col min="17" max="17" width="8.85546875" bestFit="1" customWidth="1"/>
  </cols>
  <sheetData>
    <row r="1" spans="1:17" x14ac:dyDescent="0.2">
      <c r="A1" t="s">
        <v>170</v>
      </c>
      <c r="B1" t="s">
        <v>171</v>
      </c>
      <c r="C1" t="s">
        <v>172</v>
      </c>
      <c r="D1" t="s">
        <v>173</v>
      </c>
      <c r="E1" t="s">
        <v>174</v>
      </c>
      <c r="F1" t="s">
        <v>175</v>
      </c>
      <c r="G1" s="176" t="s">
        <v>260</v>
      </c>
      <c r="H1" t="s">
        <v>176</v>
      </c>
      <c r="I1" t="s">
        <v>177</v>
      </c>
      <c r="J1" t="s">
        <v>178</v>
      </c>
      <c r="K1" t="s">
        <v>179</v>
      </c>
      <c r="L1" t="s">
        <v>180</v>
      </c>
      <c r="M1" t="s">
        <v>181</v>
      </c>
      <c r="N1" t="s">
        <v>182</v>
      </c>
      <c r="O1" t="s">
        <v>183</v>
      </c>
      <c r="P1" t="s">
        <v>184</v>
      </c>
      <c r="Q1" t="s">
        <v>185</v>
      </c>
    </row>
    <row r="2" spans="1:17" x14ac:dyDescent="0.2">
      <c r="A2" s="169">
        <v>43647</v>
      </c>
      <c r="B2">
        <v>2310</v>
      </c>
      <c r="C2" t="s">
        <v>286</v>
      </c>
      <c r="D2" t="s">
        <v>265</v>
      </c>
      <c r="E2" t="s">
        <v>264</v>
      </c>
      <c r="F2" t="s">
        <v>2165</v>
      </c>
      <c r="G2" t="s">
        <v>245</v>
      </c>
      <c r="H2">
        <v>819.46</v>
      </c>
      <c r="I2">
        <v>122.92</v>
      </c>
      <c r="K2" t="s">
        <v>201</v>
      </c>
      <c r="M2" t="s">
        <v>2164</v>
      </c>
      <c r="Q2">
        <v>196224</v>
      </c>
    </row>
    <row r="3" spans="1:17" x14ac:dyDescent="0.2">
      <c r="A3" s="169">
        <v>43647</v>
      </c>
      <c r="B3">
        <v>2105</v>
      </c>
      <c r="C3" t="s">
        <v>186</v>
      </c>
      <c r="D3" t="s">
        <v>265</v>
      </c>
      <c r="E3" t="s">
        <v>264</v>
      </c>
      <c r="F3" t="s">
        <v>2163</v>
      </c>
      <c r="G3" t="s">
        <v>245</v>
      </c>
      <c r="H3" s="170">
        <v>-11039.39</v>
      </c>
      <c r="I3">
        <v>0</v>
      </c>
      <c r="J3" t="s">
        <v>188</v>
      </c>
      <c r="K3" t="s">
        <v>189</v>
      </c>
      <c r="L3" t="s">
        <v>189</v>
      </c>
      <c r="M3" t="s">
        <v>2162</v>
      </c>
      <c r="Q3">
        <v>196316</v>
      </c>
    </row>
    <row r="4" spans="1:17" x14ac:dyDescent="0.2">
      <c r="A4" s="169">
        <v>43647</v>
      </c>
      <c r="B4">
        <v>2135</v>
      </c>
      <c r="C4" t="s">
        <v>190</v>
      </c>
      <c r="D4" t="s">
        <v>265</v>
      </c>
      <c r="E4" t="s">
        <v>264</v>
      </c>
      <c r="F4" t="s">
        <v>2163</v>
      </c>
      <c r="G4" t="s">
        <v>245</v>
      </c>
      <c r="H4">
        <v>-138.9</v>
      </c>
      <c r="I4">
        <v>0</v>
      </c>
      <c r="J4" t="s">
        <v>188</v>
      </c>
      <c r="K4" t="s">
        <v>189</v>
      </c>
      <c r="L4" t="s">
        <v>189</v>
      </c>
      <c r="M4" t="s">
        <v>2162</v>
      </c>
      <c r="Q4">
        <v>196323</v>
      </c>
    </row>
    <row r="5" spans="1:17" x14ac:dyDescent="0.2">
      <c r="A5" s="169">
        <v>43647</v>
      </c>
      <c r="B5">
        <v>2140</v>
      </c>
      <c r="C5" t="s">
        <v>191</v>
      </c>
      <c r="D5" t="s">
        <v>265</v>
      </c>
      <c r="E5" t="s">
        <v>264</v>
      </c>
      <c r="F5" t="s">
        <v>2163</v>
      </c>
      <c r="G5" t="s">
        <v>245</v>
      </c>
      <c r="H5">
        <v>-302.82</v>
      </c>
      <c r="I5">
        <v>0</v>
      </c>
      <c r="J5" t="s">
        <v>188</v>
      </c>
      <c r="K5" t="s">
        <v>189</v>
      </c>
      <c r="L5" t="s">
        <v>189</v>
      </c>
      <c r="M5" t="s">
        <v>2162</v>
      </c>
      <c r="Q5">
        <v>196333</v>
      </c>
    </row>
    <row r="6" spans="1:17" x14ac:dyDescent="0.2">
      <c r="A6" s="169">
        <v>43647</v>
      </c>
      <c r="B6">
        <v>2220</v>
      </c>
      <c r="C6" t="s">
        <v>1432</v>
      </c>
      <c r="D6" t="s">
        <v>265</v>
      </c>
      <c r="E6" t="s">
        <v>264</v>
      </c>
      <c r="F6" t="s">
        <v>2163</v>
      </c>
      <c r="G6" t="s">
        <v>245</v>
      </c>
      <c r="H6">
        <v>-6.6</v>
      </c>
      <c r="I6">
        <v>0</v>
      </c>
      <c r="J6" t="s">
        <v>188</v>
      </c>
      <c r="K6" t="s">
        <v>189</v>
      </c>
      <c r="L6" t="s">
        <v>189</v>
      </c>
      <c r="M6" t="s">
        <v>2162</v>
      </c>
      <c r="Q6">
        <v>196340</v>
      </c>
    </row>
    <row r="7" spans="1:17" x14ac:dyDescent="0.2">
      <c r="A7" s="169">
        <v>43647</v>
      </c>
      <c r="B7">
        <v>3446</v>
      </c>
      <c r="C7" t="s">
        <v>192</v>
      </c>
      <c r="D7" t="s">
        <v>265</v>
      </c>
      <c r="E7" t="s">
        <v>264</v>
      </c>
      <c r="F7" t="s">
        <v>2161</v>
      </c>
      <c r="G7" t="s">
        <v>245</v>
      </c>
      <c r="H7" s="170">
        <v>-1345</v>
      </c>
      <c r="I7">
        <v>0</v>
      </c>
      <c r="J7" t="s">
        <v>193</v>
      </c>
      <c r="K7" t="s">
        <v>201</v>
      </c>
      <c r="L7" t="s">
        <v>201</v>
      </c>
      <c r="M7" t="s">
        <v>2158</v>
      </c>
      <c r="N7" t="s">
        <v>230</v>
      </c>
      <c r="Q7">
        <v>196454</v>
      </c>
    </row>
    <row r="8" spans="1:17" x14ac:dyDescent="0.2">
      <c r="A8" s="169">
        <v>43647</v>
      </c>
      <c r="B8">
        <v>3446</v>
      </c>
      <c r="C8" t="s">
        <v>192</v>
      </c>
      <c r="D8" t="s">
        <v>265</v>
      </c>
      <c r="E8" t="s">
        <v>264</v>
      </c>
      <c r="F8" s="175" t="s">
        <v>836</v>
      </c>
      <c r="G8" t="s">
        <v>245</v>
      </c>
      <c r="H8">
        <v>-97.57</v>
      </c>
      <c r="I8">
        <v>0</v>
      </c>
      <c r="J8" t="s">
        <v>193</v>
      </c>
      <c r="K8" t="s">
        <v>201</v>
      </c>
      <c r="L8" t="s">
        <v>201</v>
      </c>
      <c r="M8" t="s">
        <v>2158</v>
      </c>
      <c r="N8" t="s">
        <v>223</v>
      </c>
      <c r="Q8">
        <v>196456</v>
      </c>
    </row>
    <row r="9" spans="1:17" x14ac:dyDescent="0.2">
      <c r="A9" s="169">
        <v>43647</v>
      </c>
      <c r="B9">
        <v>3446</v>
      </c>
      <c r="C9" t="s">
        <v>192</v>
      </c>
      <c r="D9" t="s">
        <v>265</v>
      </c>
      <c r="E9" t="s">
        <v>264</v>
      </c>
      <c r="F9" s="175" t="s">
        <v>836</v>
      </c>
      <c r="G9" t="s">
        <v>245</v>
      </c>
      <c r="H9">
        <v>-96.61</v>
      </c>
      <c r="I9">
        <v>0</v>
      </c>
      <c r="J9" t="s">
        <v>193</v>
      </c>
      <c r="K9" t="s">
        <v>201</v>
      </c>
      <c r="L9" t="s">
        <v>201</v>
      </c>
      <c r="M9" t="s">
        <v>2158</v>
      </c>
      <c r="N9" t="s">
        <v>223</v>
      </c>
      <c r="Q9">
        <v>196457</v>
      </c>
    </row>
    <row r="10" spans="1:17" x14ac:dyDescent="0.2">
      <c r="A10" s="169">
        <v>43647</v>
      </c>
      <c r="B10">
        <v>3446</v>
      </c>
      <c r="C10" t="s">
        <v>192</v>
      </c>
      <c r="D10" t="s">
        <v>265</v>
      </c>
      <c r="E10" t="s">
        <v>264</v>
      </c>
      <c r="F10" s="175" t="s">
        <v>836</v>
      </c>
      <c r="G10" t="s">
        <v>245</v>
      </c>
      <c r="H10">
        <v>-50.77</v>
      </c>
      <c r="I10">
        <v>0</v>
      </c>
      <c r="J10" t="s">
        <v>193</v>
      </c>
      <c r="K10" t="s">
        <v>201</v>
      </c>
      <c r="L10" t="s">
        <v>201</v>
      </c>
      <c r="M10" t="s">
        <v>2158</v>
      </c>
      <c r="N10" t="s">
        <v>998</v>
      </c>
      <c r="Q10">
        <v>196458</v>
      </c>
    </row>
    <row r="11" spans="1:17" x14ac:dyDescent="0.2">
      <c r="A11" s="169">
        <v>43647</v>
      </c>
      <c r="B11">
        <v>3446</v>
      </c>
      <c r="C11" t="s">
        <v>192</v>
      </c>
      <c r="D11" t="s">
        <v>265</v>
      </c>
      <c r="E11" t="s">
        <v>264</v>
      </c>
      <c r="F11" s="175" t="s">
        <v>836</v>
      </c>
      <c r="G11" t="s">
        <v>245</v>
      </c>
      <c r="H11">
        <v>-33.590000000000003</v>
      </c>
      <c r="I11">
        <v>0</v>
      </c>
      <c r="J11" t="s">
        <v>193</v>
      </c>
      <c r="K11" t="s">
        <v>201</v>
      </c>
      <c r="L11" t="s">
        <v>201</v>
      </c>
      <c r="M11" t="s">
        <v>2158</v>
      </c>
      <c r="N11" t="s">
        <v>1111</v>
      </c>
      <c r="Q11">
        <v>196459</v>
      </c>
    </row>
    <row r="12" spans="1:17" x14ac:dyDescent="0.2">
      <c r="A12" s="169">
        <v>43647</v>
      </c>
      <c r="B12">
        <v>3446</v>
      </c>
      <c r="C12" t="s">
        <v>192</v>
      </c>
      <c r="D12" t="s">
        <v>265</v>
      </c>
      <c r="E12" t="s">
        <v>264</v>
      </c>
      <c r="F12" t="s">
        <v>382</v>
      </c>
      <c r="G12" t="s">
        <v>245</v>
      </c>
      <c r="H12">
        <v>-73.569999999999993</v>
      </c>
      <c r="I12">
        <v>0</v>
      </c>
      <c r="J12" t="s">
        <v>193</v>
      </c>
      <c r="K12" t="s">
        <v>201</v>
      </c>
      <c r="L12" t="s">
        <v>201</v>
      </c>
      <c r="M12" t="s">
        <v>2158</v>
      </c>
      <c r="N12" t="s">
        <v>226</v>
      </c>
      <c r="Q12">
        <v>196461</v>
      </c>
    </row>
    <row r="13" spans="1:17" x14ac:dyDescent="0.2">
      <c r="A13" s="169">
        <v>43647</v>
      </c>
      <c r="B13">
        <v>3446</v>
      </c>
      <c r="C13" t="s">
        <v>192</v>
      </c>
      <c r="D13" t="s">
        <v>265</v>
      </c>
      <c r="E13" t="s">
        <v>264</v>
      </c>
      <c r="F13" t="s">
        <v>382</v>
      </c>
      <c r="G13" t="s">
        <v>245</v>
      </c>
      <c r="H13">
        <v>-152.61000000000001</v>
      </c>
      <c r="I13">
        <v>0</v>
      </c>
      <c r="J13" t="s">
        <v>193</v>
      </c>
      <c r="K13" t="s">
        <v>201</v>
      </c>
      <c r="L13" t="s">
        <v>201</v>
      </c>
      <c r="M13" t="s">
        <v>2158</v>
      </c>
      <c r="N13" t="s">
        <v>195</v>
      </c>
      <c r="Q13">
        <v>196462</v>
      </c>
    </row>
    <row r="14" spans="1:17" x14ac:dyDescent="0.2">
      <c r="A14" s="169">
        <v>43647</v>
      </c>
      <c r="B14">
        <v>3446</v>
      </c>
      <c r="C14" t="s">
        <v>192</v>
      </c>
      <c r="D14" t="s">
        <v>265</v>
      </c>
      <c r="E14" t="s">
        <v>264</v>
      </c>
      <c r="F14" t="s">
        <v>382</v>
      </c>
      <c r="G14" t="s">
        <v>245</v>
      </c>
      <c r="H14">
        <v>-231.83</v>
      </c>
      <c r="I14">
        <v>0</v>
      </c>
      <c r="J14" t="s">
        <v>193</v>
      </c>
      <c r="K14" t="s">
        <v>201</v>
      </c>
      <c r="L14" t="s">
        <v>201</v>
      </c>
      <c r="M14" t="s">
        <v>2158</v>
      </c>
      <c r="N14" t="s">
        <v>228</v>
      </c>
      <c r="Q14">
        <v>196463</v>
      </c>
    </row>
    <row r="15" spans="1:17" x14ac:dyDescent="0.2">
      <c r="A15" s="169">
        <v>43647</v>
      </c>
      <c r="B15">
        <v>3446</v>
      </c>
      <c r="C15" t="s">
        <v>192</v>
      </c>
      <c r="D15" t="s">
        <v>265</v>
      </c>
      <c r="E15" t="s">
        <v>264</v>
      </c>
      <c r="F15" t="s">
        <v>382</v>
      </c>
      <c r="G15" t="s">
        <v>245</v>
      </c>
      <c r="H15">
        <v>-31.3</v>
      </c>
      <c r="I15">
        <v>0</v>
      </c>
      <c r="J15" t="s">
        <v>193</v>
      </c>
      <c r="K15" t="s">
        <v>201</v>
      </c>
      <c r="L15" t="s">
        <v>201</v>
      </c>
      <c r="M15" t="s">
        <v>2158</v>
      </c>
      <c r="N15" t="s">
        <v>2079</v>
      </c>
      <c r="Q15">
        <v>196464</v>
      </c>
    </row>
    <row r="16" spans="1:17" x14ac:dyDescent="0.2">
      <c r="A16" s="169">
        <v>43647</v>
      </c>
      <c r="B16">
        <v>3446</v>
      </c>
      <c r="C16" t="s">
        <v>192</v>
      </c>
      <c r="D16" t="s">
        <v>265</v>
      </c>
      <c r="E16" t="s">
        <v>264</v>
      </c>
      <c r="F16" t="s">
        <v>382</v>
      </c>
      <c r="G16" t="s">
        <v>245</v>
      </c>
      <c r="H16">
        <v>-82.61</v>
      </c>
      <c r="I16">
        <v>0</v>
      </c>
      <c r="J16" t="s">
        <v>193</v>
      </c>
      <c r="K16" t="s">
        <v>201</v>
      </c>
      <c r="L16" t="s">
        <v>201</v>
      </c>
      <c r="M16" t="s">
        <v>2158</v>
      </c>
      <c r="N16" t="s">
        <v>535</v>
      </c>
      <c r="Q16">
        <v>196465</v>
      </c>
    </row>
    <row r="17" spans="1:17" x14ac:dyDescent="0.2">
      <c r="A17" s="169">
        <v>43647</v>
      </c>
      <c r="B17">
        <v>3446</v>
      </c>
      <c r="C17" t="s">
        <v>192</v>
      </c>
      <c r="D17" t="s">
        <v>265</v>
      </c>
      <c r="E17" t="s">
        <v>264</v>
      </c>
      <c r="F17" t="s">
        <v>382</v>
      </c>
      <c r="G17" t="s">
        <v>245</v>
      </c>
      <c r="H17">
        <v>-24.35</v>
      </c>
      <c r="I17">
        <v>0</v>
      </c>
      <c r="J17" t="s">
        <v>193</v>
      </c>
      <c r="K17" t="s">
        <v>201</v>
      </c>
      <c r="L17" t="s">
        <v>201</v>
      </c>
      <c r="M17" t="s">
        <v>2158</v>
      </c>
      <c r="N17" t="s">
        <v>2076</v>
      </c>
      <c r="Q17">
        <v>196466</v>
      </c>
    </row>
    <row r="18" spans="1:17" x14ac:dyDescent="0.2">
      <c r="A18" s="169">
        <v>43647</v>
      </c>
      <c r="B18">
        <v>3446</v>
      </c>
      <c r="C18" t="s">
        <v>192</v>
      </c>
      <c r="D18" t="s">
        <v>265</v>
      </c>
      <c r="E18" t="s">
        <v>264</v>
      </c>
      <c r="F18" t="s">
        <v>382</v>
      </c>
      <c r="G18" t="s">
        <v>245</v>
      </c>
      <c r="H18">
        <v>-302.83999999999997</v>
      </c>
      <c r="I18">
        <v>0</v>
      </c>
      <c r="J18" t="s">
        <v>193</v>
      </c>
      <c r="K18" t="s">
        <v>201</v>
      </c>
      <c r="L18" t="s">
        <v>201</v>
      </c>
      <c r="M18" t="s">
        <v>2158</v>
      </c>
      <c r="N18" t="s">
        <v>2074</v>
      </c>
      <c r="Q18">
        <v>196467</v>
      </c>
    </row>
    <row r="19" spans="1:17" x14ac:dyDescent="0.2">
      <c r="A19" s="169">
        <v>43647</v>
      </c>
      <c r="B19">
        <v>3446</v>
      </c>
      <c r="C19" t="s">
        <v>192</v>
      </c>
      <c r="D19" t="s">
        <v>265</v>
      </c>
      <c r="E19" t="s">
        <v>264</v>
      </c>
      <c r="F19" t="s">
        <v>1996</v>
      </c>
      <c r="G19" t="s">
        <v>245</v>
      </c>
      <c r="H19">
        <v>-267.86</v>
      </c>
      <c r="I19">
        <v>0</v>
      </c>
      <c r="J19" t="s">
        <v>193</v>
      </c>
      <c r="K19" t="s">
        <v>201</v>
      </c>
      <c r="L19" t="s">
        <v>201</v>
      </c>
      <c r="M19" t="s">
        <v>2158</v>
      </c>
      <c r="N19" t="s">
        <v>1995</v>
      </c>
      <c r="Q19">
        <v>196492</v>
      </c>
    </row>
    <row r="20" spans="1:17" x14ac:dyDescent="0.2">
      <c r="A20" s="169">
        <v>43647</v>
      </c>
      <c r="B20">
        <v>3446</v>
      </c>
      <c r="C20" t="s">
        <v>192</v>
      </c>
      <c r="D20" t="s">
        <v>265</v>
      </c>
      <c r="E20" t="s">
        <v>264</v>
      </c>
      <c r="F20" t="s">
        <v>1282</v>
      </c>
      <c r="G20" t="s">
        <v>245</v>
      </c>
      <c r="H20">
        <v>-17.829999999999998</v>
      </c>
      <c r="I20">
        <v>0</v>
      </c>
      <c r="J20" t="s">
        <v>193</v>
      </c>
      <c r="K20" t="s">
        <v>201</v>
      </c>
      <c r="L20" t="s">
        <v>201</v>
      </c>
      <c r="M20" t="s">
        <v>2158</v>
      </c>
      <c r="N20" t="s">
        <v>2066</v>
      </c>
      <c r="Q20">
        <v>196501</v>
      </c>
    </row>
    <row r="21" spans="1:17" x14ac:dyDescent="0.2">
      <c r="A21" s="169">
        <v>43647</v>
      </c>
      <c r="B21">
        <v>3446</v>
      </c>
      <c r="C21" t="s">
        <v>192</v>
      </c>
      <c r="D21" t="s">
        <v>265</v>
      </c>
      <c r="E21" t="s">
        <v>264</v>
      </c>
      <c r="F21" t="s">
        <v>1731</v>
      </c>
      <c r="G21" t="s">
        <v>245</v>
      </c>
      <c r="H21">
        <v>-612</v>
      </c>
      <c r="I21">
        <v>0</v>
      </c>
      <c r="J21" t="s">
        <v>193</v>
      </c>
      <c r="K21" t="s">
        <v>201</v>
      </c>
      <c r="L21" t="s">
        <v>201</v>
      </c>
      <c r="M21" t="s">
        <v>2158</v>
      </c>
      <c r="N21" t="s">
        <v>2160</v>
      </c>
      <c r="Q21">
        <v>196503</v>
      </c>
    </row>
    <row r="22" spans="1:17" x14ac:dyDescent="0.2">
      <c r="A22" s="169">
        <v>43647</v>
      </c>
      <c r="B22">
        <v>3446</v>
      </c>
      <c r="C22" t="s">
        <v>192</v>
      </c>
      <c r="D22" t="s">
        <v>265</v>
      </c>
      <c r="E22" t="s">
        <v>264</v>
      </c>
      <c r="F22" t="s">
        <v>1731</v>
      </c>
      <c r="G22" t="s">
        <v>245</v>
      </c>
      <c r="H22">
        <v>-45.65</v>
      </c>
      <c r="I22">
        <v>0</v>
      </c>
      <c r="J22" t="s">
        <v>193</v>
      </c>
      <c r="K22" t="s">
        <v>201</v>
      </c>
      <c r="L22" t="s">
        <v>201</v>
      </c>
      <c r="M22" t="s">
        <v>2158</v>
      </c>
      <c r="N22" t="s">
        <v>195</v>
      </c>
      <c r="Q22">
        <v>196504</v>
      </c>
    </row>
    <row r="23" spans="1:17" x14ac:dyDescent="0.2">
      <c r="A23" s="169">
        <v>43647</v>
      </c>
      <c r="B23">
        <v>3446</v>
      </c>
      <c r="C23" t="s">
        <v>192</v>
      </c>
      <c r="D23" t="s">
        <v>265</v>
      </c>
      <c r="E23" t="s">
        <v>264</v>
      </c>
      <c r="F23" t="s">
        <v>1731</v>
      </c>
      <c r="G23" t="s">
        <v>245</v>
      </c>
      <c r="H23">
        <v>-48.26</v>
      </c>
      <c r="I23">
        <v>0</v>
      </c>
      <c r="J23" t="s">
        <v>193</v>
      </c>
      <c r="K23" t="s">
        <v>201</v>
      </c>
      <c r="L23" t="s">
        <v>201</v>
      </c>
      <c r="M23" t="s">
        <v>2158</v>
      </c>
      <c r="N23" t="s">
        <v>195</v>
      </c>
      <c r="Q23">
        <v>196505</v>
      </c>
    </row>
    <row r="24" spans="1:17" x14ac:dyDescent="0.2">
      <c r="A24" s="169">
        <v>43647</v>
      </c>
      <c r="B24">
        <v>3446</v>
      </c>
      <c r="C24" t="s">
        <v>192</v>
      </c>
      <c r="D24" t="s">
        <v>265</v>
      </c>
      <c r="E24" t="s">
        <v>264</v>
      </c>
      <c r="F24" t="s">
        <v>1731</v>
      </c>
      <c r="G24" t="s">
        <v>245</v>
      </c>
      <c r="H24">
        <v>-306</v>
      </c>
      <c r="I24">
        <v>0</v>
      </c>
      <c r="J24" t="s">
        <v>193</v>
      </c>
      <c r="K24" t="s">
        <v>201</v>
      </c>
      <c r="L24" t="s">
        <v>201</v>
      </c>
      <c r="M24" t="s">
        <v>2158</v>
      </c>
      <c r="N24" t="s">
        <v>2160</v>
      </c>
      <c r="Q24">
        <v>196506</v>
      </c>
    </row>
    <row r="25" spans="1:17" x14ac:dyDescent="0.2">
      <c r="A25" s="169">
        <v>43647</v>
      </c>
      <c r="B25">
        <v>3446</v>
      </c>
      <c r="C25" t="s">
        <v>192</v>
      </c>
      <c r="D25" t="s">
        <v>265</v>
      </c>
      <c r="E25" t="s">
        <v>264</v>
      </c>
      <c r="F25" t="s">
        <v>2159</v>
      </c>
      <c r="G25" t="s">
        <v>245</v>
      </c>
      <c r="H25">
        <v>-9.1300000000000008</v>
      </c>
      <c r="I25">
        <v>0</v>
      </c>
      <c r="J25" t="s">
        <v>193</v>
      </c>
      <c r="K25" t="s">
        <v>201</v>
      </c>
      <c r="L25" t="s">
        <v>201</v>
      </c>
      <c r="M25" t="s">
        <v>2158</v>
      </c>
      <c r="N25" t="s">
        <v>195</v>
      </c>
      <c r="Q25">
        <v>196508</v>
      </c>
    </row>
    <row r="26" spans="1:17" x14ac:dyDescent="0.2">
      <c r="A26" s="169">
        <v>43647</v>
      </c>
      <c r="B26">
        <v>3446</v>
      </c>
      <c r="C26" t="s">
        <v>192</v>
      </c>
      <c r="D26" t="s">
        <v>265</v>
      </c>
      <c r="E26" t="s">
        <v>264</v>
      </c>
      <c r="F26" t="s">
        <v>1719</v>
      </c>
      <c r="G26" t="s">
        <v>245</v>
      </c>
      <c r="H26">
        <v>-304.35000000000002</v>
      </c>
      <c r="I26">
        <v>0</v>
      </c>
      <c r="J26" t="s">
        <v>193</v>
      </c>
      <c r="K26" t="s">
        <v>201</v>
      </c>
      <c r="L26" t="s">
        <v>201</v>
      </c>
      <c r="M26" t="s">
        <v>2158</v>
      </c>
      <c r="N26" t="s">
        <v>195</v>
      </c>
      <c r="Q26">
        <v>196522</v>
      </c>
    </row>
    <row r="27" spans="1:17" x14ac:dyDescent="0.2">
      <c r="A27" s="169">
        <v>43647</v>
      </c>
      <c r="B27">
        <v>3446</v>
      </c>
      <c r="C27" t="s">
        <v>192</v>
      </c>
      <c r="D27" t="s">
        <v>265</v>
      </c>
      <c r="E27" t="s">
        <v>264</v>
      </c>
      <c r="F27" t="s">
        <v>382</v>
      </c>
      <c r="G27" t="s">
        <v>245</v>
      </c>
      <c r="H27">
        <v>-22.39</v>
      </c>
      <c r="I27">
        <v>0</v>
      </c>
      <c r="J27" t="s">
        <v>193</v>
      </c>
      <c r="K27" t="s">
        <v>201</v>
      </c>
      <c r="L27" t="s">
        <v>201</v>
      </c>
      <c r="M27" t="s">
        <v>2157</v>
      </c>
      <c r="N27" t="s">
        <v>1728</v>
      </c>
      <c r="Q27">
        <v>196581</v>
      </c>
    </row>
    <row r="28" spans="1:17" x14ac:dyDescent="0.2">
      <c r="A28" s="169">
        <v>43647</v>
      </c>
      <c r="B28">
        <v>4505</v>
      </c>
      <c r="C28" t="s">
        <v>396</v>
      </c>
      <c r="D28" t="s">
        <v>265</v>
      </c>
      <c r="E28" t="s">
        <v>264</v>
      </c>
      <c r="F28" t="s">
        <v>2035</v>
      </c>
      <c r="G28" t="s">
        <v>245</v>
      </c>
      <c r="H28">
        <v>-2</v>
      </c>
      <c r="I28">
        <v>0</v>
      </c>
      <c r="J28" t="s">
        <v>193</v>
      </c>
      <c r="K28" t="s">
        <v>201</v>
      </c>
      <c r="L28" t="s">
        <v>201</v>
      </c>
      <c r="M28" t="s">
        <v>2157</v>
      </c>
      <c r="Q28">
        <v>196602</v>
      </c>
    </row>
    <row r="29" spans="1:17" x14ac:dyDescent="0.2">
      <c r="A29" s="169">
        <v>43647</v>
      </c>
      <c r="B29">
        <v>3446</v>
      </c>
      <c r="C29" t="s">
        <v>192</v>
      </c>
      <c r="D29" t="s">
        <v>265</v>
      </c>
      <c r="E29" t="s">
        <v>264</v>
      </c>
      <c r="F29" t="s">
        <v>578</v>
      </c>
      <c r="G29" t="s">
        <v>245</v>
      </c>
      <c r="H29">
        <v>-1.43</v>
      </c>
      <c r="I29">
        <v>0</v>
      </c>
      <c r="J29" t="s">
        <v>193</v>
      </c>
      <c r="K29" t="s">
        <v>201</v>
      </c>
      <c r="L29" t="s">
        <v>201</v>
      </c>
      <c r="M29" t="s">
        <v>2156</v>
      </c>
      <c r="Q29">
        <v>196804</v>
      </c>
    </row>
    <row r="30" spans="1:17" x14ac:dyDescent="0.2">
      <c r="A30" s="169">
        <v>43647</v>
      </c>
      <c r="B30">
        <v>3010</v>
      </c>
      <c r="C30" t="s">
        <v>207</v>
      </c>
      <c r="D30" t="s">
        <v>265</v>
      </c>
      <c r="E30" t="s">
        <v>264</v>
      </c>
      <c r="F30" t="s">
        <v>2155</v>
      </c>
      <c r="G30" t="s">
        <v>245</v>
      </c>
      <c r="H30">
        <v>-391.64</v>
      </c>
      <c r="I30">
        <v>0</v>
      </c>
      <c r="J30" t="s">
        <v>194</v>
      </c>
      <c r="K30" t="s">
        <v>201</v>
      </c>
      <c r="L30" t="s">
        <v>201</v>
      </c>
      <c r="M30" t="s">
        <v>2154</v>
      </c>
      <c r="N30" t="s">
        <v>232</v>
      </c>
      <c r="Q30">
        <v>197154</v>
      </c>
    </row>
    <row r="31" spans="1:17" x14ac:dyDescent="0.2">
      <c r="A31" s="169">
        <v>43647</v>
      </c>
      <c r="B31">
        <v>3730</v>
      </c>
      <c r="C31" t="s">
        <v>234</v>
      </c>
      <c r="D31" t="s">
        <v>265</v>
      </c>
      <c r="E31" t="s">
        <v>264</v>
      </c>
      <c r="F31" t="s">
        <v>2153</v>
      </c>
      <c r="G31" t="s">
        <v>245</v>
      </c>
      <c r="H31">
        <v>-50</v>
      </c>
      <c r="I31">
        <v>0</v>
      </c>
      <c r="J31" t="s">
        <v>262</v>
      </c>
      <c r="K31" t="s">
        <v>2134</v>
      </c>
      <c r="L31" t="s">
        <v>2134</v>
      </c>
      <c r="M31" t="s">
        <v>2142</v>
      </c>
      <c r="N31" t="s">
        <v>2152</v>
      </c>
      <c r="Q31">
        <v>197229</v>
      </c>
    </row>
    <row r="32" spans="1:17" x14ac:dyDescent="0.2">
      <c r="A32" s="169">
        <v>43647</v>
      </c>
      <c r="B32">
        <v>2310</v>
      </c>
      <c r="C32" t="s">
        <v>286</v>
      </c>
      <c r="D32" t="s">
        <v>265</v>
      </c>
      <c r="E32" t="s">
        <v>264</v>
      </c>
      <c r="F32" t="s">
        <v>2151</v>
      </c>
      <c r="G32" t="s">
        <v>245</v>
      </c>
      <c r="H32">
        <v>-819.46</v>
      </c>
      <c r="I32">
        <v>0</v>
      </c>
      <c r="J32" t="s">
        <v>262</v>
      </c>
      <c r="K32" t="s">
        <v>2134</v>
      </c>
      <c r="L32" t="s">
        <v>2134</v>
      </c>
      <c r="M32" t="s">
        <v>2142</v>
      </c>
      <c r="N32" t="s">
        <v>2150</v>
      </c>
      <c r="Q32">
        <v>197253</v>
      </c>
    </row>
    <row r="33" spans="1:17" x14ac:dyDescent="0.2">
      <c r="A33" s="169">
        <v>43647</v>
      </c>
      <c r="B33">
        <v>3435</v>
      </c>
      <c r="C33" t="s">
        <v>289</v>
      </c>
      <c r="D33" t="s">
        <v>265</v>
      </c>
      <c r="E33" t="s">
        <v>264</v>
      </c>
      <c r="F33" t="s">
        <v>2149</v>
      </c>
      <c r="G33" t="s">
        <v>245</v>
      </c>
      <c r="H33" s="170">
        <v>-17467.490000000002</v>
      </c>
      <c r="I33">
        <v>0</v>
      </c>
      <c r="J33" t="s">
        <v>262</v>
      </c>
      <c r="K33" t="s">
        <v>2134</v>
      </c>
      <c r="L33" t="s">
        <v>2134</v>
      </c>
      <c r="M33" t="s">
        <v>2142</v>
      </c>
      <c r="N33" t="s">
        <v>304</v>
      </c>
      <c r="Q33">
        <v>197254</v>
      </c>
    </row>
    <row r="34" spans="1:17" x14ac:dyDescent="0.2">
      <c r="A34" s="169">
        <v>43647</v>
      </c>
      <c r="B34">
        <v>2105</v>
      </c>
      <c r="C34" t="s">
        <v>186</v>
      </c>
      <c r="D34" t="s">
        <v>265</v>
      </c>
      <c r="E34" t="s">
        <v>264</v>
      </c>
      <c r="F34" t="s">
        <v>2148</v>
      </c>
      <c r="G34" t="s">
        <v>245</v>
      </c>
      <c r="H34" s="170">
        <v>-15000</v>
      </c>
      <c r="I34">
        <v>0</v>
      </c>
      <c r="J34" t="s">
        <v>262</v>
      </c>
      <c r="K34" t="s">
        <v>2134</v>
      </c>
      <c r="L34" t="s">
        <v>2134</v>
      </c>
      <c r="M34" t="s">
        <v>2142</v>
      </c>
      <c r="N34" t="s">
        <v>2147</v>
      </c>
      <c r="Q34">
        <v>197255</v>
      </c>
    </row>
    <row r="35" spans="1:17" x14ac:dyDescent="0.2">
      <c r="A35" s="169">
        <v>43647</v>
      </c>
      <c r="B35">
        <v>2310</v>
      </c>
      <c r="C35" t="s">
        <v>286</v>
      </c>
      <c r="D35" t="s">
        <v>265</v>
      </c>
      <c r="E35" t="s">
        <v>264</v>
      </c>
      <c r="F35" t="s">
        <v>2146</v>
      </c>
      <c r="G35" t="s">
        <v>245</v>
      </c>
      <c r="H35" s="170">
        <v>-8675</v>
      </c>
      <c r="I35">
        <v>0</v>
      </c>
      <c r="J35" t="s">
        <v>262</v>
      </c>
      <c r="K35" t="s">
        <v>2134</v>
      </c>
      <c r="L35" t="s">
        <v>2134</v>
      </c>
      <c r="M35" t="s">
        <v>2142</v>
      </c>
      <c r="N35" t="s">
        <v>2145</v>
      </c>
      <c r="Q35">
        <v>197256</v>
      </c>
    </row>
    <row r="36" spans="1:17" x14ac:dyDescent="0.2">
      <c r="A36" s="169">
        <v>43647</v>
      </c>
      <c r="B36">
        <v>2310</v>
      </c>
      <c r="C36" t="s">
        <v>286</v>
      </c>
      <c r="D36" t="s">
        <v>265</v>
      </c>
      <c r="E36" t="s">
        <v>264</v>
      </c>
      <c r="F36" t="s">
        <v>2144</v>
      </c>
      <c r="G36" t="s">
        <v>245</v>
      </c>
      <c r="H36">
        <v>-647</v>
      </c>
      <c r="I36">
        <v>0</v>
      </c>
      <c r="J36" t="s">
        <v>262</v>
      </c>
      <c r="K36" t="s">
        <v>2134</v>
      </c>
      <c r="L36" t="s">
        <v>2134</v>
      </c>
      <c r="M36" t="s">
        <v>2142</v>
      </c>
      <c r="N36" t="s">
        <v>297</v>
      </c>
      <c r="Q36">
        <v>197263</v>
      </c>
    </row>
    <row r="37" spans="1:17" x14ac:dyDescent="0.2">
      <c r="A37" s="169">
        <v>43647</v>
      </c>
      <c r="B37">
        <v>2310</v>
      </c>
      <c r="C37" t="s">
        <v>286</v>
      </c>
      <c r="D37" t="s">
        <v>265</v>
      </c>
      <c r="E37" t="s">
        <v>264</v>
      </c>
      <c r="F37" t="s">
        <v>2143</v>
      </c>
      <c r="G37" t="s">
        <v>245</v>
      </c>
      <c r="H37" s="170">
        <v>-1274</v>
      </c>
      <c r="I37">
        <v>0</v>
      </c>
      <c r="J37" t="s">
        <v>262</v>
      </c>
      <c r="K37" t="s">
        <v>2134</v>
      </c>
      <c r="L37" t="s">
        <v>2134</v>
      </c>
      <c r="M37" t="s">
        <v>2142</v>
      </c>
      <c r="N37" t="s">
        <v>169</v>
      </c>
      <c r="Q37">
        <v>197266</v>
      </c>
    </row>
    <row r="38" spans="1:17" x14ac:dyDescent="0.2">
      <c r="A38" s="169">
        <v>43648</v>
      </c>
      <c r="B38">
        <v>3280</v>
      </c>
      <c r="C38" t="s">
        <v>196</v>
      </c>
      <c r="D38" t="s">
        <v>265</v>
      </c>
      <c r="E38" t="s">
        <v>264</v>
      </c>
      <c r="F38" t="s">
        <v>2141</v>
      </c>
      <c r="G38" t="s">
        <v>245</v>
      </c>
      <c r="H38" s="170">
        <v>14000</v>
      </c>
      <c r="I38" s="170">
        <v>2100</v>
      </c>
      <c r="K38" t="s">
        <v>201</v>
      </c>
      <c r="M38" t="s">
        <v>481</v>
      </c>
      <c r="Q38">
        <v>197341</v>
      </c>
    </row>
    <row r="39" spans="1:17" x14ac:dyDescent="0.2">
      <c r="A39" s="169">
        <v>43648</v>
      </c>
      <c r="B39">
        <v>3715</v>
      </c>
      <c r="C39" t="s">
        <v>208</v>
      </c>
      <c r="D39" t="s">
        <v>265</v>
      </c>
      <c r="E39" t="s">
        <v>264</v>
      </c>
      <c r="F39" t="s">
        <v>2139</v>
      </c>
      <c r="G39" t="s">
        <v>245</v>
      </c>
      <c r="H39">
        <v>150.41</v>
      </c>
      <c r="I39">
        <v>22.56</v>
      </c>
      <c r="K39" t="s">
        <v>201</v>
      </c>
      <c r="M39" t="s">
        <v>2140</v>
      </c>
      <c r="Q39">
        <v>197350</v>
      </c>
    </row>
    <row r="40" spans="1:17" x14ac:dyDescent="0.2">
      <c r="A40" s="169">
        <v>43647</v>
      </c>
      <c r="B40">
        <v>3715</v>
      </c>
      <c r="C40" t="s">
        <v>208</v>
      </c>
      <c r="D40" t="s">
        <v>265</v>
      </c>
      <c r="E40" t="s">
        <v>264</v>
      </c>
      <c r="F40" t="s">
        <v>2139</v>
      </c>
      <c r="G40" t="s">
        <v>245</v>
      </c>
      <c r="H40">
        <v>-150.41</v>
      </c>
      <c r="I40">
        <v>0</v>
      </c>
      <c r="J40" t="s">
        <v>262</v>
      </c>
      <c r="K40" t="s">
        <v>2134</v>
      </c>
      <c r="L40" t="s">
        <v>2134</v>
      </c>
      <c r="M40" t="s">
        <v>2138</v>
      </c>
      <c r="N40" t="s">
        <v>210</v>
      </c>
      <c r="Q40">
        <v>197364</v>
      </c>
    </row>
    <row r="41" spans="1:17" x14ac:dyDescent="0.2">
      <c r="A41" s="169">
        <v>43647</v>
      </c>
      <c r="B41">
        <v>3730</v>
      </c>
      <c r="C41" t="s">
        <v>234</v>
      </c>
      <c r="D41" t="s">
        <v>265</v>
      </c>
      <c r="E41" t="s">
        <v>264</v>
      </c>
      <c r="F41" t="s">
        <v>2137</v>
      </c>
      <c r="G41" t="s">
        <v>245</v>
      </c>
      <c r="H41">
        <v>-257.5</v>
      </c>
      <c r="I41">
        <v>0</v>
      </c>
      <c r="J41" t="s">
        <v>2134</v>
      </c>
      <c r="K41" t="s">
        <v>262</v>
      </c>
      <c r="L41" t="s">
        <v>262</v>
      </c>
      <c r="M41" t="s">
        <v>2133</v>
      </c>
      <c r="Q41">
        <v>197374</v>
      </c>
    </row>
    <row r="42" spans="1:17" x14ac:dyDescent="0.2">
      <c r="A42" s="169">
        <v>43647</v>
      </c>
      <c r="B42">
        <v>2315</v>
      </c>
      <c r="C42" t="s">
        <v>292</v>
      </c>
      <c r="D42" t="s">
        <v>265</v>
      </c>
      <c r="E42" t="s">
        <v>264</v>
      </c>
      <c r="F42" t="s">
        <v>2136</v>
      </c>
      <c r="G42" t="s">
        <v>245</v>
      </c>
      <c r="H42">
        <v>-397.5</v>
      </c>
      <c r="I42">
        <v>0</v>
      </c>
      <c r="J42" t="s">
        <v>2134</v>
      </c>
      <c r="K42" t="s">
        <v>262</v>
      </c>
      <c r="L42" t="s">
        <v>262</v>
      </c>
      <c r="M42" t="s">
        <v>2133</v>
      </c>
      <c r="Q42">
        <v>197377</v>
      </c>
    </row>
    <row r="43" spans="1:17" x14ac:dyDescent="0.2">
      <c r="A43" s="169">
        <v>43647</v>
      </c>
      <c r="B43">
        <v>2310</v>
      </c>
      <c r="C43" t="s">
        <v>286</v>
      </c>
      <c r="D43" t="s">
        <v>265</v>
      </c>
      <c r="E43" t="s">
        <v>264</v>
      </c>
      <c r="F43" t="s">
        <v>2135</v>
      </c>
      <c r="G43" t="s">
        <v>245</v>
      </c>
      <c r="H43">
        <v>-647</v>
      </c>
      <c r="I43">
        <v>0</v>
      </c>
      <c r="J43" t="s">
        <v>2134</v>
      </c>
      <c r="K43" t="s">
        <v>262</v>
      </c>
      <c r="L43" t="s">
        <v>262</v>
      </c>
      <c r="M43" t="s">
        <v>2133</v>
      </c>
      <c r="Q43">
        <v>197378</v>
      </c>
    </row>
    <row r="44" spans="1:17" x14ac:dyDescent="0.2">
      <c r="A44" s="169">
        <v>43647</v>
      </c>
      <c r="B44">
        <v>2310</v>
      </c>
      <c r="C44" t="s">
        <v>286</v>
      </c>
      <c r="D44" t="s">
        <v>265</v>
      </c>
      <c r="E44" t="s">
        <v>264</v>
      </c>
      <c r="F44" t="s">
        <v>2132</v>
      </c>
      <c r="G44" t="s">
        <v>245</v>
      </c>
      <c r="H44">
        <v>647</v>
      </c>
      <c r="I44">
        <v>97.05</v>
      </c>
      <c r="K44" t="s">
        <v>194</v>
      </c>
      <c r="M44" t="s">
        <v>2131</v>
      </c>
      <c r="Q44">
        <v>197401</v>
      </c>
    </row>
    <row r="45" spans="1:17" x14ac:dyDescent="0.2">
      <c r="A45" s="169">
        <v>43648</v>
      </c>
      <c r="B45">
        <v>3435</v>
      </c>
      <c r="C45" t="s">
        <v>289</v>
      </c>
      <c r="D45" t="s">
        <v>265</v>
      </c>
      <c r="E45" t="s">
        <v>264</v>
      </c>
      <c r="F45" t="s">
        <v>2130</v>
      </c>
      <c r="G45" t="s">
        <v>245</v>
      </c>
      <c r="H45" s="170">
        <v>17567.490000000002</v>
      </c>
      <c r="I45" s="170">
        <v>2635.12</v>
      </c>
      <c r="K45" t="s">
        <v>194</v>
      </c>
      <c r="M45" t="s">
        <v>2129</v>
      </c>
      <c r="Q45">
        <v>197404</v>
      </c>
    </row>
    <row r="46" spans="1:17" x14ac:dyDescent="0.2">
      <c r="A46" s="169">
        <v>43650</v>
      </c>
      <c r="B46">
        <v>2105</v>
      </c>
      <c r="C46" t="s">
        <v>186</v>
      </c>
      <c r="D46" t="s">
        <v>265</v>
      </c>
      <c r="E46" t="s">
        <v>264</v>
      </c>
      <c r="F46" t="s">
        <v>2128</v>
      </c>
      <c r="G46" t="s">
        <v>245</v>
      </c>
      <c r="H46" s="170">
        <v>7078.46</v>
      </c>
      <c r="I46" s="170">
        <v>1061.77</v>
      </c>
      <c r="K46" t="s">
        <v>201</v>
      </c>
      <c r="M46" t="s">
        <v>2127</v>
      </c>
      <c r="Q46">
        <v>197424</v>
      </c>
    </row>
    <row r="47" spans="1:17" x14ac:dyDescent="0.2">
      <c r="A47" s="169">
        <v>43650</v>
      </c>
      <c r="B47">
        <v>2315</v>
      </c>
      <c r="C47" t="s">
        <v>292</v>
      </c>
      <c r="D47" t="s">
        <v>265</v>
      </c>
      <c r="E47" t="s">
        <v>264</v>
      </c>
      <c r="F47" t="s">
        <v>2126</v>
      </c>
      <c r="G47" t="s">
        <v>245</v>
      </c>
      <c r="H47">
        <v>397.5</v>
      </c>
      <c r="I47">
        <v>59.63</v>
      </c>
      <c r="K47" t="s">
        <v>201</v>
      </c>
      <c r="M47" t="s">
        <v>2125</v>
      </c>
      <c r="Q47">
        <v>197427</v>
      </c>
    </row>
    <row r="48" spans="1:17" x14ac:dyDescent="0.2">
      <c r="A48" s="169">
        <v>43647</v>
      </c>
      <c r="B48">
        <v>2520</v>
      </c>
      <c r="C48" t="s">
        <v>199</v>
      </c>
      <c r="D48" t="s">
        <v>265</v>
      </c>
      <c r="E48" t="s">
        <v>264</v>
      </c>
      <c r="F48" t="s">
        <v>2124</v>
      </c>
      <c r="G48" t="s">
        <v>245</v>
      </c>
      <c r="H48" s="170">
        <v>-7078.46</v>
      </c>
      <c r="I48">
        <v>0</v>
      </c>
      <c r="J48" t="s">
        <v>188</v>
      </c>
      <c r="K48" t="s">
        <v>189</v>
      </c>
      <c r="L48" t="s">
        <v>189</v>
      </c>
      <c r="M48" t="s">
        <v>2123</v>
      </c>
      <c r="Q48">
        <v>197539</v>
      </c>
    </row>
    <row r="49" spans="1:17" x14ac:dyDescent="0.2">
      <c r="A49" s="169">
        <v>43647</v>
      </c>
      <c r="B49">
        <v>2105</v>
      </c>
      <c r="C49" t="s">
        <v>186</v>
      </c>
      <c r="D49" t="s">
        <v>265</v>
      </c>
      <c r="E49" t="s">
        <v>264</v>
      </c>
      <c r="F49" t="s">
        <v>2122</v>
      </c>
      <c r="G49" t="s">
        <v>245</v>
      </c>
      <c r="H49" s="170">
        <v>-5000</v>
      </c>
      <c r="I49">
        <v>0</v>
      </c>
      <c r="J49" t="s">
        <v>188</v>
      </c>
      <c r="K49" t="s">
        <v>189</v>
      </c>
      <c r="L49" t="s">
        <v>189</v>
      </c>
      <c r="M49" t="s">
        <v>2121</v>
      </c>
      <c r="Q49">
        <v>197542</v>
      </c>
    </row>
    <row r="50" spans="1:17" x14ac:dyDescent="0.2">
      <c r="A50" s="169">
        <v>43647</v>
      </c>
      <c r="B50">
        <v>4525</v>
      </c>
      <c r="C50" t="s">
        <v>1350</v>
      </c>
      <c r="D50" t="s">
        <v>265</v>
      </c>
      <c r="E50" t="s">
        <v>264</v>
      </c>
      <c r="F50" t="s">
        <v>2120</v>
      </c>
      <c r="G50" t="s">
        <v>245</v>
      </c>
      <c r="H50" s="170">
        <v>-1686.86</v>
      </c>
      <c r="I50">
        <v>0</v>
      </c>
      <c r="J50" t="s">
        <v>189</v>
      </c>
      <c r="K50" t="s">
        <v>188</v>
      </c>
      <c r="L50" t="s">
        <v>188</v>
      </c>
      <c r="M50" t="s">
        <v>2119</v>
      </c>
      <c r="Q50">
        <v>197553</v>
      </c>
    </row>
    <row r="51" spans="1:17" x14ac:dyDescent="0.2">
      <c r="A51" s="169">
        <v>43658</v>
      </c>
      <c r="B51">
        <v>2310</v>
      </c>
      <c r="C51" t="s">
        <v>286</v>
      </c>
      <c r="D51" t="s">
        <v>265</v>
      </c>
      <c r="E51" t="s">
        <v>264</v>
      </c>
      <c r="F51" t="s">
        <v>2118</v>
      </c>
      <c r="G51" t="s">
        <v>245</v>
      </c>
      <c r="H51" s="170">
        <v>8675</v>
      </c>
      <c r="I51" s="170">
        <v>1301.25</v>
      </c>
      <c r="K51" t="s">
        <v>201</v>
      </c>
      <c r="M51" t="s">
        <v>2117</v>
      </c>
      <c r="Q51">
        <v>197556</v>
      </c>
    </row>
    <row r="52" spans="1:17" x14ac:dyDescent="0.2">
      <c r="A52" s="169">
        <v>43655</v>
      </c>
      <c r="B52">
        <v>2405</v>
      </c>
      <c r="C52" t="s">
        <v>213</v>
      </c>
      <c r="D52" t="s">
        <v>265</v>
      </c>
      <c r="E52" t="s">
        <v>264</v>
      </c>
      <c r="F52" t="s">
        <v>2116</v>
      </c>
      <c r="G52" t="s">
        <v>245</v>
      </c>
      <c r="H52">
        <v>200</v>
      </c>
      <c r="I52">
        <v>30</v>
      </c>
      <c r="K52" t="s">
        <v>201</v>
      </c>
      <c r="M52" t="s">
        <v>2115</v>
      </c>
      <c r="Q52">
        <v>197571</v>
      </c>
    </row>
    <row r="53" spans="1:17" x14ac:dyDescent="0.2">
      <c r="A53" s="169">
        <v>43656</v>
      </c>
      <c r="B53">
        <v>2310</v>
      </c>
      <c r="C53" t="s">
        <v>286</v>
      </c>
      <c r="D53" t="s">
        <v>265</v>
      </c>
      <c r="E53" t="s">
        <v>264</v>
      </c>
      <c r="F53" t="s">
        <v>2114</v>
      </c>
      <c r="G53" t="s">
        <v>245</v>
      </c>
      <c r="H53">
        <v>895.77</v>
      </c>
      <c r="I53">
        <v>134.36000000000001</v>
      </c>
      <c r="K53" t="s">
        <v>201</v>
      </c>
      <c r="M53" t="s">
        <v>2113</v>
      </c>
      <c r="Q53">
        <v>197583</v>
      </c>
    </row>
    <row r="54" spans="1:17" x14ac:dyDescent="0.2">
      <c r="A54" s="169">
        <v>43657</v>
      </c>
      <c r="B54">
        <v>2310</v>
      </c>
      <c r="C54" t="s">
        <v>286</v>
      </c>
      <c r="D54" t="s">
        <v>265</v>
      </c>
      <c r="E54" t="s">
        <v>264</v>
      </c>
      <c r="F54" t="s">
        <v>2112</v>
      </c>
      <c r="G54" t="s">
        <v>245</v>
      </c>
      <c r="H54">
        <v>399.29</v>
      </c>
      <c r="I54">
        <v>59.89</v>
      </c>
      <c r="K54" t="s">
        <v>201</v>
      </c>
      <c r="M54" t="s">
        <v>2111</v>
      </c>
      <c r="Q54">
        <v>197586</v>
      </c>
    </row>
    <row r="55" spans="1:17" x14ac:dyDescent="0.2">
      <c r="A55" s="169">
        <v>43658</v>
      </c>
      <c r="B55">
        <v>2410</v>
      </c>
      <c r="C55" t="s">
        <v>235</v>
      </c>
      <c r="D55" t="s">
        <v>265</v>
      </c>
      <c r="E55" t="s">
        <v>264</v>
      </c>
      <c r="F55" t="s">
        <v>2110</v>
      </c>
      <c r="G55" t="s">
        <v>245</v>
      </c>
      <c r="H55" s="170">
        <v>1800</v>
      </c>
      <c r="I55">
        <v>0</v>
      </c>
      <c r="K55" t="s">
        <v>201</v>
      </c>
      <c r="M55" t="s">
        <v>2109</v>
      </c>
      <c r="Q55">
        <v>198173</v>
      </c>
    </row>
    <row r="56" spans="1:17" x14ac:dyDescent="0.2">
      <c r="A56" s="169">
        <v>43654</v>
      </c>
      <c r="B56">
        <v>2405</v>
      </c>
      <c r="C56" t="s">
        <v>213</v>
      </c>
      <c r="D56" t="s">
        <v>265</v>
      </c>
      <c r="E56" t="s">
        <v>264</v>
      </c>
      <c r="F56" t="s">
        <v>2108</v>
      </c>
      <c r="G56" t="s">
        <v>245</v>
      </c>
      <c r="H56">
        <v>180</v>
      </c>
      <c r="I56">
        <v>27</v>
      </c>
      <c r="K56" t="s">
        <v>201</v>
      </c>
      <c r="M56" t="s">
        <v>2107</v>
      </c>
      <c r="Q56">
        <v>198195</v>
      </c>
    </row>
    <row r="57" spans="1:17" x14ac:dyDescent="0.2">
      <c r="A57" s="169">
        <v>43654</v>
      </c>
      <c r="B57">
        <v>2310</v>
      </c>
      <c r="C57" t="s">
        <v>286</v>
      </c>
      <c r="D57" t="s">
        <v>265</v>
      </c>
      <c r="E57" t="s">
        <v>264</v>
      </c>
      <c r="F57" t="s">
        <v>2106</v>
      </c>
      <c r="G57" t="s">
        <v>245</v>
      </c>
      <c r="H57">
        <v>96.64</v>
      </c>
      <c r="I57">
        <v>14.5</v>
      </c>
      <c r="K57" t="s">
        <v>201</v>
      </c>
      <c r="M57" t="s">
        <v>2103</v>
      </c>
      <c r="Q57">
        <v>198198</v>
      </c>
    </row>
    <row r="58" spans="1:17" x14ac:dyDescent="0.2">
      <c r="A58" s="169">
        <v>43654</v>
      </c>
      <c r="B58">
        <v>3705</v>
      </c>
      <c r="C58" t="s">
        <v>204</v>
      </c>
      <c r="D58" t="s">
        <v>265</v>
      </c>
      <c r="E58" t="s">
        <v>264</v>
      </c>
      <c r="F58" t="s">
        <v>2105</v>
      </c>
      <c r="G58" t="s">
        <v>245</v>
      </c>
      <c r="H58">
        <v>380.35</v>
      </c>
      <c r="I58">
        <v>57.05</v>
      </c>
      <c r="K58" t="s">
        <v>201</v>
      </c>
      <c r="M58" t="s">
        <v>2103</v>
      </c>
      <c r="Q58">
        <v>198200</v>
      </c>
    </row>
    <row r="59" spans="1:17" x14ac:dyDescent="0.2">
      <c r="A59" s="169">
        <v>43654</v>
      </c>
      <c r="B59">
        <v>2225</v>
      </c>
      <c r="C59" t="s">
        <v>202</v>
      </c>
      <c r="D59" t="s">
        <v>265</v>
      </c>
      <c r="E59" t="s">
        <v>264</v>
      </c>
      <c r="F59" t="s">
        <v>2104</v>
      </c>
      <c r="G59" t="s">
        <v>245</v>
      </c>
      <c r="H59">
        <v>302.52999999999997</v>
      </c>
      <c r="I59">
        <v>45.38</v>
      </c>
      <c r="K59" t="s">
        <v>201</v>
      </c>
      <c r="M59" t="s">
        <v>2103</v>
      </c>
      <c r="Q59">
        <v>198202</v>
      </c>
    </row>
    <row r="60" spans="1:17" x14ac:dyDescent="0.2">
      <c r="A60" s="169">
        <v>43656</v>
      </c>
      <c r="B60">
        <v>2105</v>
      </c>
      <c r="C60" t="s">
        <v>186</v>
      </c>
      <c r="D60" t="s">
        <v>265</v>
      </c>
      <c r="E60" t="s">
        <v>264</v>
      </c>
      <c r="F60" t="s">
        <v>2102</v>
      </c>
      <c r="G60" t="s">
        <v>245</v>
      </c>
      <c r="H60" s="170">
        <v>55311.44</v>
      </c>
      <c r="I60">
        <v>0</v>
      </c>
      <c r="J60" t="s">
        <v>188</v>
      </c>
      <c r="K60" t="s">
        <v>189</v>
      </c>
      <c r="L60" t="s">
        <v>189</v>
      </c>
      <c r="M60" t="s">
        <v>2101</v>
      </c>
      <c r="Q60">
        <v>198228</v>
      </c>
    </row>
    <row r="61" spans="1:17" x14ac:dyDescent="0.2">
      <c r="A61" s="169">
        <v>43656</v>
      </c>
      <c r="B61">
        <v>2125</v>
      </c>
      <c r="C61" t="s">
        <v>203</v>
      </c>
      <c r="D61" t="s">
        <v>265</v>
      </c>
      <c r="E61" t="s">
        <v>264</v>
      </c>
      <c r="F61" t="s">
        <v>2102</v>
      </c>
      <c r="G61" t="s">
        <v>245</v>
      </c>
      <c r="H61">
        <v>110.69</v>
      </c>
      <c r="I61">
        <v>0</v>
      </c>
      <c r="J61" t="s">
        <v>188</v>
      </c>
      <c r="K61" t="s">
        <v>189</v>
      </c>
      <c r="L61" t="s">
        <v>189</v>
      </c>
      <c r="M61" t="s">
        <v>2101</v>
      </c>
      <c r="Q61">
        <v>198244</v>
      </c>
    </row>
    <row r="62" spans="1:17" x14ac:dyDescent="0.2">
      <c r="A62" s="169">
        <v>43656</v>
      </c>
      <c r="B62">
        <v>2135</v>
      </c>
      <c r="C62" t="s">
        <v>190</v>
      </c>
      <c r="D62" t="s">
        <v>265</v>
      </c>
      <c r="E62" t="s">
        <v>264</v>
      </c>
      <c r="F62" t="s">
        <v>2102</v>
      </c>
      <c r="G62" t="s">
        <v>245</v>
      </c>
      <c r="H62">
        <v>697.15</v>
      </c>
      <c r="I62">
        <v>0</v>
      </c>
      <c r="J62" t="s">
        <v>188</v>
      </c>
      <c r="K62" t="s">
        <v>189</v>
      </c>
      <c r="L62" t="s">
        <v>189</v>
      </c>
      <c r="M62" t="s">
        <v>2101</v>
      </c>
      <c r="Q62">
        <v>198251</v>
      </c>
    </row>
    <row r="63" spans="1:17" x14ac:dyDescent="0.2">
      <c r="A63" s="169">
        <v>43656</v>
      </c>
      <c r="B63">
        <v>2140</v>
      </c>
      <c r="C63" t="s">
        <v>191</v>
      </c>
      <c r="D63" t="s">
        <v>265</v>
      </c>
      <c r="E63" t="s">
        <v>264</v>
      </c>
      <c r="F63" t="s">
        <v>2102</v>
      </c>
      <c r="G63" t="s">
        <v>245</v>
      </c>
      <c r="H63" s="170">
        <v>1254.57</v>
      </c>
      <c r="I63">
        <v>0</v>
      </c>
      <c r="J63" t="s">
        <v>188</v>
      </c>
      <c r="K63" t="s">
        <v>189</v>
      </c>
      <c r="L63" t="s">
        <v>189</v>
      </c>
      <c r="M63" t="s">
        <v>2101</v>
      </c>
      <c r="Q63">
        <v>198261</v>
      </c>
    </row>
    <row r="64" spans="1:17" x14ac:dyDescent="0.2">
      <c r="A64" s="169">
        <v>43656</v>
      </c>
      <c r="B64">
        <v>2205</v>
      </c>
      <c r="C64" t="s">
        <v>487</v>
      </c>
      <c r="D64" t="s">
        <v>265</v>
      </c>
      <c r="E64" t="s">
        <v>264</v>
      </c>
      <c r="F64" t="s">
        <v>2102</v>
      </c>
      <c r="G64" t="s">
        <v>245</v>
      </c>
      <c r="H64">
        <v>297.5</v>
      </c>
      <c r="I64">
        <v>0</v>
      </c>
      <c r="J64" t="s">
        <v>188</v>
      </c>
      <c r="K64" t="s">
        <v>189</v>
      </c>
      <c r="L64" t="s">
        <v>189</v>
      </c>
      <c r="M64" t="s">
        <v>2101</v>
      </c>
      <c r="Q64">
        <v>198268</v>
      </c>
    </row>
    <row r="65" spans="1:17" x14ac:dyDescent="0.2">
      <c r="A65" s="169">
        <v>43656</v>
      </c>
      <c r="B65">
        <v>2220</v>
      </c>
      <c r="C65" t="s">
        <v>1432</v>
      </c>
      <c r="D65" t="s">
        <v>265</v>
      </c>
      <c r="E65" t="s">
        <v>264</v>
      </c>
      <c r="F65" t="s">
        <v>2102</v>
      </c>
      <c r="G65" t="s">
        <v>245</v>
      </c>
      <c r="H65">
        <v>33</v>
      </c>
      <c r="I65">
        <v>0</v>
      </c>
      <c r="J65" t="s">
        <v>188</v>
      </c>
      <c r="K65" t="s">
        <v>189</v>
      </c>
      <c r="L65" t="s">
        <v>189</v>
      </c>
      <c r="M65" t="s">
        <v>2101</v>
      </c>
      <c r="Q65">
        <v>198276</v>
      </c>
    </row>
    <row r="66" spans="1:17" x14ac:dyDescent="0.2">
      <c r="A66" s="169">
        <v>43664</v>
      </c>
      <c r="B66">
        <v>3010</v>
      </c>
      <c r="C66" t="s">
        <v>207</v>
      </c>
      <c r="D66" t="s">
        <v>265</v>
      </c>
      <c r="E66" t="s">
        <v>264</v>
      </c>
      <c r="F66" s="175" t="s">
        <v>2100</v>
      </c>
      <c r="G66" t="s">
        <v>254</v>
      </c>
      <c r="H66">
        <v>22.39</v>
      </c>
      <c r="I66">
        <v>0</v>
      </c>
      <c r="J66" t="s">
        <v>193</v>
      </c>
      <c r="K66" t="s">
        <v>194</v>
      </c>
      <c r="L66" t="s">
        <v>194</v>
      </c>
      <c r="M66" t="s">
        <v>2099</v>
      </c>
      <c r="N66" t="s">
        <v>1728</v>
      </c>
      <c r="Q66">
        <v>198291</v>
      </c>
    </row>
    <row r="67" spans="1:17" x14ac:dyDescent="0.2">
      <c r="A67" s="169">
        <v>43658</v>
      </c>
      <c r="B67">
        <v>2310</v>
      </c>
      <c r="C67" t="s">
        <v>286</v>
      </c>
      <c r="D67" t="s">
        <v>265</v>
      </c>
      <c r="E67" t="s">
        <v>264</v>
      </c>
      <c r="F67" t="s">
        <v>2098</v>
      </c>
      <c r="G67" t="s">
        <v>245</v>
      </c>
      <c r="H67">
        <v>463</v>
      </c>
      <c r="I67">
        <v>69.45</v>
      </c>
      <c r="K67" t="s">
        <v>201</v>
      </c>
      <c r="M67" t="s">
        <v>2097</v>
      </c>
      <c r="Q67">
        <v>198339</v>
      </c>
    </row>
    <row r="68" spans="1:17" x14ac:dyDescent="0.2">
      <c r="A68" s="169">
        <v>43661</v>
      </c>
      <c r="B68">
        <v>4525</v>
      </c>
      <c r="C68" t="s">
        <v>1350</v>
      </c>
      <c r="D68" t="s">
        <v>265</v>
      </c>
      <c r="E68" t="s">
        <v>264</v>
      </c>
      <c r="F68" t="s">
        <v>2096</v>
      </c>
      <c r="G68" t="s">
        <v>245</v>
      </c>
      <c r="H68" s="170">
        <v>1686.86</v>
      </c>
      <c r="I68">
        <v>253.03</v>
      </c>
      <c r="K68" t="s">
        <v>201</v>
      </c>
      <c r="M68" t="s">
        <v>2095</v>
      </c>
      <c r="Q68">
        <v>198349</v>
      </c>
    </row>
    <row r="69" spans="1:17" x14ac:dyDescent="0.2">
      <c r="A69" s="169">
        <v>43662</v>
      </c>
      <c r="B69">
        <v>2310</v>
      </c>
      <c r="C69" t="s">
        <v>286</v>
      </c>
      <c r="D69" t="s">
        <v>265</v>
      </c>
      <c r="E69" t="s">
        <v>264</v>
      </c>
      <c r="F69" t="s">
        <v>2094</v>
      </c>
      <c r="G69" t="s">
        <v>245</v>
      </c>
      <c r="H69">
        <v>489.46</v>
      </c>
      <c r="I69">
        <v>73.42</v>
      </c>
      <c r="K69" t="s">
        <v>201</v>
      </c>
      <c r="M69" t="s">
        <v>2093</v>
      </c>
      <c r="Q69">
        <v>198352</v>
      </c>
    </row>
    <row r="70" spans="1:17" x14ac:dyDescent="0.2">
      <c r="A70" s="169">
        <v>43668</v>
      </c>
      <c r="B70">
        <v>4505</v>
      </c>
      <c r="C70" t="s">
        <v>396</v>
      </c>
      <c r="D70" t="s">
        <v>265</v>
      </c>
      <c r="E70" t="s">
        <v>264</v>
      </c>
      <c r="F70" t="s">
        <v>453</v>
      </c>
      <c r="G70" t="s">
        <v>245</v>
      </c>
      <c r="H70">
        <v>3.8</v>
      </c>
      <c r="I70">
        <v>0</v>
      </c>
      <c r="J70" t="s">
        <v>193</v>
      </c>
      <c r="K70" t="s">
        <v>194</v>
      </c>
      <c r="L70" t="s">
        <v>194</v>
      </c>
      <c r="M70" t="s">
        <v>2062</v>
      </c>
      <c r="Q70">
        <v>198372</v>
      </c>
    </row>
    <row r="71" spans="1:17" x14ac:dyDescent="0.2">
      <c r="A71" s="169">
        <v>43668</v>
      </c>
      <c r="B71">
        <v>4505</v>
      </c>
      <c r="C71" t="s">
        <v>396</v>
      </c>
      <c r="D71" t="s">
        <v>265</v>
      </c>
      <c r="E71" t="s">
        <v>264</v>
      </c>
      <c r="F71" t="s">
        <v>452</v>
      </c>
      <c r="G71" t="s">
        <v>245</v>
      </c>
      <c r="H71">
        <v>3.8</v>
      </c>
      <c r="I71">
        <v>0</v>
      </c>
      <c r="J71" t="s">
        <v>193</v>
      </c>
      <c r="K71" t="s">
        <v>194</v>
      </c>
      <c r="L71" t="s">
        <v>194</v>
      </c>
      <c r="M71" t="s">
        <v>2062</v>
      </c>
      <c r="Q71">
        <v>198374</v>
      </c>
    </row>
    <row r="72" spans="1:17" x14ac:dyDescent="0.2">
      <c r="A72" s="169">
        <v>43668</v>
      </c>
      <c r="B72">
        <v>4505</v>
      </c>
      <c r="C72" t="s">
        <v>396</v>
      </c>
      <c r="D72" t="s">
        <v>265</v>
      </c>
      <c r="E72" t="s">
        <v>264</v>
      </c>
      <c r="F72" t="s">
        <v>451</v>
      </c>
      <c r="G72" t="s">
        <v>245</v>
      </c>
      <c r="H72">
        <v>3.8</v>
      </c>
      <c r="I72">
        <v>0</v>
      </c>
      <c r="J72" t="s">
        <v>193</v>
      </c>
      <c r="K72" t="s">
        <v>194</v>
      </c>
      <c r="L72" t="s">
        <v>194</v>
      </c>
      <c r="M72" t="s">
        <v>2062</v>
      </c>
      <c r="Q72">
        <v>198376</v>
      </c>
    </row>
    <row r="73" spans="1:17" x14ac:dyDescent="0.2">
      <c r="A73" s="169">
        <v>43668</v>
      </c>
      <c r="B73">
        <v>4505</v>
      </c>
      <c r="C73" t="s">
        <v>396</v>
      </c>
      <c r="D73" t="s">
        <v>265</v>
      </c>
      <c r="E73" t="s">
        <v>264</v>
      </c>
      <c r="F73" t="s">
        <v>450</v>
      </c>
      <c r="G73" t="s">
        <v>245</v>
      </c>
      <c r="H73">
        <v>3.8</v>
      </c>
      <c r="I73">
        <v>0</v>
      </c>
      <c r="J73" t="s">
        <v>193</v>
      </c>
      <c r="K73" t="s">
        <v>194</v>
      </c>
      <c r="L73" t="s">
        <v>194</v>
      </c>
      <c r="M73" t="s">
        <v>2062</v>
      </c>
      <c r="Q73">
        <v>198378</v>
      </c>
    </row>
    <row r="74" spans="1:17" x14ac:dyDescent="0.2">
      <c r="A74" s="169">
        <v>43668</v>
      </c>
      <c r="B74">
        <v>3465</v>
      </c>
      <c r="C74" t="s">
        <v>633</v>
      </c>
      <c r="D74" t="s">
        <v>265</v>
      </c>
      <c r="E74" t="s">
        <v>264</v>
      </c>
      <c r="F74" t="s">
        <v>2092</v>
      </c>
      <c r="G74" t="s">
        <v>245</v>
      </c>
      <c r="H74">
        <v>21.74</v>
      </c>
      <c r="I74">
        <v>0</v>
      </c>
      <c r="J74" t="s">
        <v>193</v>
      </c>
      <c r="K74" t="s">
        <v>194</v>
      </c>
      <c r="L74" t="s">
        <v>194</v>
      </c>
      <c r="M74" t="s">
        <v>2062</v>
      </c>
      <c r="N74" t="s">
        <v>448</v>
      </c>
      <c r="Q74">
        <v>198381</v>
      </c>
    </row>
    <row r="75" spans="1:17" x14ac:dyDescent="0.2">
      <c r="A75" s="169">
        <v>43668</v>
      </c>
      <c r="B75">
        <v>2225</v>
      </c>
      <c r="C75" t="s">
        <v>202</v>
      </c>
      <c r="D75" t="s">
        <v>265</v>
      </c>
      <c r="E75" t="s">
        <v>264</v>
      </c>
      <c r="F75" t="s">
        <v>2091</v>
      </c>
      <c r="G75" t="s">
        <v>245</v>
      </c>
      <c r="H75">
        <v>9.56</v>
      </c>
      <c r="I75">
        <v>0</v>
      </c>
      <c r="J75" t="s">
        <v>193</v>
      </c>
      <c r="K75" t="s">
        <v>194</v>
      </c>
      <c r="L75" t="s">
        <v>194</v>
      </c>
      <c r="M75" t="s">
        <v>2062</v>
      </c>
      <c r="N75" t="s">
        <v>2090</v>
      </c>
      <c r="Q75">
        <v>198382</v>
      </c>
    </row>
    <row r="76" spans="1:17" x14ac:dyDescent="0.2">
      <c r="A76" s="169">
        <v>43668</v>
      </c>
      <c r="B76">
        <v>3465</v>
      </c>
      <c r="C76" t="s">
        <v>633</v>
      </c>
      <c r="D76" t="s">
        <v>265</v>
      </c>
      <c r="E76" t="s">
        <v>264</v>
      </c>
      <c r="F76" t="s">
        <v>852</v>
      </c>
      <c r="G76" t="s">
        <v>245</v>
      </c>
      <c r="H76">
        <v>21.74</v>
      </c>
      <c r="I76">
        <v>0</v>
      </c>
      <c r="J76" t="s">
        <v>193</v>
      </c>
      <c r="K76" t="s">
        <v>194</v>
      </c>
      <c r="L76" t="s">
        <v>194</v>
      </c>
      <c r="M76" t="s">
        <v>2062</v>
      </c>
      <c r="N76" t="s">
        <v>448</v>
      </c>
      <c r="Q76">
        <v>198383</v>
      </c>
    </row>
    <row r="77" spans="1:17" x14ac:dyDescent="0.2">
      <c r="A77" s="169">
        <v>43668</v>
      </c>
      <c r="B77">
        <v>4505</v>
      </c>
      <c r="C77" t="s">
        <v>396</v>
      </c>
      <c r="D77" t="s">
        <v>265</v>
      </c>
      <c r="E77" t="s">
        <v>264</v>
      </c>
      <c r="F77" t="s">
        <v>447</v>
      </c>
      <c r="G77" t="s">
        <v>245</v>
      </c>
      <c r="H77">
        <v>3.8</v>
      </c>
      <c r="I77">
        <v>0</v>
      </c>
      <c r="J77" t="s">
        <v>193</v>
      </c>
      <c r="K77" t="s">
        <v>194</v>
      </c>
      <c r="L77" t="s">
        <v>194</v>
      </c>
      <c r="M77" t="s">
        <v>2062</v>
      </c>
      <c r="Q77">
        <v>198385</v>
      </c>
    </row>
    <row r="78" spans="1:17" x14ac:dyDescent="0.2">
      <c r="A78" s="169">
        <v>43668</v>
      </c>
      <c r="B78">
        <v>4505</v>
      </c>
      <c r="C78" t="s">
        <v>396</v>
      </c>
      <c r="D78" t="s">
        <v>265</v>
      </c>
      <c r="E78" t="s">
        <v>264</v>
      </c>
      <c r="F78" t="s">
        <v>446</v>
      </c>
      <c r="G78" t="s">
        <v>245</v>
      </c>
      <c r="H78">
        <v>3.8</v>
      </c>
      <c r="I78">
        <v>0</v>
      </c>
      <c r="J78" t="s">
        <v>193</v>
      </c>
      <c r="K78" t="s">
        <v>194</v>
      </c>
      <c r="L78" t="s">
        <v>194</v>
      </c>
      <c r="M78" t="s">
        <v>2062</v>
      </c>
      <c r="Q78">
        <v>198387</v>
      </c>
    </row>
    <row r="79" spans="1:17" x14ac:dyDescent="0.2">
      <c r="A79" s="169">
        <v>43668</v>
      </c>
      <c r="B79">
        <v>3311</v>
      </c>
      <c r="C79" t="s">
        <v>220</v>
      </c>
      <c r="D79" t="s">
        <v>265</v>
      </c>
      <c r="E79" t="s">
        <v>264</v>
      </c>
      <c r="F79" s="175" t="s">
        <v>2089</v>
      </c>
      <c r="G79" t="s">
        <v>243</v>
      </c>
      <c r="H79">
        <v>97.57</v>
      </c>
      <c r="I79">
        <v>0</v>
      </c>
      <c r="J79" t="s">
        <v>193</v>
      </c>
      <c r="K79" t="s">
        <v>194</v>
      </c>
      <c r="L79" t="s">
        <v>194</v>
      </c>
      <c r="M79" t="s">
        <v>2062</v>
      </c>
      <c r="N79" t="s">
        <v>223</v>
      </c>
      <c r="Q79">
        <v>198389</v>
      </c>
    </row>
    <row r="80" spans="1:17" x14ac:dyDescent="0.2">
      <c r="A80" s="169">
        <v>43668</v>
      </c>
      <c r="B80">
        <v>3311</v>
      </c>
      <c r="C80" t="s">
        <v>220</v>
      </c>
      <c r="D80" t="s">
        <v>265</v>
      </c>
      <c r="E80" t="s">
        <v>264</v>
      </c>
      <c r="F80" s="175" t="s">
        <v>2088</v>
      </c>
      <c r="G80" t="s">
        <v>243</v>
      </c>
      <c r="H80">
        <v>96.61</v>
      </c>
      <c r="I80">
        <v>0</v>
      </c>
      <c r="J80" t="s">
        <v>193</v>
      </c>
      <c r="K80" t="s">
        <v>194</v>
      </c>
      <c r="L80" t="s">
        <v>194</v>
      </c>
      <c r="M80" t="s">
        <v>2062</v>
      </c>
      <c r="N80" t="s">
        <v>223</v>
      </c>
      <c r="Q80">
        <v>198390</v>
      </c>
    </row>
    <row r="81" spans="1:17" x14ac:dyDescent="0.2">
      <c r="A81" s="169">
        <v>43668</v>
      </c>
      <c r="B81">
        <v>3311</v>
      </c>
      <c r="C81" t="s">
        <v>220</v>
      </c>
      <c r="D81" t="s">
        <v>265</v>
      </c>
      <c r="E81" t="s">
        <v>264</v>
      </c>
      <c r="F81" s="175" t="s">
        <v>2087</v>
      </c>
      <c r="G81" t="s">
        <v>243</v>
      </c>
      <c r="H81">
        <v>50.77</v>
      </c>
      <c r="I81">
        <v>0</v>
      </c>
      <c r="J81" t="s">
        <v>193</v>
      </c>
      <c r="K81" t="s">
        <v>194</v>
      </c>
      <c r="L81" t="s">
        <v>194</v>
      </c>
      <c r="M81" t="s">
        <v>2062</v>
      </c>
      <c r="N81" t="s">
        <v>998</v>
      </c>
      <c r="Q81">
        <v>198391</v>
      </c>
    </row>
    <row r="82" spans="1:17" x14ac:dyDescent="0.2">
      <c r="A82" s="169">
        <v>43668</v>
      </c>
      <c r="B82">
        <v>3311</v>
      </c>
      <c r="C82" t="s">
        <v>220</v>
      </c>
      <c r="D82" t="s">
        <v>265</v>
      </c>
      <c r="E82" t="s">
        <v>264</v>
      </c>
      <c r="F82" s="175" t="s">
        <v>2086</v>
      </c>
      <c r="G82" t="s">
        <v>243</v>
      </c>
      <c r="H82">
        <v>33.590000000000003</v>
      </c>
      <c r="I82">
        <v>0</v>
      </c>
      <c r="J82" t="s">
        <v>193</v>
      </c>
      <c r="K82" t="s">
        <v>194</v>
      </c>
      <c r="L82" t="s">
        <v>194</v>
      </c>
      <c r="M82" t="s">
        <v>2062</v>
      </c>
      <c r="N82" t="s">
        <v>1111</v>
      </c>
      <c r="Q82">
        <v>198392</v>
      </c>
    </row>
    <row r="83" spans="1:17" x14ac:dyDescent="0.2">
      <c r="A83" s="169">
        <v>43668</v>
      </c>
      <c r="B83">
        <v>3321</v>
      </c>
      <c r="C83" t="s">
        <v>258</v>
      </c>
      <c r="D83" t="s">
        <v>265</v>
      </c>
      <c r="E83" t="s">
        <v>264</v>
      </c>
      <c r="F83" s="175" t="s">
        <v>2085</v>
      </c>
      <c r="G83" t="s">
        <v>259</v>
      </c>
      <c r="H83">
        <v>377.09</v>
      </c>
      <c r="I83">
        <v>0</v>
      </c>
      <c r="J83" t="s">
        <v>193</v>
      </c>
      <c r="K83" t="s">
        <v>194</v>
      </c>
      <c r="L83" t="s">
        <v>194</v>
      </c>
      <c r="M83" t="s">
        <v>2062</v>
      </c>
      <c r="N83" t="s">
        <v>2074</v>
      </c>
      <c r="Q83">
        <v>198393</v>
      </c>
    </row>
    <row r="84" spans="1:17" x14ac:dyDescent="0.2">
      <c r="A84" s="169">
        <v>43668</v>
      </c>
      <c r="B84">
        <v>4505</v>
      </c>
      <c r="C84" t="s">
        <v>396</v>
      </c>
      <c r="D84" t="s">
        <v>265</v>
      </c>
      <c r="E84" t="s">
        <v>264</v>
      </c>
      <c r="F84" s="175" t="s">
        <v>445</v>
      </c>
      <c r="G84" t="s">
        <v>245</v>
      </c>
      <c r="H84">
        <v>3.8</v>
      </c>
      <c r="I84">
        <v>0</v>
      </c>
      <c r="J84" t="s">
        <v>193</v>
      </c>
      <c r="K84" t="s">
        <v>194</v>
      </c>
      <c r="L84" t="s">
        <v>194</v>
      </c>
      <c r="M84" t="s">
        <v>2062</v>
      </c>
      <c r="Q84">
        <v>198394</v>
      </c>
    </row>
    <row r="85" spans="1:17" x14ac:dyDescent="0.2">
      <c r="A85" s="169">
        <v>43668</v>
      </c>
      <c r="B85">
        <v>3314</v>
      </c>
      <c r="C85" t="s">
        <v>225</v>
      </c>
      <c r="D85" t="s">
        <v>265</v>
      </c>
      <c r="E85" t="s">
        <v>264</v>
      </c>
      <c r="F85" t="s">
        <v>2084</v>
      </c>
      <c r="G85" t="s">
        <v>245</v>
      </c>
      <c r="H85">
        <v>73.569999999999993</v>
      </c>
      <c r="I85">
        <v>0</v>
      </c>
      <c r="J85" t="s">
        <v>193</v>
      </c>
      <c r="K85" t="s">
        <v>194</v>
      </c>
      <c r="L85" t="s">
        <v>194</v>
      </c>
      <c r="M85" t="s">
        <v>2062</v>
      </c>
      <c r="N85" t="s">
        <v>226</v>
      </c>
      <c r="Q85">
        <v>198396</v>
      </c>
    </row>
    <row r="86" spans="1:17" x14ac:dyDescent="0.2">
      <c r="A86" s="169">
        <v>43668</v>
      </c>
      <c r="B86">
        <v>2225</v>
      </c>
      <c r="C86" t="s">
        <v>202</v>
      </c>
      <c r="D86" t="s">
        <v>265</v>
      </c>
      <c r="E86" t="s">
        <v>264</v>
      </c>
      <c r="F86" t="s">
        <v>2083</v>
      </c>
      <c r="G86" t="s">
        <v>245</v>
      </c>
      <c r="H86">
        <v>152.61000000000001</v>
      </c>
      <c r="I86">
        <v>0</v>
      </c>
      <c r="J86" t="s">
        <v>193</v>
      </c>
      <c r="K86" t="s">
        <v>194</v>
      </c>
      <c r="L86" t="s">
        <v>194</v>
      </c>
      <c r="M86" t="s">
        <v>2062</v>
      </c>
      <c r="N86" t="s">
        <v>195</v>
      </c>
      <c r="Q86">
        <v>198397</v>
      </c>
    </row>
    <row r="87" spans="1:17" x14ac:dyDescent="0.2">
      <c r="A87" s="169">
        <v>43668</v>
      </c>
      <c r="B87">
        <v>3320</v>
      </c>
      <c r="C87" t="s">
        <v>227</v>
      </c>
      <c r="D87" t="s">
        <v>265</v>
      </c>
      <c r="E87" t="s">
        <v>264</v>
      </c>
      <c r="F87" t="s">
        <v>2082</v>
      </c>
      <c r="G87" t="s">
        <v>245</v>
      </c>
      <c r="H87">
        <v>231.83</v>
      </c>
      <c r="I87">
        <v>0</v>
      </c>
      <c r="J87" t="s">
        <v>193</v>
      </c>
      <c r="K87" t="s">
        <v>194</v>
      </c>
      <c r="L87" t="s">
        <v>194</v>
      </c>
      <c r="M87" t="s">
        <v>2062</v>
      </c>
      <c r="N87" t="s">
        <v>228</v>
      </c>
      <c r="Q87">
        <v>198398</v>
      </c>
    </row>
    <row r="88" spans="1:17" x14ac:dyDescent="0.2">
      <c r="A88" s="169">
        <v>43668</v>
      </c>
      <c r="B88">
        <v>3325</v>
      </c>
      <c r="C88" t="s">
        <v>2081</v>
      </c>
      <c r="D88" t="s">
        <v>265</v>
      </c>
      <c r="E88" t="s">
        <v>264</v>
      </c>
      <c r="F88" t="s">
        <v>2080</v>
      </c>
      <c r="G88" t="s">
        <v>245</v>
      </c>
      <c r="H88">
        <v>31.3</v>
      </c>
      <c r="I88">
        <v>0</v>
      </c>
      <c r="J88" t="s">
        <v>193</v>
      </c>
      <c r="K88" t="s">
        <v>194</v>
      </c>
      <c r="L88" t="s">
        <v>194</v>
      </c>
      <c r="M88" t="s">
        <v>2062</v>
      </c>
      <c r="N88" t="s">
        <v>2079</v>
      </c>
      <c r="Q88">
        <v>198399</v>
      </c>
    </row>
    <row r="89" spans="1:17" x14ac:dyDescent="0.2">
      <c r="A89" s="169">
        <v>43668</v>
      </c>
      <c r="B89">
        <v>3705</v>
      </c>
      <c r="C89" t="s">
        <v>204</v>
      </c>
      <c r="D89" t="s">
        <v>265</v>
      </c>
      <c r="E89" t="s">
        <v>264</v>
      </c>
      <c r="F89" s="175" t="s">
        <v>2078</v>
      </c>
      <c r="G89" t="s">
        <v>245</v>
      </c>
      <c r="H89">
        <v>82.61</v>
      </c>
      <c r="I89">
        <v>0</v>
      </c>
      <c r="J89" t="s">
        <v>193</v>
      </c>
      <c r="K89" t="s">
        <v>194</v>
      </c>
      <c r="L89" t="s">
        <v>194</v>
      </c>
      <c r="M89" t="s">
        <v>2062</v>
      </c>
      <c r="N89" t="s">
        <v>535</v>
      </c>
      <c r="Q89">
        <v>198400</v>
      </c>
    </row>
    <row r="90" spans="1:17" x14ac:dyDescent="0.2">
      <c r="A90" s="169">
        <v>43668</v>
      </c>
      <c r="B90">
        <v>3311</v>
      </c>
      <c r="C90" t="s">
        <v>220</v>
      </c>
      <c r="D90" t="s">
        <v>265</v>
      </c>
      <c r="E90" t="s">
        <v>264</v>
      </c>
      <c r="F90" t="s">
        <v>2077</v>
      </c>
      <c r="G90" t="s">
        <v>245</v>
      </c>
      <c r="H90">
        <v>24.35</v>
      </c>
      <c r="I90">
        <v>0</v>
      </c>
      <c r="J90" t="s">
        <v>193</v>
      </c>
      <c r="K90" t="s">
        <v>194</v>
      </c>
      <c r="L90" t="s">
        <v>194</v>
      </c>
      <c r="M90" t="s">
        <v>2062</v>
      </c>
      <c r="N90" t="s">
        <v>2076</v>
      </c>
      <c r="Q90">
        <v>198401</v>
      </c>
    </row>
    <row r="91" spans="1:17" x14ac:dyDescent="0.2">
      <c r="A91" s="169">
        <v>43668</v>
      </c>
      <c r="B91">
        <v>3321</v>
      </c>
      <c r="C91" t="s">
        <v>258</v>
      </c>
      <c r="D91" t="s">
        <v>265</v>
      </c>
      <c r="E91" t="s">
        <v>264</v>
      </c>
      <c r="F91" s="175" t="s">
        <v>2075</v>
      </c>
      <c r="G91" t="s">
        <v>259</v>
      </c>
      <c r="H91">
        <v>302.83999999999997</v>
      </c>
      <c r="I91">
        <v>0</v>
      </c>
      <c r="J91" t="s">
        <v>193</v>
      </c>
      <c r="K91" t="s">
        <v>194</v>
      </c>
      <c r="L91" t="s">
        <v>194</v>
      </c>
      <c r="M91" t="s">
        <v>2062</v>
      </c>
      <c r="N91" t="s">
        <v>2074</v>
      </c>
      <c r="Q91">
        <v>198402</v>
      </c>
    </row>
    <row r="92" spans="1:17" x14ac:dyDescent="0.2">
      <c r="A92" s="169">
        <v>43668</v>
      </c>
      <c r="B92">
        <v>2225</v>
      </c>
      <c r="C92" t="s">
        <v>202</v>
      </c>
      <c r="D92" t="s">
        <v>265</v>
      </c>
      <c r="E92" t="s">
        <v>264</v>
      </c>
      <c r="F92" t="s">
        <v>2073</v>
      </c>
      <c r="G92" t="s">
        <v>245</v>
      </c>
      <c r="H92">
        <v>270</v>
      </c>
      <c r="I92">
        <v>0</v>
      </c>
      <c r="J92" t="s">
        <v>193</v>
      </c>
      <c r="K92" t="s">
        <v>194</v>
      </c>
      <c r="L92" t="s">
        <v>194</v>
      </c>
      <c r="M92" t="s">
        <v>2062</v>
      </c>
      <c r="N92" t="s">
        <v>195</v>
      </c>
      <c r="Q92">
        <v>198403</v>
      </c>
    </row>
    <row r="93" spans="1:17" x14ac:dyDescent="0.2">
      <c r="A93" s="169">
        <v>43668</v>
      </c>
      <c r="B93">
        <v>2225</v>
      </c>
      <c r="C93" t="s">
        <v>202</v>
      </c>
      <c r="D93" t="s">
        <v>265</v>
      </c>
      <c r="E93" t="s">
        <v>264</v>
      </c>
      <c r="F93" t="s">
        <v>2072</v>
      </c>
      <c r="G93" t="s">
        <v>245</v>
      </c>
      <c r="H93">
        <v>76.900000000000006</v>
      </c>
      <c r="I93">
        <v>0</v>
      </c>
      <c r="J93" t="s">
        <v>193</v>
      </c>
      <c r="K93" t="s">
        <v>194</v>
      </c>
      <c r="L93" t="s">
        <v>194</v>
      </c>
      <c r="M93" t="s">
        <v>2062</v>
      </c>
      <c r="N93" t="s">
        <v>224</v>
      </c>
      <c r="Q93">
        <v>198404</v>
      </c>
    </row>
    <row r="94" spans="1:17" x14ac:dyDescent="0.2">
      <c r="A94" s="169">
        <v>43668</v>
      </c>
      <c r="B94">
        <v>2225</v>
      </c>
      <c r="C94" t="s">
        <v>202</v>
      </c>
      <c r="D94" t="s">
        <v>265</v>
      </c>
      <c r="E94" t="s">
        <v>264</v>
      </c>
      <c r="F94" t="s">
        <v>2071</v>
      </c>
      <c r="G94" t="s">
        <v>245</v>
      </c>
      <c r="H94">
        <v>33.020000000000003</v>
      </c>
      <c r="I94">
        <v>0</v>
      </c>
      <c r="J94" t="s">
        <v>193</v>
      </c>
      <c r="K94" t="s">
        <v>194</v>
      </c>
      <c r="L94" t="s">
        <v>194</v>
      </c>
      <c r="M94" t="s">
        <v>2062</v>
      </c>
      <c r="N94" t="s">
        <v>1195</v>
      </c>
      <c r="Q94">
        <v>198405</v>
      </c>
    </row>
    <row r="95" spans="1:17" x14ac:dyDescent="0.2">
      <c r="A95" s="169">
        <v>43668</v>
      </c>
      <c r="B95">
        <v>2225</v>
      </c>
      <c r="C95" t="s">
        <v>202</v>
      </c>
      <c r="D95" t="s">
        <v>265</v>
      </c>
      <c r="E95" t="s">
        <v>264</v>
      </c>
      <c r="F95" t="s">
        <v>2070</v>
      </c>
      <c r="G95" t="s">
        <v>245</v>
      </c>
      <c r="H95">
        <v>827.65</v>
      </c>
      <c r="I95">
        <v>0</v>
      </c>
      <c r="J95" t="s">
        <v>193</v>
      </c>
      <c r="K95" t="s">
        <v>194</v>
      </c>
      <c r="L95" t="s">
        <v>194</v>
      </c>
      <c r="M95" t="s">
        <v>2062</v>
      </c>
      <c r="N95" t="s">
        <v>2069</v>
      </c>
      <c r="Q95">
        <v>198406</v>
      </c>
    </row>
    <row r="96" spans="1:17" x14ac:dyDescent="0.2">
      <c r="A96" s="169">
        <v>43668</v>
      </c>
      <c r="B96">
        <v>4505</v>
      </c>
      <c r="C96" t="s">
        <v>396</v>
      </c>
      <c r="D96" t="s">
        <v>265</v>
      </c>
      <c r="E96" t="s">
        <v>264</v>
      </c>
      <c r="F96" t="s">
        <v>444</v>
      </c>
      <c r="G96" t="s">
        <v>245</v>
      </c>
      <c r="H96">
        <v>3.8</v>
      </c>
      <c r="I96">
        <v>0</v>
      </c>
      <c r="J96" t="s">
        <v>193</v>
      </c>
      <c r="K96" t="s">
        <v>194</v>
      </c>
      <c r="L96" t="s">
        <v>194</v>
      </c>
      <c r="M96" t="s">
        <v>2062</v>
      </c>
      <c r="Q96">
        <v>198407</v>
      </c>
    </row>
    <row r="97" spans="1:17" x14ac:dyDescent="0.2">
      <c r="A97" s="169">
        <v>43668</v>
      </c>
      <c r="B97">
        <v>2225</v>
      </c>
      <c r="C97" t="s">
        <v>202</v>
      </c>
      <c r="D97" t="s">
        <v>265</v>
      </c>
      <c r="E97" t="s">
        <v>264</v>
      </c>
      <c r="F97" t="s">
        <v>2068</v>
      </c>
      <c r="G97" t="s">
        <v>245</v>
      </c>
      <c r="H97">
        <v>8.43</v>
      </c>
      <c r="I97">
        <v>0</v>
      </c>
      <c r="J97" t="s">
        <v>193</v>
      </c>
      <c r="K97" t="s">
        <v>194</v>
      </c>
      <c r="L97" t="s">
        <v>194</v>
      </c>
      <c r="M97" t="s">
        <v>2062</v>
      </c>
      <c r="N97" t="s">
        <v>195</v>
      </c>
      <c r="Q97">
        <v>198409</v>
      </c>
    </row>
    <row r="98" spans="1:17" x14ac:dyDescent="0.2">
      <c r="A98" s="169">
        <v>43668</v>
      </c>
      <c r="B98">
        <v>4505</v>
      </c>
      <c r="C98" t="s">
        <v>396</v>
      </c>
      <c r="D98" t="s">
        <v>265</v>
      </c>
      <c r="E98" t="s">
        <v>264</v>
      </c>
      <c r="F98" t="s">
        <v>443</v>
      </c>
      <c r="G98" t="s">
        <v>245</v>
      </c>
      <c r="H98">
        <v>3.8</v>
      </c>
      <c r="I98">
        <v>0</v>
      </c>
      <c r="J98" t="s">
        <v>193</v>
      </c>
      <c r="K98" t="s">
        <v>194</v>
      </c>
      <c r="L98" t="s">
        <v>194</v>
      </c>
      <c r="M98" t="s">
        <v>2062</v>
      </c>
      <c r="Q98">
        <v>198410</v>
      </c>
    </row>
    <row r="99" spans="1:17" x14ac:dyDescent="0.2">
      <c r="A99" s="169">
        <v>43668</v>
      </c>
      <c r="B99">
        <v>4505</v>
      </c>
      <c r="C99" t="s">
        <v>396</v>
      </c>
      <c r="D99" t="s">
        <v>265</v>
      </c>
      <c r="E99" t="s">
        <v>264</v>
      </c>
      <c r="F99" t="s">
        <v>405</v>
      </c>
      <c r="G99" t="s">
        <v>245</v>
      </c>
      <c r="H99">
        <v>3.8</v>
      </c>
      <c r="I99">
        <v>0</v>
      </c>
      <c r="J99" t="s">
        <v>193</v>
      </c>
      <c r="K99" t="s">
        <v>194</v>
      </c>
      <c r="L99" t="s">
        <v>194</v>
      </c>
      <c r="M99" t="s">
        <v>2062</v>
      </c>
      <c r="Q99">
        <v>198412</v>
      </c>
    </row>
    <row r="100" spans="1:17" x14ac:dyDescent="0.2">
      <c r="A100" s="169">
        <v>43668</v>
      </c>
      <c r="B100">
        <v>4505</v>
      </c>
      <c r="C100" t="s">
        <v>396</v>
      </c>
      <c r="D100" t="s">
        <v>265</v>
      </c>
      <c r="E100" t="s">
        <v>264</v>
      </c>
      <c r="F100" t="s">
        <v>442</v>
      </c>
      <c r="G100" t="s">
        <v>245</v>
      </c>
      <c r="H100">
        <v>3.8</v>
      </c>
      <c r="I100">
        <v>0</v>
      </c>
      <c r="J100" t="s">
        <v>193</v>
      </c>
      <c r="K100" t="s">
        <v>194</v>
      </c>
      <c r="L100" t="s">
        <v>194</v>
      </c>
      <c r="M100" t="s">
        <v>2062</v>
      </c>
      <c r="Q100">
        <v>198414</v>
      </c>
    </row>
    <row r="101" spans="1:17" x14ac:dyDescent="0.2">
      <c r="A101" s="169">
        <v>43668</v>
      </c>
      <c r="B101">
        <v>4505</v>
      </c>
      <c r="C101" t="s">
        <v>396</v>
      </c>
      <c r="D101" t="s">
        <v>265</v>
      </c>
      <c r="E101" t="s">
        <v>264</v>
      </c>
      <c r="F101" t="s">
        <v>441</v>
      </c>
      <c r="G101" t="s">
        <v>245</v>
      </c>
      <c r="H101">
        <v>3.8</v>
      </c>
      <c r="I101">
        <v>0</v>
      </c>
      <c r="J101" t="s">
        <v>193</v>
      </c>
      <c r="K101" t="s">
        <v>194</v>
      </c>
      <c r="L101" t="s">
        <v>194</v>
      </c>
      <c r="M101" t="s">
        <v>2062</v>
      </c>
      <c r="Q101">
        <v>198416</v>
      </c>
    </row>
    <row r="102" spans="1:17" x14ac:dyDescent="0.2">
      <c r="A102" s="169">
        <v>43668</v>
      </c>
      <c r="B102">
        <v>4505</v>
      </c>
      <c r="C102" t="s">
        <v>396</v>
      </c>
      <c r="D102" t="s">
        <v>265</v>
      </c>
      <c r="E102" t="s">
        <v>264</v>
      </c>
      <c r="F102" t="s">
        <v>440</v>
      </c>
      <c r="G102" t="s">
        <v>245</v>
      </c>
      <c r="H102">
        <v>3.8</v>
      </c>
      <c r="I102">
        <v>0</v>
      </c>
      <c r="J102" t="s">
        <v>193</v>
      </c>
      <c r="K102" t="s">
        <v>194</v>
      </c>
      <c r="L102" t="s">
        <v>194</v>
      </c>
      <c r="M102" t="s">
        <v>2062</v>
      </c>
      <c r="Q102">
        <v>198418</v>
      </c>
    </row>
    <row r="103" spans="1:17" x14ac:dyDescent="0.2">
      <c r="A103" s="169">
        <v>43668</v>
      </c>
      <c r="B103">
        <v>4505</v>
      </c>
      <c r="C103" t="s">
        <v>396</v>
      </c>
      <c r="D103" t="s">
        <v>265</v>
      </c>
      <c r="E103" t="s">
        <v>264</v>
      </c>
      <c r="F103" t="s">
        <v>439</v>
      </c>
      <c r="G103" t="s">
        <v>245</v>
      </c>
      <c r="H103">
        <v>3.8</v>
      </c>
      <c r="I103">
        <v>0</v>
      </c>
      <c r="J103" t="s">
        <v>193</v>
      </c>
      <c r="K103" t="s">
        <v>194</v>
      </c>
      <c r="L103" t="s">
        <v>194</v>
      </c>
      <c r="M103" t="s">
        <v>2062</v>
      </c>
      <c r="Q103">
        <v>198425</v>
      </c>
    </row>
    <row r="104" spans="1:17" x14ac:dyDescent="0.2">
      <c r="A104" s="169">
        <v>43668</v>
      </c>
      <c r="B104">
        <v>4505</v>
      </c>
      <c r="C104" t="s">
        <v>396</v>
      </c>
      <c r="D104" t="s">
        <v>265</v>
      </c>
      <c r="E104" t="s">
        <v>264</v>
      </c>
      <c r="F104" t="s">
        <v>437</v>
      </c>
      <c r="G104" t="s">
        <v>245</v>
      </c>
      <c r="H104">
        <v>3.8</v>
      </c>
      <c r="I104">
        <v>0</v>
      </c>
      <c r="J104" t="s">
        <v>193</v>
      </c>
      <c r="K104" t="s">
        <v>194</v>
      </c>
      <c r="L104" t="s">
        <v>194</v>
      </c>
      <c r="M104" t="s">
        <v>2062</v>
      </c>
      <c r="Q104">
        <v>198434</v>
      </c>
    </row>
    <row r="105" spans="1:17" x14ac:dyDescent="0.2">
      <c r="A105" s="169">
        <v>43668</v>
      </c>
      <c r="B105">
        <v>4505</v>
      </c>
      <c r="C105" t="s">
        <v>396</v>
      </c>
      <c r="D105" t="s">
        <v>265</v>
      </c>
      <c r="E105" t="s">
        <v>264</v>
      </c>
      <c r="F105" t="s">
        <v>435</v>
      </c>
      <c r="G105" t="s">
        <v>245</v>
      </c>
      <c r="H105">
        <v>3.8</v>
      </c>
      <c r="I105">
        <v>0</v>
      </c>
      <c r="J105" t="s">
        <v>193</v>
      </c>
      <c r="K105" t="s">
        <v>194</v>
      </c>
      <c r="L105" t="s">
        <v>194</v>
      </c>
      <c r="M105" t="s">
        <v>2062</v>
      </c>
      <c r="Q105">
        <v>198436</v>
      </c>
    </row>
    <row r="106" spans="1:17" x14ac:dyDescent="0.2">
      <c r="A106" s="169">
        <v>43668</v>
      </c>
      <c r="B106">
        <v>4505</v>
      </c>
      <c r="C106" t="s">
        <v>396</v>
      </c>
      <c r="D106" t="s">
        <v>265</v>
      </c>
      <c r="E106" t="s">
        <v>264</v>
      </c>
      <c r="F106" t="s">
        <v>434</v>
      </c>
      <c r="G106" t="s">
        <v>245</v>
      </c>
      <c r="H106">
        <v>3.8</v>
      </c>
      <c r="I106">
        <v>0</v>
      </c>
      <c r="J106" t="s">
        <v>193</v>
      </c>
      <c r="K106" t="s">
        <v>194</v>
      </c>
      <c r="L106" t="s">
        <v>194</v>
      </c>
      <c r="M106" t="s">
        <v>2062</v>
      </c>
      <c r="Q106">
        <v>198438</v>
      </c>
    </row>
    <row r="107" spans="1:17" x14ac:dyDescent="0.2">
      <c r="A107" s="169">
        <v>43668</v>
      </c>
      <c r="B107">
        <v>4505</v>
      </c>
      <c r="C107" t="s">
        <v>396</v>
      </c>
      <c r="D107" t="s">
        <v>265</v>
      </c>
      <c r="E107" t="s">
        <v>264</v>
      </c>
      <c r="F107" t="s">
        <v>433</v>
      </c>
      <c r="G107" t="s">
        <v>245</v>
      </c>
      <c r="H107">
        <v>3.8</v>
      </c>
      <c r="I107">
        <v>0</v>
      </c>
      <c r="J107" t="s">
        <v>193</v>
      </c>
      <c r="K107" t="s">
        <v>194</v>
      </c>
      <c r="L107" t="s">
        <v>194</v>
      </c>
      <c r="M107" t="s">
        <v>2062</v>
      </c>
      <c r="Q107">
        <v>198440</v>
      </c>
    </row>
    <row r="108" spans="1:17" x14ac:dyDescent="0.2">
      <c r="A108" s="169">
        <v>43668</v>
      </c>
      <c r="B108">
        <v>4505</v>
      </c>
      <c r="C108" t="s">
        <v>396</v>
      </c>
      <c r="D108" t="s">
        <v>265</v>
      </c>
      <c r="E108" t="s">
        <v>264</v>
      </c>
      <c r="F108" t="s">
        <v>432</v>
      </c>
      <c r="G108" t="s">
        <v>245</v>
      </c>
      <c r="H108">
        <v>3.8</v>
      </c>
      <c r="I108">
        <v>0</v>
      </c>
      <c r="J108" t="s">
        <v>193</v>
      </c>
      <c r="K108" t="s">
        <v>194</v>
      </c>
      <c r="L108" t="s">
        <v>194</v>
      </c>
      <c r="M108" t="s">
        <v>2062</v>
      </c>
      <c r="Q108">
        <v>198442</v>
      </c>
    </row>
    <row r="109" spans="1:17" x14ac:dyDescent="0.2">
      <c r="A109" s="169">
        <v>43668</v>
      </c>
      <c r="B109">
        <v>4505</v>
      </c>
      <c r="C109" t="s">
        <v>396</v>
      </c>
      <c r="D109" t="s">
        <v>265</v>
      </c>
      <c r="E109" t="s">
        <v>264</v>
      </c>
      <c r="F109" t="s">
        <v>431</v>
      </c>
      <c r="G109" t="s">
        <v>245</v>
      </c>
      <c r="H109">
        <v>3.8</v>
      </c>
      <c r="I109">
        <v>0</v>
      </c>
      <c r="J109" t="s">
        <v>193</v>
      </c>
      <c r="K109" t="s">
        <v>194</v>
      </c>
      <c r="L109" t="s">
        <v>194</v>
      </c>
      <c r="M109" t="s">
        <v>2062</v>
      </c>
      <c r="Q109">
        <v>198445</v>
      </c>
    </row>
    <row r="110" spans="1:17" x14ac:dyDescent="0.2">
      <c r="A110" s="169">
        <v>43668</v>
      </c>
      <c r="B110">
        <v>4505</v>
      </c>
      <c r="C110" t="s">
        <v>396</v>
      </c>
      <c r="D110" t="s">
        <v>265</v>
      </c>
      <c r="E110" t="s">
        <v>264</v>
      </c>
      <c r="F110" t="s">
        <v>430</v>
      </c>
      <c r="G110" t="s">
        <v>245</v>
      </c>
      <c r="H110">
        <v>3.8</v>
      </c>
      <c r="I110">
        <v>0</v>
      </c>
      <c r="J110" t="s">
        <v>193</v>
      </c>
      <c r="K110" t="s">
        <v>194</v>
      </c>
      <c r="L110" t="s">
        <v>194</v>
      </c>
      <c r="M110" t="s">
        <v>2062</v>
      </c>
      <c r="Q110">
        <v>198457</v>
      </c>
    </row>
    <row r="111" spans="1:17" x14ac:dyDescent="0.2">
      <c r="A111" s="169">
        <v>43668</v>
      </c>
      <c r="B111">
        <v>4505</v>
      </c>
      <c r="C111" t="s">
        <v>396</v>
      </c>
      <c r="D111" t="s">
        <v>265</v>
      </c>
      <c r="E111" t="s">
        <v>264</v>
      </c>
      <c r="F111" t="s">
        <v>429</v>
      </c>
      <c r="G111" t="s">
        <v>245</v>
      </c>
      <c r="H111">
        <v>3.8</v>
      </c>
      <c r="I111">
        <v>0</v>
      </c>
      <c r="J111" t="s">
        <v>193</v>
      </c>
      <c r="K111" t="s">
        <v>194</v>
      </c>
      <c r="L111" t="s">
        <v>194</v>
      </c>
      <c r="M111" t="s">
        <v>2062</v>
      </c>
      <c r="Q111">
        <v>198459</v>
      </c>
    </row>
    <row r="112" spans="1:17" x14ac:dyDescent="0.2">
      <c r="A112" s="169">
        <v>43668</v>
      </c>
      <c r="B112">
        <v>4505</v>
      </c>
      <c r="C112" t="s">
        <v>396</v>
      </c>
      <c r="D112" t="s">
        <v>265</v>
      </c>
      <c r="E112" t="s">
        <v>264</v>
      </c>
      <c r="F112" t="s">
        <v>417</v>
      </c>
      <c r="G112" t="s">
        <v>245</v>
      </c>
      <c r="H112">
        <v>3.8</v>
      </c>
      <c r="I112">
        <v>0</v>
      </c>
      <c r="J112" t="s">
        <v>193</v>
      </c>
      <c r="K112" t="s">
        <v>194</v>
      </c>
      <c r="L112" t="s">
        <v>194</v>
      </c>
      <c r="M112" t="s">
        <v>2062</v>
      </c>
      <c r="Q112">
        <v>198461</v>
      </c>
    </row>
    <row r="113" spans="1:17" x14ac:dyDescent="0.2">
      <c r="A113" s="169">
        <v>43668</v>
      </c>
      <c r="B113">
        <v>4505</v>
      </c>
      <c r="C113" t="s">
        <v>396</v>
      </c>
      <c r="D113" t="s">
        <v>265</v>
      </c>
      <c r="E113" t="s">
        <v>264</v>
      </c>
      <c r="F113" t="s">
        <v>1135</v>
      </c>
      <c r="G113" t="s">
        <v>245</v>
      </c>
      <c r="H113">
        <v>3.8</v>
      </c>
      <c r="I113">
        <v>0</v>
      </c>
      <c r="J113" t="s">
        <v>193</v>
      </c>
      <c r="K113" t="s">
        <v>194</v>
      </c>
      <c r="L113" t="s">
        <v>194</v>
      </c>
      <c r="M113" t="s">
        <v>2062</v>
      </c>
      <c r="Q113">
        <v>198463</v>
      </c>
    </row>
    <row r="114" spans="1:17" x14ac:dyDescent="0.2">
      <c r="A114" s="169">
        <v>43668</v>
      </c>
      <c r="B114">
        <v>4505</v>
      </c>
      <c r="C114" t="s">
        <v>396</v>
      </c>
      <c r="D114" t="s">
        <v>265</v>
      </c>
      <c r="E114" t="s">
        <v>264</v>
      </c>
      <c r="F114" t="s">
        <v>395</v>
      </c>
      <c r="G114" t="s">
        <v>245</v>
      </c>
      <c r="H114">
        <v>3.8</v>
      </c>
      <c r="I114">
        <v>0</v>
      </c>
      <c r="J114" t="s">
        <v>193</v>
      </c>
      <c r="K114" t="s">
        <v>194</v>
      </c>
      <c r="L114" t="s">
        <v>194</v>
      </c>
      <c r="M114" t="s">
        <v>2062</v>
      </c>
      <c r="Q114">
        <v>198465</v>
      </c>
    </row>
    <row r="115" spans="1:17" x14ac:dyDescent="0.2">
      <c r="A115" s="169">
        <v>43668</v>
      </c>
      <c r="B115">
        <v>4505</v>
      </c>
      <c r="C115" t="s">
        <v>396</v>
      </c>
      <c r="D115" t="s">
        <v>265</v>
      </c>
      <c r="E115" t="s">
        <v>264</v>
      </c>
      <c r="F115" t="s">
        <v>428</v>
      </c>
      <c r="G115" t="s">
        <v>245</v>
      </c>
      <c r="H115">
        <v>3.8</v>
      </c>
      <c r="I115">
        <v>0</v>
      </c>
      <c r="J115" t="s">
        <v>193</v>
      </c>
      <c r="K115" t="s">
        <v>194</v>
      </c>
      <c r="L115" t="s">
        <v>194</v>
      </c>
      <c r="M115" t="s">
        <v>2062</v>
      </c>
      <c r="Q115">
        <v>198467</v>
      </c>
    </row>
    <row r="116" spans="1:17" x14ac:dyDescent="0.2">
      <c r="A116" s="169">
        <v>43668</v>
      </c>
      <c r="B116">
        <v>4505</v>
      </c>
      <c r="C116" t="s">
        <v>396</v>
      </c>
      <c r="D116" t="s">
        <v>265</v>
      </c>
      <c r="E116" t="s">
        <v>264</v>
      </c>
      <c r="F116" t="s">
        <v>427</v>
      </c>
      <c r="G116" t="s">
        <v>245</v>
      </c>
      <c r="H116">
        <v>3.8</v>
      </c>
      <c r="I116">
        <v>0</v>
      </c>
      <c r="J116" t="s">
        <v>193</v>
      </c>
      <c r="K116" t="s">
        <v>194</v>
      </c>
      <c r="L116" t="s">
        <v>194</v>
      </c>
      <c r="M116" t="s">
        <v>2062</v>
      </c>
      <c r="Q116">
        <v>198469</v>
      </c>
    </row>
    <row r="117" spans="1:17" x14ac:dyDescent="0.2">
      <c r="A117" s="169">
        <v>43668</v>
      </c>
      <c r="B117">
        <v>2225</v>
      </c>
      <c r="C117" t="s">
        <v>202</v>
      </c>
      <c r="D117" t="s">
        <v>265</v>
      </c>
      <c r="E117" t="s">
        <v>264</v>
      </c>
      <c r="F117" t="s">
        <v>2067</v>
      </c>
      <c r="G117" t="s">
        <v>245</v>
      </c>
      <c r="H117">
        <v>17.829999999999998</v>
      </c>
      <c r="I117">
        <v>0</v>
      </c>
      <c r="J117" t="s">
        <v>193</v>
      </c>
      <c r="K117" t="s">
        <v>194</v>
      </c>
      <c r="L117" t="s">
        <v>194</v>
      </c>
      <c r="M117" t="s">
        <v>2062</v>
      </c>
      <c r="N117" t="s">
        <v>2066</v>
      </c>
      <c r="Q117">
        <v>198471</v>
      </c>
    </row>
    <row r="118" spans="1:17" x14ac:dyDescent="0.2">
      <c r="A118" s="169">
        <v>43668</v>
      </c>
      <c r="B118">
        <v>4505</v>
      </c>
      <c r="C118" t="s">
        <v>396</v>
      </c>
      <c r="D118" t="s">
        <v>265</v>
      </c>
      <c r="E118" t="s">
        <v>264</v>
      </c>
      <c r="F118" t="s">
        <v>1299</v>
      </c>
      <c r="G118" t="s">
        <v>245</v>
      </c>
      <c r="H118">
        <v>3.8</v>
      </c>
      <c r="I118">
        <v>0</v>
      </c>
      <c r="J118" t="s">
        <v>193</v>
      </c>
      <c r="K118" t="s">
        <v>194</v>
      </c>
      <c r="L118" t="s">
        <v>194</v>
      </c>
      <c r="M118" t="s">
        <v>2062</v>
      </c>
      <c r="Q118">
        <v>198472</v>
      </c>
    </row>
    <row r="119" spans="1:17" x14ac:dyDescent="0.2">
      <c r="A119" s="169">
        <v>43668</v>
      </c>
      <c r="B119">
        <v>4505</v>
      </c>
      <c r="C119" t="s">
        <v>396</v>
      </c>
      <c r="D119" t="s">
        <v>265</v>
      </c>
      <c r="E119" t="s">
        <v>264</v>
      </c>
      <c r="F119" t="s">
        <v>1442</v>
      </c>
      <c r="G119" t="s">
        <v>245</v>
      </c>
      <c r="H119">
        <v>3.8</v>
      </c>
      <c r="I119">
        <v>0</v>
      </c>
      <c r="J119" t="s">
        <v>193</v>
      </c>
      <c r="K119" t="s">
        <v>194</v>
      </c>
      <c r="L119" t="s">
        <v>194</v>
      </c>
      <c r="M119" t="s">
        <v>2062</v>
      </c>
      <c r="Q119">
        <v>198482</v>
      </c>
    </row>
    <row r="120" spans="1:17" x14ac:dyDescent="0.2">
      <c r="A120" s="169">
        <v>43668</v>
      </c>
      <c r="B120">
        <v>4505</v>
      </c>
      <c r="C120" t="s">
        <v>396</v>
      </c>
      <c r="D120" t="s">
        <v>265</v>
      </c>
      <c r="E120" t="s">
        <v>264</v>
      </c>
      <c r="F120" t="s">
        <v>426</v>
      </c>
      <c r="G120" t="s">
        <v>245</v>
      </c>
      <c r="H120">
        <v>3.8</v>
      </c>
      <c r="I120">
        <v>0</v>
      </c>
      <c r="J120" t="s">
        <v>193</v>
      </c>
      <c r="K120" t="s">
        <v>194</v>
      </c>
      <c r="L120" t="s">
        <v>194</v>
      </c>
      <c r="M120" t="s">
        <v>2062</v>
      </c>
      <c r="Q120">
        <v>198484</v>
      </c>
    </row>
    <row r="121" spans="1:17" x14ac:dyDescent="0.2">
      <c r="A121" s="169">
        <v>43668</v>
      </c>
      <c r="B121">
        <v>4505</v>
      </c>
      <c r="C121" t="s">
        <v>396</v>
      </c>
      <c r="D121" t="s">
        <v>265</v>
      </c>
      <c r="E121" t="s">
        <v>264</v>
      </c>
      <c r="F121" t="s">
        <v>425</v>
      </c>
      <c r="G121" t="s">
        <v>245</v>
      </c>
      <c r="H121">
        <v>3.8</v>
      </c>
      <c r="I121">
        <v>0</v>
      </c>
      <c r="J121" t="s">
        <v>193</v>
      </c>
      <c r="K121" t="s">
        <v>194</v>
      </c>
      <c r="L121" t="s">
        <v>194</v>
      </c>
      <c r="M121" t="s">
        <v>2062</v>
      </c>
      <c r="Q121">
        <v>198487</v>
      </c>
    </row>
    <row r="122" spans="1:17" x14ac:dyDescent="0.2">
      <c r="A122" s="169">
        <v>43668</v>
      </c>
      <c r="B122">
        <v>4505</v>
      </c>
      <c r="C122" t="s">
        <v>396</v>
      </c>
      <c r="D122" t="s">
        <v>265</v>
      </c>
      <c r="E122" t="s">
        <v>264</v>
      </c>
      <c r="F122" t="s">
        <v>424</v>
      </c>
      <c r="G122" t="s">
        <v>245</v>
      </c>
      <c r="H122">
        <v>3.8</v>
      </c>
      <c r="I122">
        <v>0</v>
      </c>
      <c r="J122" t="s">
        <v>193</v>
      </c>
      <c r="K122" t="s">
        <v>194</v>
      </c>
      <c r="L122" t="s">
        <v>194</v>
      </c>
      <c r="M122" t="s">
        <v>2062</v>
      </c>
      <c r="Q122">
        <v>198495</v>
      </c>
    </row>
    <row r="123" spans="1:17" x14ac:dyDescent="0.2">
      <c r="A123" s="169">
        <v>43668</v>
      </c>
      <c r="B123">
        <v>4505</v>
      </c>
      <c r="C123" t="s">
        <v>396</v>
      </c>
      <c r="D123" t="s">
        <v>265</v>
      </c>
      <c r="E123" t="s">
        <v>264</v>
      </c>
      <c r="F123" t="s">
        <v>423</v>
      </c>
      <c r="G123" t="s">
        <v>245</v>
      </c>
      <c r="H123">
        <v>3.8</v>
      </c>
      <c r="I123">
        <v>0</v>
      </c>
      <c r="J123" t="s">
        <v>193</v>
      </c>
      <c r="K123" t="s">
        <v>194</v>
      </c>
      <c r="L123" t="s">
        <v>194</v>
      </c>
      <c r="M123" t="s">
        <v>2062</v>
      </c>
      <c r="Q123">
        <v>198497</v>
      </c>
    </row>
    <row r="124" spans="1:17" x14ac:dyDescent="0.2">
      <c r="A124" s="169">
        <v>43668</v>
      </c>
      <c r="B124">
        <v>4505</v>
      </c>
      <c r="C124" t="s">
        <v>396</v>
      </c>
      <c r="D124" t="s">
        <v>265</v>
      </c>
      <c r="E124" t="s">
        <v>264</v>
      </c>
      <c r="F124" t="s">
        <v>1134</v>
      </c>
      <c r="G124" t="s">
        <v>245</v>
      </c>
      <c r="H124">
        <v>3.8</v>
      </c>
      <c r="I124">
        <v>0</v>
      </c>
      <c r="J124" t="s">
        <v>193</v>
      </c>
      <c r="K124" t="s">
        <v>194</v>
      </c>
      <c r="L124" t="s">
        <v>194</v>
      </c>
      <c r="M124" t="s">
        <v>2062</v>
      </c>
      <c r="Q124">
        <v>198499</v>
      </c>
    </row>
    <row r="125" spans="1:17" x14ac:dyDescent="0.2">
      <c r="A125" s="169">
        <v>43668</v>
      </c>
      <c r="B125">
        <v>4505</v>
      </c>
      <c r="C125" t="s">
        <v>396</v>
      </c>
      <c r="D125" t="s">
        <v>265</v>
      </c>
      <c r="E125" t="s">
        <v>264</v>
      </c>
      <c r="F125" t="s">
        <v>422</v>
      </c>
      <c r="G125" t="s">
        <v>245</v>
      </c>
      <c r="H125">
        <v>3.8</v>
      </c>
      <c r="I125">
        <v>0</v>
      </c>
      <c r="J125" t="s">
        <v>193</v>
      </c>
      <c r="K125" t="s">
        <v>194</v>
      </c>
      <c r="L125" t="s">
        <v>194</v>
      </c>
      <c r="M125" t="s">
        <v>2062</v>
      </c>
      <c r="Q125">
        <v>198501</v>
      </c>
    </row>
    <row r="126" spans="1:17" x14ac:dyDescent="0.2">
      <c r="A126" s="169">
        <v>43668</v>
      </c>
      <c r="B126">
        <v>4505</v>
      </c>
      <c r="C126" t="s">
        <v>396</v>
      </c>
      <c r="D126" t="s">
        <v>265</v>
      </c>
      <c r="E126" t="s">
        <v>264</v>
      </c>
      <c r="F126" t="s">
        <v>421</v>
      </c>
      <c r="G126" t="s">
        <v>245</v>
      </c>
      <c r="H126">
        <v>3.8</v>
      </c>
      <c r="I126">
        <v>0</v>
      </c>
      <c r="J126" t="s">
        <v>193</v>
      </c>
      <c r="K126" t="s">
        <v>194</v>
      </c>
      <c r="L126" t="s">
        <v>194</v>
      </c>
      <c r="M126" t="s">
        <v>2062</v>
      </c>
      <c r="Q126">
        <v>198504</v>
      </c>
    </row>
    <row r="127" spans="1:17" x14ac:dyDescent="0.2">
      <c r="A127" s="169">
        <v>43668</v>
      </c>
      <c r="B127">
        <v>4505</v>
      </c>
      <c r="C127" t="s">
        <v>396</v>
      </c>
      <c r="D127" t="s">
        <v>265</v>
      </c>
      <c r="E127" t="s">
        <v>264</v>
      </c>
      <c r="F127" t="s">
        <v>1441</v>
      </c>
      <c r="G127" t="s">
        <v>245</v>
      </c>
      <c r="H127">
        <v>3.8</v>
      </c>
      <c r="I127">
        <v>0</v>
      </c>
      <c r="J127" t="s">
        <v>193</v>
      </c>
      <c r="K127" t="s">
        <v>194</v>
      </c>
      <c r="L127" t="s">
        <v>194</v>
      </c>
      <c r="M127" t="s">
        <v>2062</v>
      </c>
      <c r="Q127">
        <v>198508</v>
      </c>
    </row>
    <row r="128" spans="1:17" x14ac:dyDescent="0.2">
      <c r="A128" s="169">
        <v>43668</v>
      </c>
      <c r="B128">
        <v>4505</v>
      </c>
      <c r="C128" t="s">
        <v>396</v>
      </c>
      <c r="D128" t="s">
        <v>265</v>
      </c>
      <c r="E128" t="s">
        <v>264</v>
      </c>
      <c r="F128" t="s">
        <v>417</v>
      </c>
      <c r="G128" t="s">
        <v>245</v>
      </c>
      <c r="H128">
        <v>3.8</v>
      </c>
      <c r="I128">
        <v>0</v>
      </c>
      <c r="J128" t="s">
        <v>193</v>
      </c>
      <c r="K128" t="s">
        <v>194</v>
      </c>
      <c r="L128" t="s">
        <v>194</v>
      </c>
      <c r="M128" t="s">
        <v>2062</v>
      </c>
      <c r="Q128">
        <v>198510</v>
      </c>
    </row>
    <row r="129" spans="1:17" x14ac:dyDescent="0.2">
      <c r="A129" s="169">
        <v>43668</v>
      </c>
      <c r="B129">
        <v>4505</v>
      </c>
      <c r="C129" t="s">
        <v>396</v>
      </c>
      <c r="D129" t="s">
        <v>265</v>
      </c>
      <c r="E129" t="s">
        <v>264</v>
      </c>
      <c r="F129" t="s">
        <v>1605</v>
      </c>
      <c r="G129" t="s">
        <v>245</v>
      </c>
      <c r="H129">
        <v>3.8</v>
      </c>
      <c r="I129">
        <v>0</v>
      </c>
      <c r="J129" t="s">
        <v>193</v>
      </c>
      <c r="K129" t="s">
        <v>194</v>
      </c>
      <c r="L129" t="s">
        <v>194</v>
      </c>
      <c r="M129" t="s">
        <v>2062</v>
      </c>
      <c r="Q129">
        <v>198512</v>
      </c>
    </row>
    <row r="130" spans="1:17" x14ac:dyDescent="0.2">
      <c r="A130" s="169">
        <v>43668</v>
      </c>
      <c r="B130">
        <v>2225</v>
      </c>
      <c r="C130" t="s">
        <v>202</v>
      </c>
      <c r="D130" t="s">
        <v>265</v>
      </c>
      <c r="E130" t="s">
        <v>264</v>
      </c>
      <c r="F130" t="s">
        <v>2065</v>
      </c>
      <c r="G130" t="s">
        <v>245</v>
      </c>
      <c r="H130">
        <v>304.35000000000002</v>
      </c>
      <c r="I130">
        <v>0</v>
      </c>
      <c r="J130" t="s">
        <v>193</v>
      </c>
      <c r="K130" t="s">
        <v>194</v>
      </c>
      <c r="L130" t="s">
        <v>194</v>
      </c>
      <c r="M130" t="s">
        <v>2062</v>
      </c>
      <c r="N130" t="s">
        <v>195</v>
      </c>
      <c r="Q130">
        <v>198514</v>
      </c>
    </row>
    <row r="131" spans="1:17" x14ac:dyDescent="0.2">
      <c r="A131" s="169">
        <v>43668</v>
      </c>
      <c r="B131">
        <v>3705</v>
      </c>
      <c r="C131" t="s">
        <v>204</v>
      </c>
      <c r="D131" t="s">
        <v>265</v>
      </c>
      <c r="E131" t="s">
        <v>264</v>
      </c>
      <c r="F131" t="s">
        <v>2064</v>
      </c>
      <c r="G131" t="s">
        <v>245</v>
      </c>
      <c r="H131">
        <v>4.3</v>
      </c>
      <c r="I131">
        <v>0</v>
      </c>
      <c r="J131" t="s">
        <v>193</v>
      </c>
      <c r="K131" t="s">
        <v>194</v>
      </c>
      <c r="L131" t="s">
        <v>194</v>
      </c>
      <c r="M131" t="s">
        <v>2062</v>
      </c>
      <c r="N131" t="s">
        <v>407</v>
      </c>
      <c r="Q131">
        <v>198515</v>
      </c>
    </row>
    <row r="132" spans="1:17" x14ac:dyDescent="0.2">
      <c r="A132" s="169">
        <v>43668</v>
      </c>
      <c r="B132">
        <v>4505</v>
      </c>
      <c r="C132" t="s">
        <v>396</v>
      </c>
      <c r="D132" t="s">
        <v>265</v>
      </c>
      <c r="E132" t="s">
        <v>264</v>
      </c>
      <c r="F132" t="s">
        <v>405</v>
      </c>
      <c r="G132" t="s">
        <v>245</v>
      </c>
      <c r="H132">
        <v>3.8</v>
      </c>
      <c r="I132">
        <v>0</v>
      </c>
      <c r="J132" t="s">
        <v>193</v>
      </c>
      <c r="K132" t="s">
        <v>194</v>
      </c>
      <c r="L132" t="s">
        <v>194</v>
      </c>
      <c r="M132" t="s">
        <v>2062</v>
      </c>
      <c r="Q132">
        <v>198516</v>
      </c>
    </row>
    <row r="133" spans="1:17" x14ac:dyDescent="0.2">
      <c r="A133" s="169">
        <v>43668</v>
      </c>
      <c r="B133">
        <v>4505</v>
      </c>
      <c r="C133" t="s">
        <v>396</v>
      </c>
      <c r="D133" t="s">
        <v>265</v>
      </c>
      <c r="E133" t="s">
        <v>264</v>
      </c>
      <c r="F133" t="s">
        <v>403</v>
      </c>
      <c r="G133" t="s">
        <v>245</v>
      </c>
      <c r="H133">
        <v>3.8</v>
      </c>
      <c r="I133">
        <v>0</v>
      </c>
      <c r="J133" t="s">
        <v>193</v>
      </c>
      <c r="K133" t="s">
        <v>194</v>
      </c>
      <c r="L133" t="s">
        <v>194</v>
      </c>
      <c r="M133" t="s">
        <v>2062</v>
      </c>
      <c r="Q133">
        <v>198518</v>
      </c>
    </row>
    <row r="134" spans="1:17" x14ac:dyDescent="0.2">
      <c r="A134" s="169">
        <v>43668</v>
      </c>
      <c r="B134">
        <v>4505</v>
      </c>
      <c r="C134" t="s">
        <v>396</v>
      </c>
      <c r="D134" t="s">
        <v>265</v>
      </c>
      <c r="E134" t="s">
        <v>264</v>
      </c>
      <c r="F134" t="s">
        <v>401</v>
      </c>
      <c r="G134" t="s">
        <v>245</v>
      </c>
      <c r="H134">
        <v>3.8</v>
      </c>
      <c r="I134">
        <v>0</v>
      </c>
      <c r="J134" t="s">
        <v>193</v>
      </c>
      <c r="K134" t="s">
        <v>194</v>
      </c>
      <c r="L134" t="s">
        <v>194</v>
      </c>
      <c r="M134" t="s">
        <v>2062</v>
      </c>
      <c r="Q134">
        <v>198520</v>
      </c>
    </row>
    <row r="135" spans="1:17" x14ac:dyDescent="0.2">
      <c r="A135" s="169">
        <v>43668</v>
      </c>
      <c r="B135">
        <v>4505</v>
      </c>
      <c r="C135" t="s">
        <v>396</v>
      </c>
      <c r="D135" t="s">
        <v>265</v>
      </c>
      <c r="E135" t="s">
        <v>264</v>
      </c>
      <c r="F135" t="s">
        <v>397</v>
      </c>
      <c r="G135" t="s">
        <v>245</v>
      </c>
      <c r="H135">
        <v>3.8</v>
      </c>
      <c r="I135">
        <v>0</v>
      </c>
      <c r="J135" t="s">
        <v>193</v>
      </c>
      <c r="K135" t="s">
        <v>194</v>
      </c>
      <c r="L135" t="s">
        <v>194</v>
      </c>
      <c r="M135" t="s">
        <v>2062</v>
      </c>
      <c r="Q135">
        <v>198522</v>
      </c>
    </row>
    <row r="136" spans="1:17" x14ac:dyDescent="0.2">
      <c r="A136" s="169">
        <v>43668</v>
      </c>
      <c r="B136">
        <v>4505</v>
      </c>
      <c r="C136" t="s">
        <v>396</v>
      </c>
      <c r="D136" t="s">
        <v>265</v>
      </c>
      <c r="E136" t="s">
        <v>264</v>
      </c>
      <c r="F136" t="s">
        <v>2063</v>
      </c>
      <c r="G136" t="s">
        <v>245</v>
      </c>
      <c r="H136">
        <v>3.8</v>
      </c>
      <c r="I136">
        <v>0</v>
      </c>
      <c r="J136" t="s">
        <v>193</v>
      </c>
      <c r="K136" t="s">
        <v>194</v>
      </c>
      <c r="L136" t="s">
        <v>194</v>
      </c>
      <c r="M136" t="s">
        <v>2062</v>
      </c>
      <c r="Q136">
        <v>198525</v>
      </c>
    </row>
    <row r="137" spans="1:17" x14ac:dyDescent="0.2">
      <c r="A137" s="169">
        <v>43668</v>
      </c>
      <c r="B137">
        <v>4505</v>
      </c>
      <c r="C137" t="s">
        <v>396</v>
      </c>
      <c r="D137" t="s">
        <v>265</v>
      </c>
      <c r="E137" t="s">
        <v>264</v>
      </c>
      <c r="F137" t="s">
        <v>1437</v>
      </c>
      <c r="G137" t="s">
        <v>245</v>
      </c>
      <c r="H137">
        <v>3.8</v>
      </c>
      <c r="I137">
        <v>0</v>
      </c>
      <c r="J137" t="s">
        <v>193</v>
      </c>
      <c r="K137" t="s">
        <v>194</v>
      </c>
      <c r="L137" t="s">
        <v>194</v>
      </c>
      <c r="M137" t="s">
        <v>2062</v>
      </c>
      <c r="Q137">
        <v>198527</v>
      </c>
    </row>
    <row r="138" spans="1:17" x14ac:dyDescent="0.2">
      <c r="A138" s="169">
        <v>43668</v>
      </c>
      <c r="B138">
        <v>4505</v>
      </c>
      <c r="C138" t="s">
        <v>396</v>
      </c>
      <c r="D138" t="s">
        <v>265</v>
      </c>
      <c r="E138" t="s">
        <v>264</v>
      </c>
      <c r="F138" t="s">
        <v>395</v>
      </c>
      <c r="G138" t="s">
        <v>245</v>
      </c>
      <c r="H138">
        <v>3.8</v>
      </c>
      <c r="I138">
        <v>0</v>
      </c>
      <c r="J138" t="s">
        <v>193</v>
      </c>
      <c r="K138" t="s">
        <v>194</v>
      </c>
      <c r="L138" t="s">
        <v>194</v>
      </c>
      <c r="M138" t="s">
        <v>2062</v>
      </c>
      <c r="Q138">
        <v>198540</v>
      </c>
    </row>
    <row r="139" spans="1:17" x14ac:dyDescent="0.2">
      <c r="A139" s="169">
        <v>43668</v>
      </c>
      <c r="B139">
        <v>4505</v>
      </c>
      <c r="C139" t="s">
        <v>396</v>
      </c>
      <c r="D139" t="s">
        <v>265</v>
      </c>
      <c r="E139" t="s">
        <v>264</v>
      </c>
      <c r="F139" t="s">
        <v>2061</v>
      </c>
      <c r="G139" t="s">
        <v>245</v>
      </c>
      <c r="H139">
        <v>6.77</v>
      </c>
      <c r="I139">
        <v>0</v>
      </c>
      <c r="J139" t="s">
        <v>188</v>
      </c>
      <c r="K139" t="s">
        <v>189</v>
      </c>
      <c r="L139" t="s">
        <v>189</v>
      </c>
      <c r="M139" t="s">
        <v>2060</v>
      </c>
      <c r="Q139">
        <v>198554</v>
      </c>
    </row>
    <row r="140" spans="1:17" x14ac:dyDescent="0.2">
      <c r="A140" s="169">
        <v>43647</v>
      </c>
      <c r="B140">
        <v>3150</v>
      </c>
      <c r="C140" t="s">
        <v>480</v>
      </c>
      <c r="D140" t="s">
        <v>265</v>
      </c>
      <c r="E140" t="s">
        <v>264</v>
      </c>
      <c r="F140" t="s">
        <v>1780</v>
      </c>
      <c r="G140" t="s">
        <v>245</v>
      </c>
      <c r="H140" s="170">
        <v>1111.9000000000001</v>
      </c>
      <c r="I140">
        <v>0</v>
      </c>
      <c r="J140" t="s">
        <v>188</v>
      </c>
      <c r="K140" t="s">
        <v>189</v>
      </c>
      <c r="L140" t="s">
        <v>189</v>
      </c>
      <c r="M140" t="s">
        <v>1779</v>
      </c>
      <c r="Q140">
        <v>198561</v>
      </c>
    </row>
    <row r="141" spans="1:17" x14ac:dyDescent="0.2">
      <c r="A141" s="169">
        <v>43647</v>
      </c>
      <c r="B141">
        <v>3150</v>
      </c>
      <c r="C141" t="s">
        <v>480</v>
      </c>
      <c r="D141" t="s">
        <v>265</v>
      </c>
      <c r="E141" t="s">
        <v>264</v>
      </c>
      <c r="F141" t="s">
        <v>2059</v>
      </c>
      <c r="G141" t="s">
        <v>245</v>
      </c>
      <c r="H141" s="170">
        <v>2358.16</v>
      </c>
      <c r="I141">
        <v>0</v>
      </c>
      <c r="J141" t="s">
        <v>188</v>
      </c>
      <c r="K141" t="s">
        <v>189</v>
      </c>
      <c r="L141" t="s">
        <v>189</v>
      </c>
      <c r="M141" t="s">
        <v>2058</v>
      </c>
      <c r="Q141">
        <v>198563</v>
      </c>
    </row>
    <row r="142" spans="1:17" x14ac:dyDescent="0.2">
      <c r="A142" s="169">
        <v>43647</v>
      </c>
      <c r="B142">
        <v>2405</v>
      </c>
      <c r="C142" t="s">
        <v>213</v>
      </c>
      <c r="D142" t="s">
        <v>265</v>
      </c>
      <c r="E142" t="s">
        <v>264</v>
      </c>
      <c r="F142" t="s">
        <v>2057</v>
      </c>
      <c r="G142" t="s">
        <v>245</v>
      </c>
      <c r="H142">
        <v>605.21</v>
      </c>
      <c r="I142">
        <v>0</v>
      </c>
      <c r="J142" t="s">
        <v>188</v>
      </c>
      <c r="K142" t="s">
        <v>189</v>
      </c>
      <c r="L142" t="s">
        <v>189</v>
      </c>
      <c r="M142" t="s">
        <v>2056</v>
      </c>
      <c r="Q142">
        <v>198575</v>
      </c>
    </row>
    <row r="143" spans="1:17" x14ac:dyDescent="0.2">
      <c r="A143" s="169">
        <v>43669</v>
      </c>
      <c r="B143">
        <v>2225</v>
      </c>
      <c r="C143" t="s">
        <v>202</v>
      </c>
      <c r="D143" t="s">
        <v>265</v>
      </c>
      <c r="E143" t="s">
        <v>264</v>
      </c>
      <c r="F143" t="s">
        <v>2055</v>
      </c>
      <c r="G143" t="s">
        <v>245</v>
      </c>
      <c r="H143">
        <v>16.52</v>
      </c>
      <c r="I143">
        <v>2.48</v>
      </c>
      <c r="K143" t="s">
        <v>209</v>
      </c>
      <c r="M143" t="s">
        <v>2054</v>
      </c>
      <c r="Q143">
        <v>198577</v>
      </c>
    </row>
    <row r="144" spans="1:17" x14ac:dyDescent="0.2">
      <c r="A144" s="169">
        <v>43665</v>
      </c>
      <c r="B144">
        <v>2310</v>
      </c>
      <c r="C144" t="s">
        <v>286</v>
      </c>
      <c r="D144" t="s">
        <v>265</v>
      </c>
      <c r="E144" t="s">
        <v>264</v>
      </c>
      <c r="F144" t="s">
        <v>2053</v>
      </c>
      <c r="G144" t="s">
        <v>245</v>
      </c>
      <c r="H144">
        <v>112</v>
      </c>
      <c r="I144">
        <v>16.8</v>
      </c>
      <c r="K144" t="s">
        <v>201</v>
      </c>
      <c r="M144" t="s">
        <v>2052</v>
      </c>
      <c r="Q144">
        <v>198580</v>
      </c>
    </row>
    <row r="145" spans="1:17" x14ac:dyDescent="0.2">
      <c r="A145" s="169">
        <v>43650</v>
      </c>
      <c r="B145">
        <v>3010</v>
      </c>
      <c r="C145" t="s">
        <v>207</v>
      </c>
      <c r="D145" t="s">
        <v>265</v>
      </c>
      <c r="E145" t="s">
        <v>264</v>
      </c>
      <c r="F145" t="s">
        <v>2051</v>
      </c>
      <c r="G145" t="s">
        <v>245</v>
      </c>
      <c r="H145">
        <v>89.63</v>
      </c>
      <c r="I145">
        <v>13.44</v>
      </c>
      <c r="K145" t="s">
        <v>201</v>
      </c>
      <c r="M145" t="s">
        <v>2050</v>
      </c>
      <c r="Q145">
        <v>198605</v>
      </c>
    </row>
    <row r="146" spans="1:17" x14ac:dyDescent="0.2">
      <c r="A146" s="169">
        <v>43648</v>
      </c>
      <c r="B146">
        <v>3730</v>
      </c>
      <c r="C146" t="s">
        <v>234</v>
      </c>
      <c r="D146" t="s">
        <v>265</v>
      </c>
      <c r="E146" t="s">
        <v>264</v>
      </c>
      <c r="F146" t="s">
        <v>2049</v>
      </c>
      <c r="G146" t="s">
        <v>245</v>
      </c>
      <c r="H146">
        <v>257.49</v>
      </c>
      <c r="I146">
        <v>38.630000000000003</v>
      </c>
      <c r="K146" t="s">
        <v>201</v>
      </c>
      <c r="M146" t="s">
        <v>2048</v>
      </c>
      <c r="Q146">
        <v>198664</v>
      </c>
    </row>
    <row r="147" spans="1:17" x14ac:dyDescent="0.2">
      <c r="A147" s="169">
        <v>43661</v>
      </c>
      <c r="B147">
        <v>3435</v>
      </c>
      <c r="C147" t="s">
        <v>289</v>
      </c>
      <c r="D147" t="s">
        <v>265</v>
      </c>
      <c r="E147" t="s">
        <v>264</v>
      </c>
      <c r="F147" t="s">
        <v>2047</v>
      </c>
      <c r="G147" t="s">
        <v>245</v>
      </c>
      <c r="H147">
        <v>155</v>
      </c>
      <c r="I147">
        <v>23.25</v>
      </c>
      <c r="K147" t="s">
        <v>201</v>
      </c>
      <c r="M147" t="s">
        <v>2046</v>
      </c>
      <c r="Q147">
        <v>198671</v>
      </c>
    </row>
    <row r="148" spans="1:17" x14ac:dyDescent="0.2">
      <c r="A148" s="169">
        <v>43670</v>
      </c>
      <c r="B148">
        <v>2310</v>
      </c>
      <c r="C148" t="s">
        <v>286</v>
      </c>
      <c r="D148" t="s">
        <v>265</v>
      </c>
      <c r="E148" t="s">
        <v>264</v>
      </c>
      <c r="F148" t="s">
        <v>2045</v>
      </c>
      <c r="G148" t="s">
        <v>245</v>
      </c>
      <c r="H148">
        <v>298</v>
      </c>
      <c r="I148">
        <v>44.7</v>
      </c>
      <c r="K148" t="s">
        <v>201</v>
      </c>
      <c r="M148" t="s">
        <v>2044</v>
      </c>
      <c r="Q148">
        <v>198694</v>
      </c>
    </row>
    <row r="149" spans="1:17" x14ac:dyDescent="0.2">
      <c r="A149" s="169">
        <v>43670</v>
      </c>
      <c r="B149">
        <v>2105</v>
      </c>
      <c r="C149" t="s">
        <v>186</v>
      </c>
      <c r="D149" t="s">
        <v>265</v>
      </c>
      <c r="E149" t="s">
        <v>264</v>
      </c>
      <c r="F149" t="s">
        <v>2043</v>
      </c>
      <c r="G149" t="s">
        <v>245</v>
      </c>
      <c r="H149" s="170">
        <v>58534.51</v>
      </c>
      <c r="I149">
        <v>0</v>
      </c>
      <c r="J149" t="s">
        <v>188</v>
      </c>
      <c r="K149" t="s">
        <v>189</v>
      </c>
      <c r="L149" t="s">
        <v>189</v>
      </c>
      <c r="M149" t="s">
        <v>2042</v>
      </c>
      <c r="Q149">
        <v>198709</v>
      </c>
    </row>
    <row r="150" spans="1:17" x14ac:dyDescent="0.2">
      <c r="A150" s="169">
        <v>43670</v>
      </c>
      <c r="B150">
        <v>2125</v>
      </c>
      <c r="C150" t="s">
        <v>203</v>
      </c>
      <c r="D150" t="s">
        <v>265</v>
      </c>
      <c r="E150" t="s">
        <v>264</v>
      </c>
      <c r="F150" t="s">
        <v>2043</v>
      </c>
      <c r="G150" t="s">
        <v>245</v>
      </c>
      <c r="H150">
        <v>117.14</v>
      </c>
      <c r="I150">
        <v>0</v>
      </c>
      <c r="J150" t="s">
        <v>188</v>
      </c>
      <c r="K150" t="s">
        <v>189</v>
      </c>
      <c r="L150" t="s">
        <v>189</v>
      </c>
      <c r="M150" t="s">
        <v>2042</v>
      </c>
      <c r="Q150">
        <v>198722</v>
      </c>
    </row>
    <row r="151" spans="1:17" x14ac:dyDescent="0.2">
      <c r="A151" s="169">
        <v>43670</v>
      </c>
      <c r="B151">
        <v>2135</v>
      </c>
      <c r="C151" t="s">
        <v>190</v>
      </c>
      <c r="D151" t="s">
        <v>265</v>
      </c>
      <c r="E151" t="s">
        <v>264</v>
      </c>
      <c r="F151" t="s">
        <v>2043</v>
      </c>
      <c r="G151" t="s">
        <v>245</v>
      </c>
      <c r="H151">
        <v>697.81</v>
      </c>
      <c r="I151">
        <v>0</v>
      </c>
      <c r="J151" t="s">
        <v>188</v>
      </c>
      <c r="K151" t="s">
        <v>189</v>
      </c>
      <c r="L151" t="s">
        <v>189</v>
      </c>
      <c r="M151" t="s">
        <v>2042</v>
      </c>
      <c r="Q151">
        <v>198729</v>
      </c>
    </row>
    <row r="152" spans="1:17" x14ac:dyDescent="0.2">
      <c r="A152" s="169">
        <v>43670</v>
      </c>
      <c r="B152">
        <v>2140</v>
      </c>
      <c r="C152" t="s">
        <v>191</v>
      </c>
      <c r="D152" t="s">
        <v>265</v>
      </c>
      <c r="E152" t="s">
        <v>264</v>
      </c>
      <c r="F152" t="s">
        <v>2043</v>
      </c>
      <c r="G152" t="s">
        <v>245</v>
      </c>
      <c r="H152" s="170">
        <v>1398.22</v>
      </c>
      <c r="I152">
        <v>0</v>
      </c>
      <c r="J152" t="s">
        <v>188</v>
      </c>
      <c r="K152" t="s">
        <v>189</v>
      </c>
      <c r="L152" t="s">
        <v>189</v>
      </c>
      <c r="M152" t="s">
        <v>2042</v>
      </c>
      <c r="Q152">
        <v>198739</v>
      </c>
    </row>
    <row r="153" spans="1:17" x14ac:dyDescent="0.2">
      <c r="A153" s="169">
        <v>43670</v>
      </c>
      <c r="B153">
        <v>2220</v>
      </c>
      <c r="C153" t="s">
        <v>1432</v>
      </c>
      <c r="D153" t="s">
        <v>265</v>
      </c>
      <c r="E153" t="s">
        <v>264</v>
      </c>
      <c r="F153" t="s">
        <v>2043</v>
      </c>
      <c r="G153" t="s">
        <v>245</v>
      </c>
      <c r="H153">
        <v>33</v>
      </c>
      <c r="I153">
        <v>0</v>
      </c>
      <c r="J153" t="s">
        <v>188</v>
      </c>
      <c r="K153" t="s">
        <v>189</v>
      </c>
      <c r="L153" t="s">
        <v>189</v>
      </c>
      <c r="M153" t="s">
        <v>2042</v>
      </c>
      <c r="Q153">
        <v>198746</v>
      </c>
    </row>
    <row r="154" spans="1:17" x14ac:dyDescent="0.2">
      <c r="A154" s="169">
        <v>43661</v>
      </c>
      <c r="B154">
        <v>2160</v>
      </c>
      <c r="C154" t="s">
        <v>615</v>
      </c>
      <c r="D154" t="s">
        <v>265</v>
      </c>
      <c r="E154" t="s">
        <v>264</v>
      </c>
      <c r="F154" t="s">
        <v>2041</v>
      </c>
      <c r="G154" t="s">
        <v>245</v>
      </c>
      <c r="H154">
        <v>605</v>
      </c>
      <c r="I154">
        <v>0</v>
      </c>
      <c r="J154" t="s">
        <v>188</v>
      </c>
      <c r="K154" t="s">
        <v>189</v>
      </c>
      <c r="L154" t="s">
        <v>189</v>
      </c>
      <c r="M154" t="s">
        <v>2040</v>
      </c>
      <c r="N154" t="s">
        <v>2039</v>
      </c>
      <c r="Q154">
        <v>198768</v>
      </c>
    </row>
    <row r="155" spans="1:17" x14ac:dyDescent="0.2">
      <c r="A155" s="169">
        <v>43647</v>
      </c>
      <c r="B155">
        <v>3260</v>
      </c>
      <c r="C155" t="s">
        <v>490</v>
      </c>
      <c r="D155" t="s">
        <v>265</v>
      </c>
      <c r="E155" t="s">
        <v>264</v>
      </c>
      <c r="F155" t="s">
        <v>859</v>
      </c>
      <c r="G155" t="s">
        <v>245</v>
      </c>
      <c r="H155" s="170">
        <v>3250</v>
      </c>
      <c r="I155">
        <v>0</v>
      </c>
      <c r="J155" t="s">
        <v>188</v>
      </c>
      <c r="K155" t="s">
        <v>189</v>
      </c>
      <c r="L155" t="s">
        <v>189</v>
      </c>
      <c r="M155" t="s">
        <v>857</v>
      </c>
      <c r="Q155">
        <v>198769</v>
      </c>
    </row>
    <row r="156" spans="1:17" x14ac:dyDescent="0.2">
      <c r="A156" s="169">
        <v>43647</v>
      </c>
      <c r="B156">
        <v>3260</v>
      </c>
      <c r="C156" t="s">
        <v>490</v>
      </c>
      <c r="D156" t="s">
        <v>265</v>
      </c>
      <c r="E156" t="s">
        <v>264</v>
      </c>
      <c r="F156" t="s">
        <v>858</v>
      </c>
      <c r="G156" t="s">
        <v>245</v>
      </c>
      <c r="H156" s="170">
        <v>5000</v>
      </c>
      <c r="I156">
        <v>0</v>
      </c>
      <c r="J156" t="s">
        <v>188</v>
      </c>
      <c r="K156" t="s">
        <v>189</v>
      </c>
      <c r="L156" t="s">
        <v>189</v>
      </c>
      <c r="M156" t="s">
        <v>857</v>
      </c>
      <c r="Q156">
        <v>198770</v>
      </c>
    </row>
    <row r="157" spans="1:17" x14ac:dyDescent="0.2">
      <c r="A157" s="169">
        <v>43647</v>
      </c>
      <c r="B157">
        <v>4520</v>
      </c>
      <c r="C157" t="s">
        <v>214</v>
      </c>
      <c r="D157" t="s">
        <v>265</v>
      </c>
      <c r="E157" t="s">
        <v>264</v>
      </c>
      <c r="F157" t="s">
        <v>506</v>
      </c>
      <c r="G157" t="s">
        <v>245</v>
      </c>
      <c r="H157" s="170">
        <v>-10928.36</v>
      </c>
      <c r="I157">
        <v>0</v>
      </c>
      <c r="J157" t="s">
        <v>188</v>
      </c>
      <c r="K157" t="s">
        <v>189</v>
      </c>
      <c r="L157" t="s">
        <v>189</v>
      </c>
      <c r="M157" t="s">
        <v>505</v>
      </c>
      <c r="Q157">
        <v>198776</v>
      </c>
    </row>
    <row r="158" spans="1:17" x14ac:dyDescent="0.2">
      <c r="A158" s="169">
        <v>43647</v>
      </c>
      <c r="B158">
        <v>3255</v>
      </c>
      <c r="C158" t="s">
        <v>504</v>
      </c>
      <c r="D158" t="s">
        <v>265</v>
      </c>
      <c r="E158" t="s">
        <v>264</v>
      </c>
      <c r="F158" t="s">
        <v>503</v>
      </c>
      <c r="G158" t="s">
        <v>245</v>
      </c>
      <c r="H158" s="170">
        <v>3872.17</v>
      </c>
      <c r="I158">
        <v>0</v>
      </c>
      <c r="J158" t="s">
        <v>188</v>
      </c>
      <c r="K158" t="s">
        <v>189</v>
      </c>
      <c r="L158" t="s">
        <v>189</v>
      </c>
      <c r="M158" t="s">
        <v>502</v>
      </c>
      <c r="Q158">
        <v>198777</v>
      </c>
    </row>
    <row r="159" spans="1:17" x14ac:dyDescent="0.2">
      <c r="A159" s="169">
        <v>43647</v>
      </c>
      <c r="B159">
        <v>4510</v>
      </c>
      <c r="C159" t="s">
        <v>501</v>
      </c>
      <c r="D159" t="s">
        <v>265</v>
      </c>
      <c r="E159" t="s">
        <v>264</v>
      </c>
      <c r="F159" t="s">
        <v>500</v>
      </c>
      <c r="G159" t="s">
        <v>245</v>
      </c>
      <c r="H159" s="170">
        <v>47275</v>
      </c>
      <c r="I159">
        <v>0</v>
      </c>
      <c r="J159" t="s">
        <v>188</v>
      </c>
      <c r="K159" t="s">
        <v>189</v>
      </c>
      <c r="L159" t="s">
        <v>189</v>
      </c>
      <c r="M159" t="s">
        <v>499</v>
      </c>
      <c r="Q159">
        <v>198779</v>
      </c>
    </row>
    <row r="160" spans="1:17" x14ac:dyDescent="0.2">
      <c r="A160" s="169">
        <v>43647</v>
      </c>
      <c r="B160">
        <v>1105</v>
      </c>
      <c r="C160" t="s">
        <v>498</v>
      </c>
      <c r="D160" t="s">
        <v>265</v>
      </c>
      <c r="E160" t="s">
        <v>264</v>
      </c>
      <c r="F160" t="s">
        <v>497</v>
      </c>
      <c r="G160" t="s">
        <v>245</v>
      </c>
      <c r="H160" s="170">
        <v>-1697000</v>
      </c>
      <c r="I160">
        <v>0</v>
      </c>
      <c r="J160" t="s">
        <v>188</v>
      </c>
      <c r="K160" t="s">
        <v>189</v>
      </c>
      <c r="L160" t="s">
        <v>189</v>
      </c>
      <c r="M160" t="s">
        <v>496</v>
      </c>
      <c r="Q160">
        <v>198781</v>
      </c>
    </row>
    <row r="161" spans="1:17" x14ac:dyDescent="0.2">
      <c r="A161" s="169">
        <v>43647</v>
      </c>
      <c r="B161">
        <v>3215</v>
      </c>
      <c r="C161" t="s">
        <v>493</v>
      </c>
      <c r="D161" t="s">
        <v>265</v>
      </c>
      <c r="E161" t="s">
        <v>264</v>
      </c>
      <c r="F161" t="s">
        <v>856</v>
      </c>
      <c r="G161" t="s">
        <v>245</v>
      </c>
      <c r="H161" s="170">
        <v>110000</v>
      </c>
      <c r="I161">
        <v>0</v>
      </c>
      <c r="J161" t="s">
        <v>188</v>
      </c>
      <c r="K161" t="s">
        <v>189</v>
      </c>
      <c r="L161" t="s">
        <v>189</v>
      </c>
      <c r="M161" t="s">
        <v>855</v>
      </c>
      <c r="Q161">
        <v>198785</v>
      </c>
    </row>
    <row r="162" spans="1:17" x14ac:dyDescent="0.2">
      <c r="A162" s="169">
        <v>43677</v>
      </c>
      <c r="B162">
        <v>2105</v>
      </c>
      <c r="C162" t="s">
        <v>186</v>
      </c>
      <c r="D162" t="s">
        <v>265</v>
      </c>
      <c r="E162" t="s">
        <v>264</v>
      </c>
      <c r="F162" t="s">
        <v>2037</v>
      </c>
      <c r="G162" t="s">
        <v>245</v>
      </c>
      <c r="H162" s="170">
        <v>29267.29</v>
      </c>
      <c r="I162">
        <v>0</v>
      </c>
      <c r="J162" t="s">
        <v>188</v>
      </c>
      <c r="K162" t="s">
        <v>189</v>
      </c>
      <c r="L162" t="s">
        <v>189</v>
      </c>
      <c r="M162" t="s">
        <v>2038</v>
      </c>
      <c r="Q162">
        <v>198821</v>
      </c>
    </row>
    <row r="163" spans="1:17" x14ac:dyDescent="0.2">
      <c r="A163" s="169">
        <v>43677</v>
      </c>
      <c r="B163">
        <v>2135</v>
      </c>
      <c r="C163" t="s">
        <v>190</v>
      </c>
      <c r="D163" t="s">
        <v>265</v>
      </c>
      <c r="E163" t="s">
        <v>264</v>
      </c>
      <c r="F163" t="s">
        <v>2037</v>
      </c>
      <c r="G163" t="s">
        <v>245</v>
      </c>
      <c r="H163">
        <v>348.91</v>
      </c>
      <c r="I163">
        <v>0</v>
      </c>
      <c r="J163" t="s">
        <v>188</v>
      </c>
      <c r="K163" t="s">
        <v>189</v>
      </c>
      <c r="L163" t="s">
        <v>189</v>
      </c>
      <c r="M163" t="s">
        <v>2038</v>
      </c>
      <c r="Q163">
        <v>198828</v>
      </c>
    </row>
    <row r="164" spans="1:17" x14ac:dyDescent="0.2">
      <c r="A164" s="169">
        <v>43677</v>
      </c>
      <c r="B164">
        <v>2140</v>
      </c>
      <c r="C164" t="s">
        <v>191</v>
      </c>
      <c r="D164" t="s">
        <v>265</v>
      </c>
      <c r="E164" t="s">
        <v>264</v>
      </c>
      <c r="F164" t="s">
        <v>2037</v>
      </c>
      <c r="G164" t="s">
        <v>245</v>
      </c>
      <c r="H164">
        <v>699.13</v>
      </c>
      <c r="I164">
        <v>0</v>
      </c>
      <c r="J164" t="s">
        <v>188</v>
      </c>
      <c r="K164" t="s">
        <v>189</v>
      </c>
      <c r="L164" t="s">
        <v>189</v>
      </c>
      <c r="M164" t="s">
        <v>2038</v>
      </c>
      <c r="Q164">
        <v>198838</v>
      </c>
    </row>
    <row r="165" spans="1:17" x14ac:dyDescent="0.2">
      <c r="A165" s="169">
        <v>43677</v>
      </c>
      <c r="B165">
        <v>2220</v>
      </c>
      <c r="C165" t="s">
        <v>1432</v>
      </c>
      <c r="D165" t="s">
        <v>265</v>
      </c>
      <c r="E165" t="s">
        <v>264</v>
      </c>
      <c r="F165" t="s">
        <v>2037</v>
      </c>
      <c r="G165" t="s">
        <v>245</v>
      </c>
      <c r="H165">
        <v>16.5</v>
      </c>
      <c r="I165">
        <v>0</v>
      </c>
      <c r="J165" t="s">
        <v>188</v>
      </c>
      <c r="K165" t="s">
        <v>189</v>
      </c>
      <c r="L165" t="s">
        <v>189</v>
      </c>
      <c r="M165" t="s">
        <v>2038</v>
      </c>
      <c r="Q165">
        <v>198845</v>
      </c>
    </row>
    <row r="166" spans="1:17" x14ac:dyDescent="0.2">
      <c r="A166" s="169">
        <v>43678</v>
      </c>
      <c r="B166">
        <v>2105</v>
      </c>
      <c r="C166" t="s">
        <v>186</v>
      </c>
      <c r="D166" t="s">
        <v>265</v>
      </c>
      <c r="E166" t="s">
        <v>264</v>
      </c>
      <c r="F166" t="s">
        <v>2037</v>
      </c>
      <c r="G166" t="s">
        <v>245</v>
      </c>
      <c r="H166" s="170">
        <v>-29267.29</v>
      </c>
      <c r="I166">
        <v>0</v>
      </c>
      <c r="J166" t="s">
        <v>188</v>
      </c>
      <c r="K166" t="s">
        <v>189</v>
      </c>
      <c r="L166" t="s">
        <v>189</v>
      </c>
      <c r="M166" t="s">
        <v>2036</v>
      </c>
      <c r="Q166">
        <v>198855</v>
      </c>
    </row>
    <row r="167" spans="1:17" x14ac:dyDescent="0.2">
      <c r="A167" s="169">
        <v>43678</v>
      </c>
      <c r="B167">
        <v>2135</v>
      </c>
      <c r="C167" t="s">
        <v>190</v>
      </c>
      <c r="D167" t="s">
        <v>265</v>
      </c>
      <c r="E167" t="s">
        <v>264</v>
      </c>
      <c r="F167" t="s">
        <v>2037</v>
      </c>
      <c r="G167" t="s">
        <v>245</v>
      </c>
      <c r="H167">
        <v>-348.91</v>
      </c>
      <c r="I167">
        <v>0</v>
      </c>
      <c r="J167" t="s">
        <v>188</v>
      </c>
      <c r="K167" t="s">
        <v>189</v>
      </c>
      <c r="L167" t="s">
        <v>189</v>
      </c>
      <c r="M167" t="s">
        <v>2036</v>
      </c>
      <c r="Q167">
        <v>198862</v>
      </c>
    </row>
    <row r="168" spans="1:17" x14ac:dyDescent="0.2">
      <c r="A168" s="169">
        <v>43678</v>
      </c>
      <c r="B168">
        <v>2140</v>
      </c>
      <c r="C168" t="s">
        <v>191</v>
      </c>
      <c r="D168" t="s">
        <v>265</v>
      </c>
      <c r="E168" t="s">
        <v>264</v>
      </c>
      <c r="F168" t="s">
        <v>2037</v>
      </c>
      <c r="G168" t="s">
        <v>245</v>
      </c>
      <c r="H168">
        <v>-699.13</v>
      </c>
      <c r="I168">
        <v>0</v>
      </c>
      <c r="J168" t="s">
        <v>188</v>
      </c>
      <c r="K168" t="s">
        <v>189</v>
      </c>
      <c r="L168" t="s">
        <v>189</v>
      </c>
      <c r="M168" t="s">
        <v>2036</v>
      </c>
      <c r="Q168">
        <v>198872</v>
      </c>
    </row>
    <row r="169" spans="1:17" x14ac:dyDescent="0.2">
      <c r="A169" s="169">
        <v>43678</v>
      </c>
      <c r="B169">
        <v>2220</v>
      </c>
      <c r="C169" t="s">
        <v>1432</v>
      </c>
      <c r="D169" t="s">
        <v>265</v>
      </c>
      <c r="E169" t="s">
        <v>264</v>
      </c>
      <c r="F169" t="s">
        <v>2037</v>
      </c>
      <c r="G169" t="s">
        <v>245</v>
      </c>
      <c r="H169">
        <v>-16.5</v>
      </c>
      <c r="I169">
        <v>0</v>
      </c>
      <c r="J169" t="s">
        <v>188</v>
      </c>
      <c r="K169" t="s">
        <v>189</v>
      </c>
      <c r="L169" t="s">
        <v>189</v>
      </c>
      <c r="M169" t="s">
        <v>2036</v>
      </c>
      <c r="Q169">
        <v>198879</v>
      </c>
    </row>
    <row r="170" spans="1:17" x14ac:dyDescent="0.2">
      <c r="A170" s="169">
        <v>43677</v>
      </c>
      <c r="B170">
        <v>4505</v>
      </c>
      <c r="C170" t="s">
        <v>396</v>
      </c>
      <c r="D170" t="s">
        <v>265</v>
      </c>
      <c r="E170" t="s">
        <v>264</v>
      </c>
      <c r="F170" t="s">
        <v>2035</v>
      </c>
      <c r="G170" t="s">
        <v>245</v>
      </c>
      <c r="H170">
        <v>2</v>
      </c>
      <c r="I170">
        <v>0</v>
      </c>
      <c r="J170" t="s">
        <v>193</v>
      </c>
      <c r="K170" t="s">
        <v>194</v>
      </c>
      <c r="L170" t="s">
        <v>194</v>
      </c>
      <c r="M170" t="s">
        <v>2034</v>
      </c>
      <c r="Q170">
        <v>198882</v>
      </c>
    </row>
    <row r="171" spans="1:17" x14ac:dyDescent="0.2">
      <c r="A171" s="169">
        <v>43677</v>
      </c>
      <c r="B171">
        <v>3446</v>
      </c>
      <c r="C171" t="s">
        <v>192</v>
      </c>
      <c r="D171" t="s">
        <v>265</v>
      </c>
      <c r="E171" t="s">
        <v>264</v>
      </c>
      <c r="F171" t="s">
        <v>1834</v>
      </c>
      <c r="G171" t="s">
        <v>245</v>
      </c>
      <c r="H171">
        <v>1.43</v>
      </c>
      <c r="I171">
        <v>0</v>
      </c>
      <c r="J171" t="s">
        <v>193</v>
      </c>
      <c r="K171" t="s">
        <v>201</v>
      </c>
      <c r="L171" t="s">
        <v>201</v>
      </c>
      <c r="M171" t="s">
        <v>2033</v>
      </c>
      <c r="Q171">
        <v>198886</v>
      </c>
    </row>
    <row r="172" spans="1:17" x14ac:dyDescent="0.2">
      <c r="A172" s="169">
        <v>43678</v>
      </c>
      <c r="B172">
        <v>3446</v>
      </c>
      <c r="C172" t="s">
        <v>192</v>
      </c>
      <c r="D172" t="s">
        <v>265</v>
      </c>
      <c r="E172" t="s">
        <v>264</v>
      </c>
      <c r="F172" t="s">
        <v>1834</v>
      </c>
      <c r="G172" t="s">
        <v>245</v>
      </c>
      <c r="H172">
        <v>-1.43</v>
      </c>
      <c r="I172">
        <v>0</v>
      </c>
      <c r="J172" t="s">
        <v>193</v>
      </c>
      <c r="K172" t="s">
        <v>201</v>
      </c>
      <c r="L172" t="s">
        <v>201</v>
      </c>
      <c r="M172" t="s">
        <v>2032</v>
      </c>
      <c r="Q172">
        <v>198890</v>
      </c>
    </row>
    <row r="173" spans="1:17" x14ac:dyDescent="0.2">
      <c r="A173" s="169">
        <v>43677</v>
      </c>
      <c r="B173">
        <v>2505</v>
      </c>
      <c r="C173" t="s">
        <v>205</v>
      </c>
      <c r="D173" t="s">
        <v>265</v>
      </c>
      <c r="E173" t="s">
        <v>264</v>
      </c>
      <c r="F173" t="s">
        <v>2031</v>
      </c>
      <c r="G173" t="s">
        <v>245</v>
      </c>
      <c r="H173" s="170">
        <v>7633.59</v>
      </c>
      <c r="I173">
        <v>0</v>
      </c>
      <c r="J173" t="s">
        <v>188</v>
      </c>
      <c r="K173" t="s">
        <v>189</v>
      </c>
      <c r="L173" t="s">
        <v>189</v>
      </c>
      <c r="M173" t="s">
        <v>2030</v>
      </c>
      <c r="Q173">
        <v>198893</v>
      </c>
    </row>
    <row r="174" spans="1:17" x14ac:dyDescent="0.2">
      <c r="A174" s="169">
        <v>43677</v>
      </c>
      <c r="B174">
        <v>4250</v>
      </c>
      <c r="C174" t="s">
        <v>391</v>
      </c>
      <c r="D174" t="s">
        <v>265</v>
      </c>
      <c r="E174" t="s">
        <v>264</v>
      </c>
      <c r="F174" t="s">
        <v>387</v>
      </c>
      <c r="G174" t="s">
        <v>245</v>
      </c>
      <c r="H174" s="170">
        <v>102548.73</v>
      </c>
      <c r="I174">
        <v>0</v>
      </c>
      <c r="J174" t="s">
        <v>188</v>
      </c>
      <c r="K174" t="s">
        <v>189</v>
      </c>
      <c r="L174" t="s">
        <v>189</v>
      </c>
      <c r="M174" t="s">
        <v>2029</v>
      </c>
      <c r="Q174">
        <v>198904</v>
      </c>
    </row>
    <row r="175" spans="1:17" x14ac:dyDescent="0.2">
      <c r="A175" s="169">
        <v>43677</v>
      </c>
      <c r="B175">
        <v>4215</v>
      </c>
      <c r="C175" t="s">
        <v>393</v>
      </c>
      <c r="D175" t="s">
        <v>265</v>
      </c>
      <c r="E175" t="s">
        <v>264</v>
      </c>
      <c r="F175" t="s">
        <v>387</v>
      </c>
      <c r="G175" t="s">
        <v>245</v>
      </c>
      <c r="H175">
        <v>83.91</v>
      </c>
      <c r="I175">
        <v>0</v>
      </c>
      <c r="J175" t="s">
        <v>188</v>
      </c>
      <c r="K175" t="s">
        <v>189</v>
      </c>
      <c r="L175" t="s">
        <v>189</v>
      </c>
      <c r="M175" t="s">
        <v>2029</v>
      </c>
      <c r="Q175">
        <v>198906</v>
      </c>
    </row>
    <row r="176" spans="1:17" x14ac:dyDescent="0.2">
      <c r="A176" s="169">
        <v>43677</v>
      </c>
      <c r="B176">
        <v>4225</v>
      </c>
      <c r="C176" t="s">
        <v>392</v>
      </c>
      <c r="D176" t="s">
        <v>265</v>
      </c>
      <c r="E176" t="s">
        <v>264</v>
      </c>
      <c r="F176" t="s">
        <v>387</v>
      </c>
      <c r="G176" t="s">
        <v>245</v>
      </c>
      <c r="H176" s="170">
        <v>8783.73</v>
      </c>
      <c r="I176">
        <v>0</v>
      </c>
      <c r="J176" t="s">
        <v>188</v>
      </c>
      <c r="K176" t="s">
        <v>189</v>
      </c>
      <c r="L176" t="s">
        <v>189</v>
      </c>
      <c r="M176" t="s">
        <v>2029</v>
      </c>
      <c r="Q176">
        <v>198908</v>
      </c>
    </row>
    <row r="177" spans="1:17" x14ac:dyDescent="0.2">
      <c r="A177" s="169">
        <v>43677</v>
      </c>
      <c r="B177">
        <v>4250</v>
      </c>
      <c r="C177" t="s">
        <v>391</v>
      </c>
      <c r="D177" t="s">
        <v>265</v>
      </c>
      <c r="E177" t="s">
        <v>390</v>
      </c>
      <c r="F177" t="s">
        <v>387</v>
      </c>
      <c r="G177" t="s">
        <v>245</v>
      </c>
      <c r="H177" s="170">
        <v>15733.96</v>
      </c>
      <c r="I177">
        <v>0</v>
      </c>
      <c r="J177" t="s">
        <v>188</v>
      </c>
      <c r="K177" t="s">
        <v>189</v>
      </c>
      <c r="L177" t="s">
        <v>189</v>
      </c>
      <c r="M177" t="s">
        <v>2029</v>
      </c>
      <c r="Q177">
        <v>198909</v>
      </c>
    </row>
    <row r="178" spans="1:17" x14ac:dyDescent="0.2">
      <c r="A178" s="169">
        <v>43677</v>
      </c>
      <c r="B178">
        <v>4245</v>
      </c>
      <c r="C178" t="s">
        <v>389</v>
      </c>
      <c r="D178" t="s">
        <v>265</v>
      </c>
      <c r="E178" t="s">
        <v>264</v>
      </c>
      <c r="F178" t="s">
        <v>387</v>
      </c>
      <c r="G178" t="s">
        <v>245</v>
      </c>
      <c r="H178">
        <v>142.86000000000001</v>
      </c>
      <c r="I178">
        <v>0</v>
      </c>
      <c r="J178" t="s">
        <v>188</v>
      </c>
      <c r="K178" t="s">
        <v>189</v>
      </c>
      <c r="L178" t="s">
        <v>189</v>
      </c>
      <c r="M178" t="s">
        <v>2029</v>
      </c>
      <c r="Q178">
        <v>198912</v>
      </c>
    </row>
    <row r="179" spans="1:17" x14ac:dyDescent="0.2">
      <c r="A179" s="169">
        <v>43677</v>
      </c>
      <c r="B179">
        <v>4220</v>
      </c>
      <c r="C179" t="s">
        <v>388</v>
      </c>
      <c r="D179" t="s">
        <v>265</v>
      </c>
      <c r="E179" t="s">
        <v>264</v>
      </c>
      <c r="F179" t="s">
        <v>387</v>
      </c>
      <c r="G179" t="s">
        <v>245</v>
      </c>
      <c r="H179">
        <v>72.099999999999994</v>
      </c>
      <c r="I179">
        <v>0</v>
      </c>
      <c r="J179" t="s">
        <v>188</v>
      </c>
      <c r="K179" t="s">
        <v>189</v>
      </c>
      <c r="L179" t="s">
        <v>189</v>
      </c>
      <c r="M179" t="s">
        <v>2029</v>
      </c>
      <c r="Q179">
        <v>198914</v>
      </c>
    </row>
    <row r="180" spans="1:17" x14ac:dyDescent="0.2">
      <c r="A180" s="169">
        <v>43672</v>
      </c>
      <c r="B180">
        <v>3710</v>
      </c>
      <c r="C180" t="s">
        <v>206</v>
      </c>
      <c r="D180" t="s">
        <v>265</v>
      </c>
      <c r="E180" t="s">
        <v>264</v>
      </c>
      <c r="F180" t="s">
        <v>2028</v>
      </c>
      <c r="G180" t="s">
        <v>245</v>
      </c>
      <c r="H180">
        <v>51.13</v>
      </c>
      <c r="I180">
        <v>0</v>
      </c>
      <c r="K180" t="s">
        <v>201</v>
      </c>
      <c r="M180" t="s">
        <v>2005</v>
      </c>
      <c r="Q180">
        <v>199035</v>
      </c>
    </row>
    <row r="181" spans="1:17" x14ac:dyDescent="0.2">
      <c r="A181" s="169">
        <v>43672</v>
      </c>
      <c r="B181">
        <v>3710</v>
      </c>
      <c r="C181" t="s">
        <v>206</v>
      </c>
      <c r="D181" t="s">
        <v>265</v>
      </c>
      <c r="E181" t="s">
        <v>264</v>
      </c>
      <c r="F181" t="s">
        <v>2027</v>
      </c>
      <c r="G181" t="s">
        <v>245</v>
      </c>
      <c r="H181">
        <v>19.03</v>
      </c>
      <c r="I181">
        <v>0</v>
      </c>
      <c r="K181" t="s">
        <v>201</v>
      </c>
      <c r="M181" t="s">
        <v>2005</v>
      </c>
      <c r="Q181">
        <v>199036</v>
      </c>
    </row>
    <row r="182" spans="1:17" x14ac:dyDescent="0.2">
      <c r="A182" s="169">
        <v>43672</v>
      </c>
      <c r="B182">
        <v>3710</v>
      </c>
      <c r="C182" t="s">
        <v>206</v>
      </c>
      <c r="D182" t="s">
        <v>265</v>
      </c>
      <c r="E182" t="s">
        <v>264</v>
      </c>
      <c r="F182" t="s">
        <v>2026</v>
      </c>
      <c r="G182" t="s">
        <v>245</v>
      </c>
      <c r="H182">
        <v>33.840000000000003</v>
      </c>
      <c r="I182">
        <v>0</v>
      </c>
      <c r="K182" t="s">
        <v>201</v>
      </c>
      <c r="M182" t="s">
        <v>2005</v>
      </c>
      <c r="Q182">
        <v>199037</v>
      </c>
    </row>
    <row r="183" spans="1:17" x14ac:dyDescent="0.2">
      <c r="A183" s="169">
        <v>43672</v>
      </c>
      <c r="B183">
        <v>3710</v>
      </c>
      <c r="C183" t="s">
        <v>206</v>
      </c>
      <c r="D183" t="s">
        <v>265</v>
      </c>
      <c r="E183" t="s">
        <v>264</v>
      </c>
      <c r="F183" t="s">
        <v>2025</v>
      </c>
      <c r="G183" t="s">
        <v>245</v>
      </c>
      <c r="H183">
        <v>97.92</v>
      </c>
      <c r="I183">
        <v>0</v>
      </c>
      <c r="K183" t="s">
        <v>201</v>
      </c>
      <c r="M183" t="s">
        <v>2005</v>
      </c>
      <c r="Q183">
        <v>199038</v>
      </c>
    </row>
    <row r="184" spans="1:17" x14ac:dyDescent="0.2">
      <c r="A184" s="169">
        <v>43672</v>
      </c>
      <c r="B184">
        <v>3710</v>
      </c>
      <c r="C184" t="s">
        <v>206</v>
      </c>
      <c r="D184" t="s">
        <v>265</v>
      </c>
      <c r="E184" t="s">
        <v>264</v>
      </c>
      <c r="F184" t="s">
        <v>2024</v>
      </c>
      <c r="G184" t="s">
        <v>245</v>
      </c>
      <c r="H184">
        <v>3.87</v>
      </c>
      <c r="I184">
        <v>0</v>
      </c>
      <c r="K184" t="s">
        <v>201</v>
      </c>
      <c r="M184" t="s">
        <v>2005</v>
      </c>
      <c r="Q184">
        <v>199039</v>
      </c>
    </row>
    <row r="185" spans="1:17" x14ac:dyDescent="0.2">
      <c r="A185" s="169">
        <v>43672</v>
      </c>
      <c r="B185">
        <v>3710</v>
      </c>
      <c r="C185" t="s">
        <v>206</v>
      </c>
      <c r="D185" t="s">
        <v>265</v>
      </c>
      <c r="E185" t="s">
        <v>264</v>
      </c>
      <c r="F185" t="s">
        <v>2023</v>
      </c>
      <c r="G185" t="s">
        <v>245</v>
      </c>
      <c r="H185">
        <v>3</v>
      </c>
      <c r="I185">
        <v>0</v>
      </c>
      <c r="K185" t="s">
        <v>201</v>
      </c>
      <c r="M185" t="s">
        <v>2005</v>
      </c>
      <c r="Q185">
        <v>199040</v>
      </c>
    </row>
    <row r="186" spans="1:17" x14ac:dyDescent="0.2">
      <c r="A186" s="169">
        <v>43672</v>
      </c>
      <c r="B186">
        <v>3710</v>
      </c>
      <c r="C186" t="s">
        <v>206</v>
      </c>
      <c r="D186" t="s">
        <v>265</v>
      </c>
      <c r="E186" t="s">
        <v>264</v>
      </c>
      <c r="F186" t="s">
        <v>2022</v>
      </c>
      <c r="G186" t="s">
        <v>245</v>
      </c>
      <c r="H186">
        <v>8.09</v>
      </c>
      <c r="I186">
        <v>0</v>
      </c>
      <c r="K186" t="s">
        <v>201</v>
      </c>
      <c r="M186" t="s">
        <v>2005</v>
      </c>
      <c r="Q186">
        <v>199041</v>
      </c>
    </row>
    <row r="187" spans="1:17" x14ac:dyDescent="0.2">
      <c r="A187" s="169">
        <v>43672</v>
      </c>
      <c r="B187">
        <v>3710</v>
      </c>
      <c r="C187" t="s">
        <v>206</v>
      </c>
      <c r="D187" t="s">
        <v>265</v>
      </c>
      <c r="E187" t="s">
        <v>264</v>
      </c>
      <c r="F187" t="s">
        <v>2021</v>
      </c>
      <c r="G187" t="s">
        <v>245</v>
      </c>
      <c r="H187">
        <v>0.21</v>
      </c>
      <c r="I187">
        <v>0</v>
      </c>
      <c r="K187" t="s">
        <v>201</v>
      </c>
      <c r="M187" t="s">
        <v>2005</v>
      </c>
      <c r="Q187">
        <v>199042</v>
      </c>
    </row>
    <row r="188" spans="1:17" x14ac:dyDescent="0.2">
      <c r="A188" s="169">
        <v>43672</v>
      </c>
      <c r="B188">
        <v>3710</v>
      </c>
      <c r="C188" t="s">
        <v>206</v>
      </c>
      <c r="D188" t="s">
        <v>265</v>
      </c>
      <c r="E188" t="s">
        <v>264</v>
      </c>
      <c r="F188" t="s">
        <v>2020</v>
      </c>
      <c r="G188" t="s">
        <v>245</v>
      </c>
      <c r="H188">
        <v>2.31</v>
      </c>
      <c r="I188">
        <v>0</v>
      </c>
      <c r="K188" t="s">
        <v>201</v>
      </c>
      <c r="M188" t="s">
        <v>2005</v>
      </c>
      <c r="Q188">
        <v>199043</v>
      </c>
    </row>
    <row r="189" spans="1:17" x14ac:dyDescent="0.2">
      <c r="A189" s="169">
        <v>43672</v>
      </c>
      <c r="B189">
        <v>3710</v>
      </c>
      <c r="C189" t="s">
        <v>206</v>
      </c>
      <c r="D189" t="s">
        <v>265</v>
      </c>
      <c r="E189" t="s">
        <v>264</v>
      </c>
      <c r="F189" t="s">
        <v>2019</v>
      </c>
      <c r="G189" t="s">
        <v>245</v>
      </c>
      <c r="H189">
        <v>89.26</v>
      </c>
      <c r="I189">
        <v>0</v>
      </c>
      <c r="K189" t="s">
        <v>201</v>
      </c>
      <c r="M189" t="s">
        <v>2005</v>
      </c>
      <c r="Q189">
        <v>199044</v>
      </c>
    </row>
    <row r="190" spans="1:17" x14ac:dyDescent="0.2">
      <c r="A190" s="169">
        <v>43672</v>
      </c>
      <c r="B190">
        <v>3710</v>
      </c>
      <c r="C190" t="s">
        <v>206</v>
      </c>
      <c r="D190" t="s">
        <v>265</v>
      </c>
      <c r="E190" t="s">
        <v>264</v>
      </c>
      <c r="F190" t="s">
        <v>2018</v>
      </c>
      <c r="G190" t="s">
        <v>245</v>
      </c>
      <c r="H190">
        <v>6.3</v>
      </c>
      <c r="I190">
        <v>0</v>
      </c>
      <c r="K190" t="s">
        <v>201</v>
      </c>
      <c r="M190" t="s">
        <v>2005</v>
      </c>
      <c r="Q190">
        <v>199045</v>
      </c>
    </row>
    <row r="191" spans="1:17" x14ac:dyDescent="0.2">
      <c r="A191" s="169">
        <v>43672</v>
      </c>
      <c r="B191">
        <v>3710</v>
      </c>
      <c r="C191" t="s">
        <v>206</v>
      </c>
      <c r="D191" t="s">
        <v>265</v>
      </c>
      <c r="E191" t="s">
        <v>264</v>
      </c>
      <c r="F191" t="s">
        <v>2017</v>
      </c>
      <c r="G191" t="s">
        <v>245</v>
      </c>
      <c r="H191">
        <v>3.1</v>
      </c>
      <c r="I191">
        <v>0</v>
      </c>
      <c r="K191" t="s">
        <v>201</v>
      </c>
      <c r="M191" t="s">
        <v>2005</v>
      </c>
      <c r="Q191">
        <v>199046</v>
      </c>
    </row>
    <row r="192" spans="1:17" x14ac:dyDescent="0.2">
      <c r="A192" s="169">
        <v>43672</v>
      </c>
      <c r="B192">
        <v>3710</v>
      </c>
      <c r="C192" t="s">
        <v>206</v>
      </c>
      <c r="D192" t="s">
        <v>265</v>
      </c>
      <c r="E192" t="s">
        <v>264</v>
      </c>
      <c r="F192" t="s">
        <v>2016</v>
      </c>
      <c r="G192" t="s">
        <v>245</v>
      </c>
      <c r="H192">
        <v>0.05</v>
      </c>
      <c r="I192">
        <v>0</v>
      </c>
      <c r="K192" t="s">
        <v>201</v>
      </c>
      <c r="M192" t="s">
        <v>2005</v>
      </c>
      <c r="Q192">
        <v>199047</v>
      </c>
    </row>
    <row r="193" spans="1:17" x14ac:dyDescent="0.2">
      <c r="A193" s="169">
        <v>43672</v>
      </c>
      <c r="B193">
        <v>3710</v>
      </c>
      <c r="C193" t="s">
        <v>206</v>
      </c>
      <c r="D193" t="s">
        <v>265</v>
      </c>
      <c r="E193" t="s">
        <v>264</v>
      </c>
      <c r="F193" t="s">
        <v>2015</v>
      </c>
      <c r="G193" t="s">
        <v>245</v>
      </c>
      <c r="H193">
        <v>0.22</v>
      </c>
      <c r="I193">
        <v>0</v>
      </c>
      <c r="K193" t="s">
        <v>201</v>
      </c>
      <c r="M193" t="s">
        <v>2005</v>
      </c>
      <c r="Q193">
        <v>199048</v>
      </c>
    </row>
    <row r="194" spans="1:17" x14ac:dyDescent="0.2">
      <c r="A194" s="169">
        <v>43672</v>
      </c>
      <c r="B194">
        <v>3710</v>
      </c>
      <c r="C194" t="s">
        <v>206</v>
      </c>
      <c r="D194" t="s">
        <v>265</v>
      </c>
      <c r="E194" t="s">
        <v>264</v>
      </c>
      <c r="F194" t="s">
        <v>2014</v>
      </c>
      <c r="G194" t="s">
        <v>245</v>
      </c>
      <c r="H194">
        <v>6.05</v>
      </c>
      <c r="I194">
        <v>0</v>
      </c>
      <c r="K194" t="s">
        <v>201</v>
      </c>
      <c r="M194" t="s">
        <v>2005</v>
      </c>
      <c r="Q194">
        <v>199049</v>
      </c>
    </row>
    <row r="195" spans="1:17" x14ac:dyDescent="0.2">
      <c r="A195" s="169">
        <v>43672</v>
      </c>
      <c r="B195">
        <v>3710</v>
      </c>
      <c r="C195" t="s">
        <v>206</v>
      </c>
      <c r="D195" t="s">
        <v>265</v>
      </c>
      <c r="E195" t="s">
        <v>264</v>
      </c>
      <c r="F195" t="s">
        <v>2013</v>
      </c>
      <c r="G195" t="s">
        <v>245</v>
      </c>
      <c r="H195">
        <v>6.54</v>
      </c>
      <c r="I195">
        <v>0</v>
      </c>
      <c r="K195" t="s">
        <v>201</v>
      </c>
      <c r="M195" t="s">
        <v>2005</v>
      </c>
      <c r="Q195">
        <v>199050</v>
      </c>
    </row>
    <row r="196" spans="1:17" x14ac:dyDescent="0.2">
      <c r="A196" s="169">
        <v>43672</v>
      </c>
      <c r="B196">
        <v>3710</v>
      </c>
      <c r="C196" t="s">
        <v>206</v>
      </c>
      <c r="D196" t="s">
        <v>265</v>
      </c>
      <c r="E196" t="s">
        <v>264</v>
      </c>
      <c r="F196" t="s">
        <v>2012</v>
      </c>
      <c r="G196" t="s">
        <v>245</v>
      </c>
      <c r="H196">
        <v>0.39</v>
      </c>
      <c r="I196">
        <v>0</v>
      </c>
      <c r="K196" t="s">
        <v>201</v>
      </c>
      <c r="M196" t="s">
        <v>2005</v>
      </c>
      <c r="Q196">
        <v>199051</v>
      </c>
    </row>
    <row r="197" spans="1:17" x14ac:dyDescent="0.2">
      <c r="A197" s="169">
        <v>43672</v>
      </c>
      <c r="B197">
        <v>3710</v>
      </c>
      <c r="C197" t="s">
        <v>206</v>
      </c>
      <c r="D197" t="s">
        <v>265</v>
      </c>
      <c r="E197" t="s">
        <v>264</v>
      </c>
      <c r="F197" t="s">
        <v>2011</v>
      </c>
      <c r="G197" t="s">
        <v>245</v>
      </c>
      <c r="H197">
        <v>1.37</v>
      </c>
      <c r="I197">
        <v>0</v>
      </c>
      <c r="K197" t="s">
        <v>201</v>
      </c>
      <c r="M197" t="s">
        <v>2005</v>
      </c>
      <c r="Q197">
        <v>199052</v>
      </c>
    </row>
    <row r="198" spans="1:17" x14ac:dyDescent="0.2">
      <c r="A198" s="169">
        <v>43672</v>
      </c>
      <c r="B198">
        <v>3710</v>
      </c>
      <c r="C198" t="s">
        <v>206</v>
      </c>
      <c r="D198" t="s">
        <v>265</v>
      </c>
      <c r="E198" t="s">
        <v>264</v>
      </c>
      <c r="F198" t="s">
        <v>2010</v>
      </c>
      <c r="G198" t="s">
        <v>245</v>
      </c>
      <c r="H198">
        <v>0.63</v>
      </c>
      <c r="I198">
        <v>0</v>
      </c>
      <c r="K198" t="s">
        <v>201</v>
      </c>
      <c r="M198" t="s">
        <v>2005</v>
      </c>
      <c r="Q198">
        <v>199053</v>
      </c>
    </row>
    <row r="199" spans="1:17" x14ac:dyDescent="0.2">
      <c r="A199" s="169">
        <v>43672</v>
      </c>
      <c r="B199">
        <v>3710</v>
      </c>
      <c r="C199" t="s">
        <v>206</v>
      </c>
      <c r="D199" t="s">
        <v>265</v>
      </c>
      <c r="E199" t="s">
        <v>264</v>
      </c>
      <c r="F199" t="s">
        <v>2009</v>
      </c>
      <c r="G199" t="s">
        <v>245</v>
      </c>
      <c r="H199">
        <v>1.71</v>
      </c>
      <c r="I199">
        <v>0</v>
      </c>
      <c r="K199" t="s">
        <v>201</v>
      </c>
      <c r="M199" t="s">
        <v>2005</v>
      </c>
      <c r="Q199">
        <v>199054</v>
      </c>
    </row>
    <row r="200" spans="1:17" x14ac:dyDescent="0.2">
      <c r="A200" s="169">
        <v>43672</v>
      </c>
      <c r="B200">
        <v>3710</v>
      </c>
      <c r="C200" t="s">
        <v>206</v>
      </c>
      <c r="D200" t="s">
        <v>265</v>
      </c>
      <c r="E200" t="s">
        <v>264</v>
      </c>
      <c r="F200" t="s">
        <v>2008</v>
      </c>
      <c r="G200" t="s">
        <v>245</v>
      </c>
      <c r="H200">
        <v>11.25</v>
      </c>
      <c r="I200">
        <v>0</v>
      </c>
      <c r="K200" t="s">
        <v>201</v>
      </c>
      <c r="M200" t="s">
        <v>2005</v>
      </c>
      <c r="Q200">
        <v>199055</v>
      </c>
    </row>
    <row r="201" spans="1:17" x14ac:dyDescent="0.2">
      <c r="A201" s="169">
        <v>43672</v>
      </c>
      <c r="B201">
        <v>3710</v>
      </c>
      <c r="C201" t="s">
        <v>206</v>
      </c>
      <c r="D201" t="s">
        <v>265</v>
      </c>
      <c r="E201" t="s">
        <v>264</v>
      </c>
      <c r="F201" t="s">
        <v>2007</v>
      </c>
      <c r="G201" t="s">
        <v>245</v>
      </c>
      <c r="H201">
        <v>0.32</v>
      </c>
      <c r="I201">
        <v>0</v>
      </c>
      <c r="K201" t="s">
        <v>201</v>
      </c>
      <c r="M201" t="s">
        <v>2005</v>
      </c>
      <c r="Q201">
        <v>199056</v>
      </c>
    </row>
    <row r="202" spans="1:17" x14ac:dyDescent="0.2">
      <c r="A202" s="169">
        <v>43672</v>
      </c>
      <c r="B202">
        <v>3710</v>
      </c>
      <c r="C202" t="s">
        <v>206</v>
      </c>
      <c r="D202" t="s">
        <v>265</v>
      </c>
      <c r="E202" t="s">
        <v>264</v>
      </c>
      <c r="F202" t="s">
        <v>2006</v>
      </c>
      <c r="G202" t="s">
        <v>245</v>
      </c>
      <c r="H202">
        <v>24.99</v>
      </c>
      <c r="I202">
        <v>0</v>
      </c>
      <c r="K202" t="s">
        <v>201</v>
      </c>
      <c r="M202" t="s">
        <v>2005</v>
      </c>
      <c r="Q202">
        <v>199184</v>
      </c>
    </row>
    <row r="203" spans="1:17" x14ac:dyDescent="0.2">
      <c r="A203" s="169">
        <v>43678</v>
      </c>
      <c r="B203">
        <v>3435</v>
      </c>
      <c r="C203" t="s">
        <v>289</v>
      </c>
      <c r="D203" t="s">
        <v>265</v>
      </c>
      <c r="E203" t="s">
        <v>264</v>
      </c>
      <c r="F203" t="s">
        <v>1816</v>
      </c>
      <c r="G203" t="s">
        <v>245</v>
      </c>
      <c r="H203">
        <v>167.16</v>
      </c>
      <c r="I203">
        <v>25.07</v>
      </c>
      <c r="K203" t="s">
        <v>201</v>
      </c>
      <c r="M203" t="s">
        <v>2004</v>
      </c>
      <c r="Q203">
        <v>199195</v>
      </c>
    </row>
    <row r="204" spans="1:17" x14ac:dyDescent="0.2">
      <c r="A204" s="169">
        <v>43677</v>
      </c>
      <c r="B204">
        <v>3311</v>
      </c>
      <c r="C204" t="s">
        <v>220</v>
      </c>
      <c r="D204" t="s">
        <v>265</v>
      </c>
      <c r="E204" t="s">
        <v>264</v>
      </c>
      <c r="F204" s="175" t="s">
        <v>2003</v>
      </c>
      <c r="G204" t="s">
        <v>243</v>
      </c>
      <c r="H204">
        <v>38.93</v>
      </c>
      <c r="I204">
        <v>0</v>
      </c>
      <c r="J204" t="s">
        <v>193</v>
      </c>
      <c r="K204" t="s">
        <v>201</v>
      </c>
      <c r="L204" t="s">
        <v>201</v>
      </c>
      <c r="M204" t="s">
        <v>1998</v>
      </c>
      <c r="N204" t="s">
        <v>2002</v>
      </c>
      <c r="Q204">
        <v>199206</v>
      </c>
    </row>
    <row r="205" spans="1:17" x14ac:dyDescent="0.2">
      <c r="A205" s="169">
        <v>43677</v>
      </c>
      <c r="B205">
        <v>2225</v>
      </c>
      <c r="C205" t="s">
        <v>202</v>
      </c>
      <c r="D205" t="s">
        <v>265</v>
      </c>
      <c r="E205" t="s">
        <v>264</v>
      </c>
      <c r="F205" t="s">
        <v>2001</v>
      </c>
      <c r="G205" t="s">
        <v>245</v>
      </c>
      <c r="H205">
        <v>15.83</v>
      </c>
      <c r="I205">
        <v>0</v>
      </c>
      <c r="J205" t="s">
        <v>193</v>
      </c>
      <c r="K205" t="s">
        <v>201</v>
      </c>
      <c r="L205" t="s">
        <v>201</v>
      </c>
      <c r="M205" t="s">
        <v>1998</v>
      </c>
      <c r="N205" t="s">
        <v>195</v>
      </c>
      <c r="Q205">
        <v>199210</v>
      </c>
    </row>
    <row r="206" spans="1:17" x14ac:dyDescent="0.2">
      <c r="A206" s="169">
        <v>43677</v>
      </c>
      <c r="B206">
        <v>2225</v>
      </c>
      <c r="C206" t="s">
        <v>202</v>
      </c>
      <c r="D206" t="s">
        <v>265</v>
      </c>
      <c r="E206" t="s">
        <v>264</v>
      </c>
      <c r="F206" t="s">
        <v>2000</v>
      </c>
      <c r="G206" t="s">
        <v>245</v>
      </c>
      <c r="H206">
        <v>77.83</v>
      </c>
      <c r="I206">
        <v>0</v>
      </c>
      <c r="J206" t="s">
        <v>193</v>
      </c>
      <c r="K206" t="s">
        <v>201</v>
      </c>
      <c r="L206" t="s">
        <v>201</v>
      </c>
      <c r="M206" t="s">
        <v>1998</v>
      </c>
      <c r="N206" t="s">
        <v>195</v>
      </c>
      <c r="Q206">
        <v>199211</v>
      </c>
    </row>
    <row r="207" spans="1:17" x14ac:dyDescent="0.2">
      <c r="A207" s="169">
        <v>43677</v>
      </c>
      <c r="B207">
        <v>3410</v>
      </c>
      <c r="C207" t="s">
        <v>240</v>
      </c>
      <c r="D207" t="s">
        <v>265</v>
      </c>
      <c r="E207" t="s">
        <v>264</v>
      </c>
      <c r="F207" t="s">
        <v>1999</v>
      </c>
      <c r="G207" t="s">
        <v>245</v>
      </c>
      <c r="H207">
        <v>9.1300000000000008</v>
      </c>
      <c r="I207">
        <v>0</v>
      </c>
      <c r="J207" t="s">
        <v>193</v>
      </c>
      <c r="K207" t="s">
        <v>201</v>
      </c>
      <c r="L207" t="s">
        <v>201</v>
      </c>
      <c r="M207" t="s">
        <v>1998</v>
      </c>
      <c r="N207" t="s">
        <v>195</v>
      </c>
      <c r="Q207">
        <v>199222</v>
      </c>
    </row>
    <row r="208" spans="1:17" x14ac:dyDescent="0.2">
      <c r="A208" s="169">
        <v>43677</v>
      </c>
      <c r="B208">
        <v>3446</v>
      </c>
      <c r="C208" t="s">
        <v>192</v>
      </c>
      <c r="D208" t="s">
        <v>265</v>
      </c>
      <c r="E208" t="s">
        <v>264</v>
      </c>
      <c r="F208" t="s">
        <v>1996</v>
      </c>
      <c r="G208" t="s">
        <v>245</v>
      </c>
      <c r="H208">
        <v>267.86</v>
      </c>
      <c r="I208">
        <v>0</v>
      </c>
      <c r="J208" t="s">
        <v>193</v>
      </c>
      <c r="K208" t="s">
        <v>201</v>
      </c>
      <c r="L208" t="s">
        <v>201</v>
      </c>
      <c r="M208" t="s">
        <v>1997</v>
      </c>
      <c r="N208" t="s">
        <v>1995</v>
      </c>
      <c r="Q208">
        <v>199294</v>
      </c>
    </row>
    <row r="209" spans="1:17" x14ac:dyDescent="0.2">
      <c r="A209" s="169">
        <v>43677</v>
      </c>
      <c r="B209">
        <v>3446</v>
      </c>
      <c r="C209" t="s">
        <v>192</v>
      </c>
      <c r="D209" t="s">
        <v>265</v>
      </c>
      <c r="E209" t="s">
        <v>264</v>
      </c>
      <c r="F209" t="s">
        <v>1719</v>
      </c>
      <c r="G209" t="s">
        <v>245</v>
      </c>
      <c r="H209">
        <v>39.130000000000003</v>
      </c>
      <c r="I209">
        <v>0</v>
      </c>
      <c r="J209" t="s">
        <v>193</v>
      </c>
      <c r="K209" t="s">
        <v>201</v>
      </c>
      <c r="L209" t="s">
        <v>201</v>
      </c>
      <c r="M209" t="s">
        <v>1997</v>
      </c>
      <c r="N209" t="s">
        <v>1438</v>
      </c>
      <c r="Q209">
        <v>199319</v>
      </c>
    </row>
    <row r="210" spans="1:17" x14ac:dyDescent="0.2">
      <c r="A210" s="169">
        <v>43677</v>
      </c>
      <c r="B210">
        <v>3446</v>
      </c>
      <c r="C210" t="s">
        <v>192</v>
      </c>
      <c r="D210" t="s">
        <v>265</v>
      </c>
      <c r="E210" t="s">
        <v>264</v>
      </c>
      <c r="F210" t="s">
        <v>1719</v>
      </c>
      <c r="G210" t="s">
        <v>245</v>
      </c>
      <c r="H210">
        <v>39.130000000000003</v>
      </c>
      <c r="I210">
        <v>0</v>
      </c>
      <c r="J210" t="s">
        <v>193</v>
      </c>
      <c r="K210" t="s">
        <v>201</v>
      </c>
      <c r="L210" t="s">
        <v>201</v>
      </c>
      <c r="M210" t="s">
        <v>1997</v>
      </c>
      <c r="N210" t="s">
        <v>1438</v>
      </c>
      <c r="Q210">
        <v>199320</v>
      </c>
    </row>
    <row r="211" spans="1:17" x14ac:dyDescent="0.2">
      <c r="A211" s="169">
        <v>43677</v>
      </c>
      <c r="B211">
        <v>3446</v>
      </c>
      <c r="C211" t="s">
        <v>192</v>
      </c>
      <c r="D211" t="s">
        <v>265</v>
      </c>
      <c r="E211" t="s">
        <v>264</v>
      </c>
      <c r="F211" t="s">
        <v>1719</v>
      </c>
      <c r="G211" t="s">
        <v>245</v>
      </c>
      <c r="H211">
        <v>140.43</v>
      </c>
      <c r="I211">
        <v>0</v>
      </c>
      <c r="J211" t="s">
        <v>193</v>
      </c>
      <c r="K211" t="s">
        <v>201</v>
      </c>
      <c r="L211" t="s">
        <v>201</v>
      </c>
      <c r="M211" t="s">
        <v>1997</v>
      </c>
      <c r="N211" t="s">
        <v>195</v>
      </c>
      <c r="Q211">
        <v>199321</v>
      </c>
    </row>
    <row r="212" spans="1:17" x14ac:dyDescent="0.2">
      <c r="A212" s="169">
        <v>43678</v>
      </c>
      <c r="B212">
        <v>3446</v>
      </c>
      <c r="C212" t="s">
        <v>192</v>
      </c>
      <c r="D212" t="s">
        <v>265</v>
      </c>
      <c r="E212" t="s">
        <v>264</v>
      </c>
      <c r="F212" t="s">
        <v>1996</v>
      </c>
      <c r="G212" t="s">
        <v>245</v>
      </c>
      <c r="H212">
        <v>-267.86</v>
      </c>
      <c r="I212">
        <v>0</v>
      </c>
      <c r="J212" t="s">
        <v>193</v>
      </c>
      <c r="K212" t="s">
        <v>201</v>
      </c>
      <c r="L212" t="s">
        <v>201</v>
      </c>
      <c r="M212" t="s">
        <v>1994</v>
      </c>
      <c r="N212" t="s">
        <v>1995</v>
      </c>
      <c r="Q212">
        <v>199354</v>
      </c>
    </row>
    <row r="213" spans="1:17" x14ac:dyDescent="0.2">
      <c r="A213" s="169">
        <v>43678</v>
      </c>
      <c r="B213">
        <v>3446</v>
      </c>
      <c r="C213" t="s">
        <v>192</v>
      </c>
      <c r="D213" t="s">
        <v>265</v>
      </c>
      <c r="E213" t="s">
        <v>264</v>
      </c>
      <c r="F213" t="s">
        <v>1719</v>
      </c>
      <c r="G213" t="s">
        <v>245</v>
      </c>
      <c r="H213">
        <v>-39.130000000000003</v>
      </c>
      <c r="I213">
        <v>0</v>
      </c>
      <c r="J213" t="s">
        <v>193</v>
      </c>
      <c r="K213" t="s">
        <v>201</v>
      </c>
      <c r="L213" t="s">
        <v>201</v>
      </c>
      <c r="M213" t="s">
        <v>1994</v>
      </c>
      <c r="N213" t="s">
        <v>1438</v>
      </c>
      <c r="Q213">
        <v>199379</v>
      </c>
    </row>
    <row r="214" spans="1:17" x14ac:dyDescent="0.2">
      <c r="A214" s="169">
        <v>43678</v>
      </c>
      <c r="B214">
        <v>3446</v>
      </c>
      <c r="C214" t="s">
        <v>192</v>
      </c>
      <c r="D214" t="s">
        <v>265</v>
      </c>
      <c r="E214" t="s">
        <v>264</v>
      </c>
      <c r="F214" t="s">
        <v>1719</v>
      </c>
      <c r="G214" t="s">
        <v>245</v>
      </c>
      <c r="H214">
        <v>-39.130000000000003</v>
      </c>
      <c r="I214">
        <v>0</v>
      </c>
      <c r="J214" t="s">
        <v>193</v>
      </c>
      <c r="K214" t="s">
        <v>201</v>
      </c>
      <c r="L214" t="s">
        <v>201</v>
      </c>
      <c r="M214" t="s">
        <v>1994</v>
      </c>
      <c r="N214" t="s">
        <v>1438</v>
      </c>
      <c r="Q214">
        <v>199380</v>
      </c>
    </row>
    <row r="215" spans="1:17" x14ac:dyDescent="0.2">
      <c r="A215" s="169">
        <v>43678</v>
      </c>
      <c r="B215">
        <v>3446</v>
      </c>
      <c r="C215" t="s">
        <v>192</v>
      </c>
      <c r="D215" t="s">
        <v>265</v>
      </c>
      <c r="E215" t="s">
        <v>264</v>
      </c>
      <c r="F215" t="s">
        <v>1719</v>
      </c>
      <c r="G215" t="s">
        <v>245</v>
      </c>
      <c r="H215">
        <v>-140.43</v>
      </c>
      <c r="I215">
        <v>0</v>
      </c>
      <c r="J215" t="s">
        <v>193</v>
      </c>
      <c r="K215" t="s">
        <v>201</v>
      </c>
      <c r="L215" t="s">
        <v>201</v>
      </c>
      <c r="M215" t="s">
        <v>1994</v>
      </c>
      <c r="N215" t="s">
        <v>195</v>
      </c>
      <c r="Q215">
        <v>199381</v>
      </c>
    </row>
    <row r="216" spans="1:17" x14ac:dyDescent="0.2">
      <c r="A216" s="169">
        <v>43677</v>
      </c>
      <c r="B216">
        <v>3730</v>
      </c>
      <c r="C216" t="s">
        <v>234</v>
      </c>
      <c r="D216" t="s">
        <v>265</v>
      </c>
      <c r="E216" t="s">
        <v>264</v>
      </c>
      <c r="F216" t="s">
        <v>1993</v>
      </c>
      <c r="G216" t="s">
        <v>245</v>
      </c>
      <c r="H216">
        <v>49.77</v>
      </c>
      <c r="I216">
        <v>0</v>
      </c>
      <c r="J216" t="s">
        <v>194</v>
      </c>
      <c r="K216" t="s">
        <v>201</v>
      </c>
      <c r="L216" t="s">
        <v>201</v>
      </c>
      <c r="M216" t="s">
        <v>1988</v>
      </c>
      <c r="N216" t="s">
        <v>333</v>
      </c>
      <c r="Q216">
        <v>199394</v>
      </c>
    </row>
    <row r="217" spans="1:17" x14ac:dyDescent="0.2">
      <c r="A217" s="169">
        <v>43677</v>
      </c>
      <c r="B217">
        <v>3710</v>
      </c>
      <c r="C217" t="s">
        <v>206</v>
      </c>
      <c r="D217" t="s">
        <v>265</v>
      </c>
      <c r="E217" t="s">
        <v>264</v>
      </c>
      <c r="F217" t="s">
        <v>1992</v>
      </c>
      <c r="G217" t="s">
        <v>245</v>
      </c>
      <c r="H217">
        <v>62.14</v>
      </c>
      <c r="I217">
        <v>0</v>
      </c>
      <c r="J217" t="s">
        <v>194</v>
      </c>
      <c r="K217" t="s">
        <v>201</v>
      </c>
      <c r="L217" t="s">
        <v>201</v>
      </c>
      <c r="M217" t="s">
        <v>1988</v>
      </c>
      <c r="N217" t="s">
        <v>333</v>
      </c>
      <c r="Q217">
        <v>199405</v>
      </c>
    </row>
    <row r="218" spans="1:17" x14ac:dyDescent="0.2">
      <c r="A218" s="169">
        <v>43677</v>
      </c>
      <c r="B218">
        <v>3710</v>
      </c>
      <c r="C218" t="s">
        <v>206</v>
      </c>
      <c r="D218" t="s">
        <v>265</v>
      </c>
      <c r="E218" t="s">
        <v>264</v>
      </c>
      <c r="F218" t="s">
        <v>1991</v>
      </c>
      <c r="G218" t="s">
        <v>245</v>
      </c>
      <c r="H218">
        <v>14.58</v>
      </c>
      <c r="I218">
        <v>0</v>
      </c>
      <c r="J218" t="s">
        <v>194</v>
      </c>
      <c r="K218" t="s">
        <v>201</v>
      </c>
      <c r="L218" t="s">
        <v>201</v>
      </c>
      <c r="M218" t="s">
        <v>1988</v>
      </c>
      <c r="N218" t="s">
        <v>333</v>
      </c>
      <c r="Q218">
        <v>199406</v>
      </c>
    </row>
    <row r="219" spans="1:17" x14ac:dyDescent="0.2">
      <c r="A219" s="169">
        <v>43677</v>
      </c>
      <c r="B219">
        <v>3710</v>
      </c>
      <c r="C219" t="s">
        <v>206</v>
      </c>
      <c r="D219" t="s">
        <v>265</v>
      </c>
      <c r="E219" t="s">
        <v>264</v>
      </c>
      <c r="F219" t="s">
        <v>1990</v>
      </c>
      <c r="G219" t="s">
        <v>245</v>
      </c>
      <c r="H219">
        <v>20.91</v>
      </c>
      <c r="I219">
        <v>0</v>
      </c>
      <c r="J219" t="s">
        <v>194</v>
      </c>
      <c r="K219" t="s">
        <v>201</v>
      </c>
      <c r="L219" t="s">
        <v>201</v>
      </c>
      <c r="M219" t="s">
        <v>1988</v>
      </c>
      <c r="N219" t="s">
        <v>333</v>
      </c>
      <c r="Q219">
        <v>199407</v>
      </c>
    </row>
    <row r="220" spans="1:17" x14ac:dyDescent="0.2">
      <c r="A220" s="169">
        <v>43677</v>
      </c>
      <c r="B220">
        <v>3710</v>
      </c>
      <c r="C220" t="s">
        <v>206</v>
      </c>
      <c r="D220" t="s">
        <v>265</v>
      </c>
      <c r="E220" t="s">
        <v>264</v>
      </c>
      <c r="F220" t="s">
        <v>1989</v>
      </c>
      <c r="G220" t="s">
        <v>245</v>
      </c>
      <c r="H220">
        <v>4.5199999999999996</v>
      </c>
      <c r="I220">
        <v>0</v>
      </c>
      <c r="J220" t="s">
        <v>194</v>
      </c>
      <c r="K220" t="s">
        <v>201</v>
      </c>
      <c r="L220" t="s">
        <v>201</v>
      </c>
      <c r="M220" t="s">
        <v>1988</v>
      </c>
      <c r="N220" t="s">
        <v>333</v>
      </c>
      <c r="Q220">
        <v>199408</v>
      </c>
    </row>
    <row r="221" spans="1:17" x14ac:dyDescent="0.2">
      <c r="A221" s="169">
        <v>43672</v>
      </c>
      <c r="B221">
        <v>3010</v>
      </c>
      <c r="C221" t="s">
        <v>207</v>
      </c>
      <c r="D221" t="s">
        <v>265</v>
      </c>
      <c r="E221" t="s">
        <v>264</v>
      </c>
      <c r="F221" t="s">
        <v>1987</v>
      </c>
      <c r="G221" t="s">
        <v>245</v>
      </c>
      <c r="H221">
        <v>385</v>
      </c>
      <c r="I221">
        <v>0</v>
      </c>
      <c r="J221" t="s">
        <v>194</v>
      </c>
      <c r="K221" t="s">
        <v>201</v>
      </c>
      <c r="L221" t="s">
        <v>201</v>
      </c>
      <c r="M221" t="s">
        <v>1986</v>
      </c>
      <c r="N221" t="s">
        <v>232</v>
      </c>
      <c r="Q221">
        <v>199416</v>
      </c>
    </row>
    <row r="222" spans="1:17" x14ac:dyDescent="0.2">
      <c r="A222" s="169">
        <v>43677</v>
      </c>
      <c r="B222">
        <v>3010</v>
      </c>
      <c r="C222" t="s">
        <v>207</v>
      </c>
      <c r="D222" t="s">
        <v>265</v>
      </c>
      <c r="E222" t="s">
        <v>264</v>
      </c>
      <c r="F222" t="s">
        <v>1792</v>
      </c>
      <c r="G222" t="s">
        <v>245</v>
      </c>
      <c r="H222">
        <v>385</v>
      </c>
      <c r="I222">
        <v>0</v>
      </c>
      <c r="J222" t="s">
        <v>194</v>
      </c>
      <c r="K222" t="s">
        <v>201</v>
      </c>
      <c r="L222" t="s">
        <v>201</v>
      </c>
      <c r="M222" t="s">
        <v>1985</v>
      </c>
      <c r="N222" t="s">
        <v>232</v>
      </c>
      <c r="Q222">
        <v>199418</v>
      </c>
    </row>
    <row r="223" spans="1:17" x14ac:dyDescent="0.2">
      <c r="A223" s="169">
        <v>43678</v>
      </c>
      <c r="B223">
        <v>3010</v>
      </c>
      <c r="C223" t="s">
        <v>207</v>
      </c>
      <c r="D223" t="s">
        <v>265</v>
      </c>
      <c r="E223" t="s">
        <v>264</v>
      </c>
      <c r="F223" t="s">
        <v>1792</v>
      </c>
      <c r="G223" t="s">
        <v>245</v>
      </c>
      <c r="H223">
        <v>-385</v>
      </c>
      <c r="I223">
        <v>0</v>
      </c>
      <c r="J223" t="s">
        <v>194</v>
      </c>
      <c r="K223" t="s">
        <v>201</v>
      </c>
      <c r="L223" t="s">
        <v>201</v>
      </c>
      <c r="M223" t="s">
        <v>1984</v>
      </c>
      <c r="N223" t="s">
        <v>232</v>
      </c>
      <c r="Q223">
        <v>199420</v>
      </c>
    </row>
    <row r="224" spans="1:17" x14ac:dyDescent="0.2">
      <c r="A224" s="169">
        <v>43677</v>
      </c>
      <c r="B224">
        <v>3010</v>
      </c>
      <c r="C224" t="s">
        <v>207</v>
      </c>
      <c r="D224" t="s">
        <v>265</v>
      </c>
      <c r="E224" t="s">
        <v>264</v>
      </c>
      <c r="F224" t="s">
        <v>1983</v>
      </c>
      <c r="G224" t="s">
        <v>245</v>
      </c>
      <c r="H224">
        <v>53.34</v>
      </c>
      <c r="I224">
        <v>0</v>
      </c>
      <c r="J224" t="s">
        <v>209</v>
      </c>
      <c r="K224" t="s">
        <v>194</v>
      </c>
      <c r="L224" t="s">
        <v>194</v>
      </c>
      <c r="M224" t="s">
        <v>1972</v>
      </c>
      <c r="N224" t="s">
        <v>212</v>
      </c>
      <c r="Q224">
        <v>199422</v>
      </c>
    </row>
    <row r="225" spans="1:17" x14ac:dyDescent="0.2">
      <c r="A225" s="169">
        <v>43677</v>
      </c>
      <c r="B225">
        <v>3030</v>
      </c>
      <c r="C225" t="s">
        <v>211</v>
      </c>
      <c r="D225" t="s">
        <v>265</v>
      </c>
      <c r="E225" t="s">
        <v>264</v>
      </c>
      <c r="F225" t="s">
        <v>1982</v>
      </c>
      <c r="G225" t="s">
        <v>245</v>
      </c>
      <c r="H225">
        <v>0.88</v>
      </c>
      <c r="I225">
        <v>0</v>
      </c>
      <c r="J225" t="s">
        <v>209</v>
      </c>
      <c r="K225" t="s">
        <v>194</v>
      </c>
      <c r="L225" t="s">
        <v>194</v>
      </c>
      <c r="M225" t="s">
        <v>1972</v>
      </c>
      <c r="N225" t="s">
        <v>212</v>
      </c>
      <c r="Q225">
        <v>199483</v>
      </c>
    </row>
    <row r="226" spans="1:17" x14ac:dyDescent="0.2">
      <c r="A226" s="169">
        <v>43677</v>
      </c>
      <c r="B226">
        <v>3030</v>
      </c>
      <c r="C226" t="s">
        <v>211</v>
      </c>
      <c r="D226" t="s">
        <v>265</v>
      </c>
      <c r="E226" t="s">
        <v>264</v>
      </c>
      <c r="F226" t="s">
        <v>1981</v>
      </c>
      <c r="G226" t="s">
        <v>245</v>
      </c>
      <c r="H226">
        <v>2</v>
      </c>
      <c r="I226">
        <v>0</v>
      </c>
      <c r="J226" t="s">
        <v>209</v>
      </c>
      <c r="K226" t="s">
        <v>194</v>
      </c>
      <c r="L226" t="s">
        <v>194</v>
      </c>
      <c r="M226" t="s">
        <v>1972</v>
      </c>
      <c r="N226" t="s">
        <v>212</v>
      </c>
      <c r="Q226">
        <v>199485</v>
      </c>
    </row>
    <row r="227" spans="1:17" x14ac:dyDescent="0.2">
      <c r="A227" s="169">
        <v>43677</v>
      </c>
      <c r="B227">
        <v>3030</v>
      </c>
      <c r="C227" t="s">
        <v>211</v>
      </c>
      <c r="D227" t="s">
        <v>265</v>
      </c>
      <c r="E227" t="s">
        <v>264</v>
      </c>
      <c r="F227" t="s">
        <v>1980</v>
      </c>
      <c r="G227" t="s">
        <v>245</v>
      </c>
      <c r="H227">
        <v>0.7</v>
      </c>
      <c r="I227">
        <v>0</v>
      </c>
      <c r="J227" t="s">
        <v>209</v>
      </c>
      <c r="K227" t="s">
        <v>194</v>
      </c>
      <c r="L227" t="s">
        <v>194</v>
      </c>
      <c r="M227" t="s">
        <v>1972</v>
      </c>
      <c r="N227" t="s">
        <v>212</v>
      </c>
      <c r="Q227">
        <v>199498</v>
      </c>
    </row>
    <row r="228" spans="1:17" x14ac:dyDescent="0.2">
      <c r="A228" s="169">
        <v>43677</v>
      </c>
      <c r="B228">
        <v>3030</v>
      </c>
      <c r="C228" t="s">
        <v>211</v>
      </c>
      <c r="D228" t="s">
        <v>265</v>
      </c>
      <c r="E228" t="s">
        <v>264</v>
      </c>
      <c r="F228" t="s">
        <v>1979</v>
      </c>
      <c r="G228" t="s">
        <v>245</v>
      </c>
      <c r="H228">
        <v>0.7</v>
      </c>
      <c r="I228">
        <v>0</v>
      </c>
      <c r="J228" t="s">
        <v>209</v>
      </c>
      <c r="K228" t="s">
        <v>194</v>
      </c>
      <c r="L228" t="s">
        <v>194</v>
      </c>
      <c r="M228" t="s">
        <v>1972</v>
      </c>
      <c r="N228" t="s">
        <v>212</v>
      </c>
      <c r="Q228">
        <v>199499</v>
      </c>
    </row>
    <row r="229" spans="1:17" x14ac:dyDescent="0.2">
      <c r="A229" s="169">
        <v>43677</v>
      </c>
      <c r="B229">
        <v>3030</v>
      </c>
      <c r="C229" t="s">
        <v>211</v>
      </c>
      <c r="D229" t="s">
        <v>265</v>
      </c>
      <c r="E229" t="s">
        <v>264</v>
      </c>
      <c r="F229" t="s">
        <v>1978</v>
      </c>
      <c r="G229" t="s">
        <v>245</v>
      </c>
      <c r="H229">
        <v>0.7</v>
      </c>
      <c r="I229">
        <v>0</v>
      </c>
      <c r="J229" t="s">
        <v>209</v>
      </c>
      <c r="K229" t="s">
        <v>194</v>
      </c>
      <c r="L229" t="s">
        <v>194</v>
      </c>
      <c r="M229" t="s">
        <v>1972</v>
      </c>
      <c r="N229" t="s">
        <v>212</v>
      </c>
      <c r="Q229">
        <v>199509</v>
      </c>
    </row>
    <row r="230" spans="1:17" x14ac:dyDescent="0.2">
      <c r="A230" s="169">
        <v>43677</v>
      </c>
      <c r="B230">
        <v>3030</v>
      </c>
      <c r="C230" t="s">
        <v>211</v>
      </c>
      <c r="D230" t="s">
        <v>265</v>
      </c>
      <c r="E230" t="s">
        <v>264</v>
      </c>
      <c r="F230" t="s">
        <v>1977</v>
      </c>
      <c r="G230" t="s">
        <v>245</v>
      </c>
      <c r="H230">
        <v>4.7</v>
      </c>
      <c r="I230">
        <v>0</v>
      </c>
      <c r="J230" t="s">
        <v>209</v>
      </c>
      <c r="K230" t="s">
        <v>194</v>
      </c>
      <c r="L230" t="s">
        <v>194</v>
      </c>
      <c r="M230" t="s">
        <v>1972</v>
      </c>
      <c r="N230" t="s">
        <v>212</v>
      </c>
      <c r="Q230">
        <v>199526</v>
      </c>
    </row>
    <row r="231" spans="1:17" x14ac:dyDescent="0.2">
      <c r="A231" s="169">
        <v>43677</v>
      </c>
      <c r="B231">
        <v>3030</v>
      </c>
      <c r="C231" t="s">
        <v>211</v>
      </c>
      <c r="D231" t="s">
        <v>265</v>
      </c>
      <c r="E231" t="s">
        <v>264</v>
      </c>
      <c r="F231" t="s">
        <v>1976</v>
      </c>
      <c r="G231" t="s">
        <v>245</v>
      </c>
      <c r="H231">
        <v>2.2000000000000002</v>
      </c>
      <c r="I231">
        <v>0</v>
      </c>
      <c r="J231" t="s">
        <v>209</v>
      </c>
      <c r="K231" t="s">
        <v>194</v>
      </c>
      <c r="L231" t="s">
        <v>194</v>
      </c>
      <c r="M231" t="s">
        <v>1972</v>
      </c>
      <c r="N231" t="s">
        <v>212</v>
      </c>
      <c r="Q231">
        <v>199527</v>
      </c>
    </row>
    <row r="232" spans="1:17" x14ac:dyDescent="0.2">
      <c r="A232" s="169">
        <v>43677</v>
      </c>
      <c r="B232">
        <v>3030</v>
      </c>
      <c r="C232" t="s">
        <v>211</v>
      </c>
      <c r="D232" t="s">
        <v>265</v>
      </c>
      <c r="E232" t="s">
        <v>264</v>
      </c>
      <c r="F232" t="s">
        <v>1975</v>
      </c>
      <c r="G232" t="s">
        <v>245</v>
      </c>
      <c r="H232">
        <v>12.79</v>
      </c>
      <c r="I232">
        <v>0</v>
      </c>
      <c r="J232" t="s">
        <v>209</v>
      </c>
      <c r="K232" t="s">
        <v>194</v>
      </c>
      <c r="L232" t="s">
        <v>194</v>
      </c>
      <c r="M232" t="s">
        <v>1972</v>
      </c>
      <c r="N232" t="s">
        <v>212</v>
      </c>
      <c r="Q232">
        <v>199537</v>
      </c>
    </row>
    <row r="233" spans="1:17" x14ac:dyDescent="0.2">
      <c r="A233" s="169">
        <v>43677</v>
      </c>
      <c r="B233">
        <v>3030</v>
      </c>
      <c r="C233" t="s">
        <v>211</v>
      </c>
      <c r="D233" t="s">
        <v>265</v>
      </c>
      <c r="E233" t="s">
        <v>264</v>
      </c>
      <c r="F233" t="s">
        <v>1974</v>
      </c>
      <c r="G233" t="s">
        <v>245</v>
      </c>
      <c r="H233">
        <v>0.98</v>
      </c>
      <c r="I233">
        <v>0</v>
      </c>
      <c r="J233" t="s">
        <v>209</v>
      </c>
      <c r="K233" t="s">
        <v>194</v>
      </c>
      <c r="L233" t="s">
        <v>194</v>
      </c>
      <c r="M233" t="s">
        <v>1972</v>
      </c>
      <c r="N233" t="s">
        <v>212</v>
      </c>
      <c r="Q233">
        <v>199538</v>
      </c>
    </row>
    <row r="234" spans="1:17" x14ac:dyDescent="0.2">
      <c r="A234" s="169">
        <v>43677</v>
      </c>
      <c r="B234">
        <v>3030</v>
      </c>
      <c r="C234" t="s">
        <v>211</v>
      </c>
      <c r="D234" t="s">
        <v>265</v>
      </c>
      <c r="E234" t="s">
        <v>264</v>
      </c>
      <c r="F234" t="s">
        <v>1973</v>
      </c>
      <c r="G234" t="s">
        <v>245</v>
      </c>
      <c r="H234">
        <v>8.3000000000000007</v>
      </c>
      <c r="I234">
        <v>0</v>
      </c>
      <c r="J234" t="s">
        <v>209</v>
      </c>
      <c r="K234" t="s">
        <v>194</v>
      </c>
      <c r="L234" t="s">
        <v>194</v>
      </c>
      <c r="M234" t="s">
        <v>1972</v>
      </c>
      <c r="N234" t="s">
        <v>212</v>
      </c>
      <c r="Q234">
        <v>199557</v>
      </c>
    </row>
    <row r="235" spans="1:17" x14ac:dyDescent="0.2">
      <c r="A235" s="169">
        <v>43679</v>
      </c>
      <c r="B235">
        <v>3715</v>
      </c>
      <c r="C235" t="s">
        <v>208</v>
      </c>
      <c r="D235" t="s">
        <v>265</v>
      </c>
      <c r="E235" t="s">
        <v>264</v>
      </c>
      <c r="F235" t="s">
        <v>1970</v>
      </c>
      <c r="G235" t="s">
        <v>245</v>
      </c>
      <c r="H235">
        <v>18.91</v>
      </c>
      <c r="I235">
        <v>2.84</v>
      </c>
      <c r="K235" t="s">
        <v>201</v>
      </c>
      <c r="M235" t="s">
        <v>1971</v>
      </c>
      <c r="Q235">
        <v>199699</v>
      </c>
    </row>
    <row r="236" spans="1:17" x14ac:dyDescent="0.2">
      <c r="A236" s="169">
        <v>43679</v>
      </c>
      <c r="B236">
        <v>3715</v>
      </c>
      <c r="C236" t="s">
        <v>208</v>
      </c>
      <c r="D236" t="s">
        <v>265</v>
      </c>
      <c r="E236" t="s">
        <v>264</v>
      </c>
      <c r="F236" t="s">
        <v>1970</v>
      </c>
      <c r="G236" t="s">
        <v>245</v>
      </c>
      <c r="H236">
        <v>60.78</v>
      </c>
      <c r="I236">
        <v>9.1199999999999992</v>
      </c>
      <c r="K236" t="s">
        <v>201</v>
      </c>
      <c r="M236" t="s">
        <v>1969</v>
      </c>
      <c r="Q236">
        <v>199702</v>
      </c>
    </row>
    <row r="237" spans="1:17" x14ac:dyDescent="0.2">
      <c r="A237" s="169">
        <v>43679</v>
      </c>
      <c r="B237">
        <v>3705</v>
      </c>
      <c r="C237" t="s">
        <v>204</v>
      </c>
      <c r="D237" t="s">
        <v>265</v>
      </c>
      <c r="E237" t="s">
        <v>264</v>
      </c>
      <c r="F237" t="s">
        <v>1968</v>
      </c>
      <c r="G237" t="s">
        <v>245</v>
      </c>
      <c r="H237">
        <v>739.83</v>
      </c>
      <c r="I237">
        <v>110.98</v>
      </c>
      <c r="K237" t="s">
        <v>201</v>
      </c>
      <c r="M237" t="s">
        <v>1967</v>
      </c>
      <c r="Q237">
        <v>199705</v>
      </c>
    </row>
    <row r="238" spans="1:17" x14ac:dyDescent="0.2">
      <c r="A238" s="169">
        <v>43678</v>
      </c>
      <c r="B238">
        <v>2225</v>
      </c>
      <c r="C238" t="s">
        <v>202</v>
      </c>
      <c r="D238" t="s">
        <v>265</v>
      </c>
      <c r="E238" t="s">
        <v>264</v>
      </c>
      <c r="F238" t="s">
        <v>1966</v>
      </c>
      <c r="G238" t="s">
        <v>245</v>
      </c>
      <c r="H238">
        <v>63.09</v>
      </c>
      <c r="I238">
        <v>9.4600000000000009</v>
      </c>
      <c r="K238" t="s">
        <v>201</v>
      </c>
      <c r="M238" t="s">
        <v>1965</v>
      </c>
      <c r="Q238">
        <v>199727</v>
      </c>
    </row>
    <row r="239" spans="1:17" x14ac:dyDescent="0.2">
      <c r="A239" s="169">
        <v>43677</v>
      </c>
      <c r="B239">
        <v>2520</v>
      </c>
      <c r="C239" t="s">
        <v>199</v>
      </c>
      <c r="D239" t="s">
        <v>265</v>
      </c>
      <c r="E239" t="s">
        <v>264</v>
      </c>
      <c r="F239" t="s">
        <v>1964</v>
      </c>
      <c r="G239" t="s">
        <v>245</v>
      </c>
      <c r="H239" s="170">
        <v>7078.46</v>
      </c>
      <c r="I239">
        <v>0</v>
      </c>
      <c r="J239" t="s">
        <v>262</v>
      </c>
      <c r="K239" t="s">
        <v>198</v>
      </c>
      <c r="L239" t="s">
        <v>198</v>
      </c>
      <c r="M239" t="s">
        <v>1961</v>
      </c>
      <c r="N239" t="s">
        <v>169</v>
      </c>
      <c r="Q239">
        <v>199794</v>
      </c>
    </row>
    <row r="240" spans="1:17" x14ac:dyDescent="0.2">
      <c r="A240" s="169">
        <v>43677</v>
      </c>
      <c r="B240">
        <v>2105</v>
      </c>
      <c r="C240" t="s">
        <v>186</v>
      </c>
      <c r="D240" t="s">
        <v>265</v>
      </c>
      <c r="E240" t="s">
        <v>264</v>
      </c>
      <c r="F240" t="s">
        <v>1964</v>
      </c>
      <c r="G240" t="s">
        <v>245</v>
      </c>
      <c r="H240" s="170">
        <v>-7078.46</v>
      </c>
      <c r="I240">
        <v>0</v>
      </c>
      <c r="J240" t="s">
        <v>262</v>
      </c>
      <c r="K240" t="s">
        <v>198</v>
      </c>
      <c r="L240" t="s">
        <v>198</v>
      </c>
      <c r="M240" t="s">
        <v>1961</v>
      </c>
      <c r="N240" t="s">
        <v>169</v>
      </c>
      <c r="Q240">
        <v>199795</v>
      </c>
    </row>
    <row r="241" spans="1:17" x14ac:dyDescent="0.2">
      <c r="A241" s="169">
        <v>43677</v>
      </c>
      <c r="B241">
        <v>3280</v>
      </c>
      <c r="C241" t="s">
        <v>196</v>
      </c>
      <c r="D241" t="s">
        <v>265</v>
      </c>
      <c r="E241" t="s">
        <v>264</v>
      </c>
      <c r="F241" t="s">
        <v>1963</v>
      </c>
      <c r="G241" t="s">
        <v>245</v>
      </c>
      <c r="H241" s="170">
        <v>-14000</v>
      </c>
      <c r="I241">
        <v>0</v>
      </c>
      <c r="J241" t="s">
        <v>262</v>
      </c>
      <c r="K241" t="s">
        <v>198</v>
      </c>
      <c r="L241" t="s">
        <v>198</v>
      </c>
      <c r="M241" t="s">
        <v>1961</v>
      </c>
      <c r="N241" t="s">
        <v>1960</v>
      </c>
      <c r="Q241">
        <v>199796</v>
      </c>
    </row>
    <row r="242" spans="1:17" x14ac:dyDescent="0.2">
      <c r="A242" s="169">
        <v>43677</v>
      </c>
      <c r="B242">
        <v>3230</v>
      </c>
      <c r="C242" t="s">
        <v>231</v>
      </c>
      <c r="D242" t="s">
        <v>265</v>
      </c>
      <c r="E242" t="s">
        <v>264</v>
      </c>
      <c r="F242" t="s">
        <v>1962</v>
      </c>
      <c r="G242" t="s">
        <v>245</v>
      </c>
      <c r="H242" s="170">
        <v>1166.67</v>
      </c>
      <c r="I242">
        <v>0</v>
      </c>
      <c r="J242" t="s">
        <v>262</v>
      </c>
      <c r="K242" t="s">
        <v>198</v>
      </c>
      <c r="L242" t="s">
        <v>198</v>
      </c>
      <c r="M242" t="s">
        <v>1961</v>
      </c>
      <c r="N242" t="s">
        <v>1960</v>
      </c>
      <c r="Q242">
        <v>199797</v>
      </c>
    </row>
    <row r="243" spans="1:17" x14ac:dyDescent="0.2">
      <c r="A243" s="169">
        <v>43684</v>
      </c>
      <c r="B243">
        <v>2105</v>
      </c>
      <c r="C243" t="s">
        <v>186</v>
      </c>
      <c r="D243" t="s">
        <v>265</v>
      </c>
      <c r="E243" t="s">
        <v>264</v>
      </c>
      <c r="F243" t="s">
        <v>1959</v>
      </c>
      <c r="G243" t="s">
        <v>245</v>
      </c>
      <c r="H243" s="170">
        <v>63505.07</v>
      </c>
      <c r="I243">
        <v>0</v>
      </c>
      <c r="J243" t="s">
        <v>188</v>
      </c>
      <c r="K243" t="s">
        <v>189</v>
      </c>
      <c r="L243" t="s">
        <v>189</v>
      </c>
      <c r="M243" t="s">
        <v>1958</v>
      </c>
      <c r="Q243">
        <v>199810</v>
      </c>
    </row>
    <row r="244" spans="1:17" x14ac:dyDescent="0.2">
      <c r="A244" s="169">
        <v>43684</v>
      </c>
      <c r="B244">
        <v>2125</v>
      </c>
      <c r="C244" t="s">
        <v>203</v>
      </c>
      <c r="D244" t="s">
        <v>265</v>
      </c>
      <c r="E244" t="s">
        <v>264</v>
      </c>
      <c r="F244" t="s">
        <v>1959</v>
      </c>
      <c r="G244" t="s">
        <v>245</v>
      </c>
      <c r="H244">
        <v>127.08</v>
      </c>
      <c r="I244">
        <v>0</v>
      </c>
      <c r="J244" t="s">
        <v>188</v>
      </c>
      <c r="K244" t="s">
        <v>189</v>
      </c>
      <c r="L244" t="s">
        <v>189</v>
      </c>
      <c r="M244" t="s">
        <v>1958</v>
      </c>
      <c r="Q244">
        <v>199826</v>
      </c>
    </row>
    <row r="245" spans="1:17" x14ac:dyDescent="0.2">
      <c r="A245" s="169">
        <v>43684</v>
      </c>
      <c r="B245">
        <v>2135</v>
      </c>
      <c r="C245" t="s">
        <v>190</v>
      </c>
      <c r="D245" t="s">
        <v>265</v>
      </c>
      <c r="E245" t="s">
        <v>264</v>
      </c>
      <c r="F245" t="s">
        <v>1959</v>
      </c>
      <c r="G245" t="s">
        <v>245</v>
      </c>
      <c r="H245">
        <v>697.81</v>
      </c>
      <c r="I245">
        <v>0</v>
      </c>
      <c r="J245" t="s">
        <v>188</v>
      </c>
      <c r="K245" t="s">
        <v>189</v>
      </c>
      <c r="L245" t="s">
        <v>189</v>
      </c>
      <c r="M245" t="s">
        <v>1958</v>
      </c>
      <c r="Q245">
        <v>199833</v>
      </c>
    </row>
    <row r="246" spans="1:17" x14ac:dyDescent="0.2">
      <c r="A246" s="169">
        <v>43684</v>
      </c>
      <c r="B246">
        <v>2140</v>
      </c>
      <c r="C246" t="s">
        <v>191</v>
      </c>
      <c r="D246" t="s">
        <v>265</v>
      </c>
      <c r="E246" t="s">
        <v>264</v>
      </c>
      <c r="F246" t="s">
        <v>1959</v>
      </c>
      <c r="G246" t="s">
        <v>245</v>
      </c>
      <c r="H246" s="170">
        <v>1522.6</v>
      </c>
      <c r="I246">
        <v>0</v>
      </c>
      <c r="J246" t="s">
        <v>188</v>
      </c>
      <c r="K246" t="s">
        <v>189</v>
      </c>
      <c r="L246" t="s">
        <v>189</v>
      </c>
      <c r="M246" t="s">
        <v>1958</v>
      </c>
      <c r="Q246">
        <v>199843</v>
      </c>
    </row>
    <row r="247" spans="1:17" x14ac:dyDescent="0.2">
      <c r="A247" s="169">
        <v>43684</v>
      </c>
      <c r="B247">
        <v>2220</v>
      </c>
      <c r="C247" t="s">
        <v>1432</v>
      </c>
      <c r="D247" t="s">
        <v>265</v>
      </c>
      <c r="E247" t="s">
        <v>264</v>
      </c>
      <c r="F247" t="s">
        <v>1959</v>
      </c>
      <c r="G247" t="s">
        <v>245</v>
      </c>
      <c r="H247">
        <v>33</v>
      </c>
      <c r="I247">
        <v>0</v>
      </c>
      <c r="J247" t="s">
        <v>188</v>
      </c>
      <c r="K247" t="s">
        <v>189</v>
      </c>
      <c r="L247" t="s">
        <v>189</v>
      </c>
      <c r="M247" t="s">
        <v>1958</v>
      </c>
      <c r="Q247">
        <v>199854</v>
      </c>
    </row>
    <row r="248" spans="1:17" x14ac:dyDescent="0.2">
      <c r="A248" s="169">
        <v>43686</v>
      </c>
      <c r="B248">
        <v>2225</v>
      </c>
      <c r="C248" t="s">
        <v>202</v>
      </c>
      <c r="D248" t="s">
        <v>265</v>
      </c>
      <c r="E248" t="s">
        <v>264</v>
      </c>
      <c r="F248" t="s">
        <v>1957</v>
      </c>
      <c r="G248" t="s">
        <v>245</v>
      </c>
      <c r="H248">
        <v>-63.09</v>
      </c>
      <c r="I248">
        <v>-9.4600000000000009</v>
      </c>
      <c r="K248" t="s">
        <v>194</v>
      </c>
      <c r="M248" t="s">
        <v>1956</v>
      </c>
      <c r="Q248">
        <v>199887</v>
      </c>
    </row>
    <row r="249" spans="1:17" x14ac:dyDescent="0.2">
      <c r="A249" s="169">
        <v>43685</v>
      </c>
      <c r="B249">
        <v>2405</v>
      </c>
      <c r="C249" t="s">
        <v>213</v>
      </c>
      <c r="D249" t="s">
        <v>265</v>
      </c>
      <c r="E249" t="s">
        <v>264</v>
      </c>
      <c r="F249" t="s">
        <v>1955</v>
      </c>
      <c r="G249" t="s">
        <v>245</v>
      </c>
      <c r="H249">
        <v>97.1</v>
      </c>
      <c r="I249">
        <v>0</v>
      </c>
      <c r="K249" t="s">
        <v>194</v>
      </c>
      <c r="M249" t="s">
        <v>1954</v>
      </c>
      <c r="Q249">
        <v>199890</v>
      </c>
    </row>
    <row r="250" spans="1:17" x14ac:dyDescent="0.2">
      <c r="A250" s="169">
        <v>43685</v>
      </c>
      <c r="B250">
        <v>3476</v>
      </c>
      <c r="C250" t="s">
        <v>742</v>
      </c>
      <c r="D250" t="s">
        <v>265</v>
      </c>
      <c r="E250" t="s">
        <v>264</v>
      </c>
      <c r="F250" t="s">
        <v>1953</v>
      </c>
      <c r="G250" t="s">
        <v>245</v>
      </c>
      <c r="H250" s="170">
        <v>1022.26</v>
      </c>
      <c r="I250">
        <v>0</v>
      </c>
      <c r="K250" t="s">
        <v>194</v>
      </c>
      <c r="M250" t="s">
        <v>1952</v>
      </c>
      <c r="Q250">
        <v>199896</v>
      </c>
    </row>
    <row r="251" spans="1:17" x14ac:dyDescent="0.2">
      <c r="A251" s="169">
        <v>43679</v>
      </c>
      <c r="B251">
        <v>3265</v>
      </c>
      <c r="C251" t="s">
        <v>215</v>
      </c>
      <c r="D251" t="s">
        <v>265</v>
      </c>
      <c r="E251" t="s">
        <v>264</v>
      </c>
      <c r="F251" t="s">
        <v>1951</v>
      </c>
      <c r="G251" t="s">
        <v>245</v>
      </c>
      <c r="H251">
        <v>315</v>
      </c>
      <c r="I251">
        <v>47.25</v>
      </c>
      <c r="K251" t="s">
        <v>194</v>
      </c>
      <c r="M251" t="s">
        <v>1950</v>
      </c>
      <c r="Q251">
        <v>199906</v>
      </c>
    </row>
    <row r="252" spans="1:17" x14ac:dyDescent="0.2">
      <c r="A252" s="169">
        <v>43683</v>
      </c>
      <c r="B252">
        <v>2315</v>
      </c>
      <c r="C252" t="s">
        <v>292</v>
      </c>
      <c r="D252" t="s">
        <v>265</v>
      </c>
      <c r="E252" t="s">
        <v>264</v>
      </c>
      <c r="F252" t="s">
        <v>1949</v>
      </c>
      <c r="G252" t="s">
        <v>245</v>
      </c>
      <c r="H252">
        <v>397.5</v>
      </c>
      <c r="I252">
        <v>59.63</v>
      </c>
      <c r="K252" t="s">
        <v>194</v>
      </c>
      <c r="M252" t="s">
        <v>1948</v>
      </c>
      <c r="Q252">
        <v>199909</v>
      </c>
    </row>
    <row r="253" spans="1:17" x14ac:dyDescent="0.2">
      <c r="A253" s="169">
        <v>43683</v>
      </c>
      <c r="B253">
        <v>2310</v>
      </c>
      <c r="C253" t="s">
        <v>286</v>
      </c>
      <c r="D253" t="s">
        <v>265</v>
      </c>
      <c r="E253" t="s">
        <v>264</v>
      </c>
      <c r="F253" t="s">
        <v>1947</v>
      </c>
      <c r="G253" t="s">
        <v>245</v>
      </c>
      <c r="H253">
        <v>137.38999999999999</v>
      </c>
      <c r="I253">
        <v>20.61</v>
      </c>
      <c r="K253" t="s">
        <v>194</v>
      </c>
      <c r="M253" t="s">
        <v>1946</v>
      </c>
      <c r="Q253">
        <v>199912</v>
      </c>
    </row>
    <row r="254" spans="1:17" x14ac:dyDescent="0.2">
      <c r="A254" s="169">
        <v>43690</v>
      </c>
      <c r="B254">
        <v>3770</v>
      </c>
      <c r="C254" t="s">
        <v>313</v>
      </c>
      <c r="D254" t="s">
        <v>265</v>
      </c>
      <c r="E254" t="s">
        <v>264</v>
      </c>
      <c r="F254" t="s">
        <v>1945</v>
      </c>
      <c r="G254" t="s">
        <v>245</v>
      </c>
      <c r="H254">
        <v>13.91</v>
      </c>
      <c r="I254">
        <v>0</v>
      </c>
      <c r="J254" t="s">
        <v>193</v>
      </c>
      <c r="K254" t="s">
        <v>194</v>
      </c>
      <c r="L254" t="s">
        <v>194</v>
      </c>
      <c r="M254" t="s">
        <v>1944</v>
      </c>
      <c r="N254" t="s">
        <v>1446</v>
      </c>
      <c r="Q254">
        <v>199925</v>
      </c>
    </row>
    <row r="255" spans="1:17" x14ac:dyDescent="0.2">
      <c r="A255" s="169">
        <v>43690</v>
      </c>
      <c r="B255">
        <v>3465</v>
      </c>
      <c r="C255" t="s">
        <v>633</v>
      </c>
      <c r="D255" t="s">
        <v>265</v>
      </c>
      <c r="E255" t="s">
        <v>264</v>
      </c>
      <c r="F255" t="s">
        <v>1769</v>
      </c>
      <c r="G255" t="s">
        <v>245</v>
      </c>
      <c r="H255">
        <v>21.74</v>
      </c>
      <c r="I255">
        <v>0</v>
      </c>
      <c r="J255" t="s">
        <v>193</v>
      </c>
      <c r="K255" t="s">
        <v>194</v>
      </c>
      <c r="L255" t="s">
        <v>194</v>
      </c>
      <c r="M255" t="s">
        <v>1939</v>
      </c>
      <c r="N255" t="s">
        <v>448</v>
      </c>
      <c r="Q255">
        <v>199943</v>
      </c>
    </row>
    <row r="256" spans="1:17" x14ac:dyDescent="0.2">
      <c r="A256" s="169">
        <v>43690</v>
      </c>
      <c r="B256">
        <v>2225</v>
      </c>
      <c r="C256" t="s">
        <v>202</v>
      </c>
      <c r="D256" t="s">
        <v>265</v>
      </c>
      <c r="E256" t="s">
        <v>264</v>
      </c>
      <c r="F256" t="s">
        <v>1943</v>
      </c>
      <c r="G256" t="s">
        <v>245</v>
      </c>
      <c r="H256">
        <v>30.7</v>
      </c>
      <c r="I256">
        <v>0</v>
      </c>
      <c r="J256" t="s">
        <v>193</v>
      </c>
      <c r="K256" t="s">
        <v>194</v>
      </c>
      <c r="L256" t="s">
        <v>194</v>
      </c>
      <c r="M256" t="s">
        <v>1939</v>
      </c>
      <c r="N256" t="s">
        <v>195</v>
      </c>
      <c r="Q256">
        <v>199945</v>
      </c>
    </row>
    <row r="257" spans="1:17" x14ac:dyDescent="0.2">
      <c r="A257" s="169">
        <v>43690</v>
      </c>
      <c r="B257">
        <v>3465</v>
      </c>
      <c r="C257" t="s">
        <v>633</v>
      </c>
      <c r="D257" t="s">
        <v>265</v>
      </c>
      <c r="E257" t="s">
        <v>264</v>
      </c>
      <c r="F257" t="s">
        <v>1942</v>
      </c>
      <c r="G257" t="s">
        <v>245</v>
      </c>
      <c r="H257">
        <v>149.99</v>
      </c>
      <c r="I257">
        <v>0</v>
      </c>
      <c r="J257" t="s">
        <v>193</v>
      </c>
      <c r="K257" t="s">
        <v>194</v>
      </c>
      <c r="L257" t="s">
        <v>194</v>
      </c>
      <c r="M257" t="s">
        <v>1939</v>
      </c>
      <c r="N257" t="s">
        <v>224</v>
      </c>
      <c r="Q257">
        <v>199946</v>
      </c>
    </row>
    <row r="258" spans="1:17" x14ac:dyDescent="0.2">
      <c r="A258" s="169">
        <v>43690</v>
      </c>
      <c r="B258">
        <v>3465</v>
      </c>
      <c r="C258" t="s">
        <v>633</v>
      </c>
      <c r="D258" t="s">
        <v>265</v>
      </c>
      <c r="E258" t="s">
        <v>264</v>
      </c>
      <c r="F258" t="s">
        <v>1941</v>
      </c>
      <c r="G258" t="s">
        <v>245</v>
      </c>
      <c r="H258">
        <v>128.57</v>
      </c>
      <c r="I258">
        <v>0</v>
      </c>
      <c r="J258" t="s">
        <v>193</v>
      </c>
      <c r="K258" t="s">
        <v>194</v>
      </c>
      <c r="L258" t="s">
        <v>194</v>
      </c>
      <c r="M258" t="s">
        <v>1939</v>
      </c>
      <c r="N258" t="s">
        <v>383</v>
      </c>
      <c r="Q258">
        <v>199947</v>
      </c>
    </row>
    <row r="259" spans="1:17" x14ac:dyDescent="0.2">
      <c r="A259" s="169">
        <v>43690</v>
      </c>
      <c r="B259">
        <v>3311</v>
      </c>
      <c r="C259" t="s">
        <v>220</v>
      </c>
      <c r="D259" t="s">
        <v>265</v>
      </c>
      <c r="E259" t="s">
        <v>264</v>
      </c>
      <c r="F259" t="s">
        <v>1940</v>
      </c>
      <c r="G259" t="s">
        <v>245</v>
      </c>
      <c r="H259">
        <v>32.26</v>
      </c>
      <c r="I259">
        <v>0</v>
      </c>
      <c r="J259" t="s">
        <v>193</v>
      </c>
      <c r="K259" t="s">
        <v>194</v>
      </c>
      <c r="L259" t="s">
        <v>194</v>
      </c>
      <c r="M259" t="s">
        <v>1939</v>
      </c>
      <c r="N259" t="s">
        <v>1938</v>
      </c>
      <c r="Q259">
        <v>199951</v>
      </c>
    </row>
    <row r="260" spans="1:17" x14ac:dyDescent="0.2">
      <c r="A260" s="169">
        <v>43689</v>
      </c>
      <c r="B260">
        <v>3730</v>
      </c>
      <c r="C260" t="s">
        <v>234</v>
      </c>
      <c r="D260" t="s">
        <v>265</v>
      </c>
      <c r="E260" t="s">
        <v>264</v>
      </c>
      <c r="F260" t="s">
        <v>1937</v>
      </c>
      <c r="G260" t="s">
        <v>245</v>
      </c>
      <c r="H260">
        <v>58</v>
      </c>
      <c r="I260">
        <v>8.6999999999999993</v>
      </c>
      <c r="K260" t="s">
        <v>194</v>
      </c>
      <c r="M260" t="s">
        <v>1936</v>
      </c>
      <c r="Q260">
        <v>199967</v>
      </c>
    </row>
    <row r="261" spans="1:17" x14ac:dyDescent="0.2">
      <c r="A261" s="169">
        <v>43678</v>
      </c>
      <c r="B261">
        <v>3150</v>
      </c>
      <c r="C261" t="s">
        <v>480</v>
      </c>
      <c r="D261" t="s">
        <v>265</v>
      </c>
      <c r="E261" t="s">
        <v>264</v>
      </c>
      <c r="F261" t="s">
        <v>1780</v>
      </c>
      <c r="G261" t="s">
        <v>245</v>
      </c>
      <c r="H261" s="170">
        <v>1111.9000000000001</v>
      </c>
      <c r="I261">
        <v>0</v>
      </c>
      <c r="J261" t="s">
        <v>188</v>
      </c>
      <c r="K261" t="s">
        <v>189</v>
      </c>
      <c r="L261" t="s">
        <v>189</v>
      </c>
      <c r="M261" t="s">
        <v>1779</v>
      </c>
      <c r="Q261">
        <v>199976</v>
      </c>
    </row>
    <row r="262" spans="1:17" x14ac:dyDescent="0.2">
      <c r="A262" s="169">
        <v>43678</v>
      </c>
      <c r="B262">
        <v>3230</v>
      </c>
      <c r="C262" t="s">
        <v>231</v>
      </c>
      <c r="D262" t="s">
        <v>265</v>
      </c>
      <c r="E262" t="s">
        <v>264</v>
      </c>
      <c r="F262" t="s">
        <v>482</v>
      </c>
      <c r="G262" t="s">
        <v>245</v>
      </c>
      <c r="H262" s="170">
        <v>1166.67</v>
      </c>
      <c r="I262">
        <v>0</v>
      </c>
      <c r="J262" t="s">
        <v>188</v>
      </c>
      <c r="K262" t="s">
        <v>189</v>
      </c>
      <c r="L262" t="s">
        <v>189</v>
      </c>
      <c r="M262" t="s">
        <v>481</v>
      </c>
      <c r="Q262">
        <v>199986</v>
      </c>
    </row>
    <row r="263" spans="1:17" x14ac:dyDescent="0.2">
      <c r="A263" s="169">
        <v>43678</v>
      </c>
      <c r="B263">
        <v>3260</v>
      </c>
      <c r="C263" t="s">
        <v>490</v>
      </c>
      <c r="D263" t="s">
        <v>265</v>
      </c>
      <c r="E263" t="s">
        <v>264</v>
      </c>
      <c r="F263" t="s">
        <v>859</v>
      </c>
      <c r="G263" t="s">
        <v>245</v>
      </c>
      <c r="H263" s="170">
        <v>3250</v>
      </c>
      <c r="I263">
        <v>0</v>
      </c>
      <c r="J263" t="s">
        <v>188</v>
      </c>
      <c r="K263" t="s">
        <v>189</v>
      </c>
      <c r="L263" t="s">
        <v>189</v>
      </c>
      <c r="M263" t="s">
        <v>857</v>
      </c>
      <c r="Q263">
        <v>199992</v>
      </c>
    </row>
    <row r="264" spans="1:17" x14ac:dyDescent="0.2">
      <c r="A264" s="169">
        <v>43678</v>
      </c>
      <c r="B264">
        <v>3260</v>
      </c>
      <c r="C264" t="s">
        <v>490</v>
      </c>
      <c r="D264" t="s">
        <v>265</v>
      </c>
      <c r="E264" t="s">
        <v>264</v>
      </c>
      <c r="F264" t="s">
        <v>858</v>
      </c>
      <c r="G264" t="s">
        <v>245</v>
      </c>
      <c r="H264" s="170">
        <v>5000</v>
      </c>
      <c r="I264">
        <v>0</v>
      </c>
      <c r="J264" t="s">
        <v>188</v>
      </c>
      <c r="K264" t="s">
        <v>189</v>
      </c>
      <c r="L264" t="s">
        <v>189</v>
      </c>
      <c r="M264" t="s">
        <v>857</v>
      </c>
      <c r="Q264">
        <v>199993</v>
      </c>
    </row>
    <row r="265" spans="1:17" x14ac:dyDescent="0.2">
      <c r="A265" s="169">
        <v>43678</v>
      </c>
      <c r="B265">
        <v>4520</v>
      </c>
      <c r="C265" t="s">
        <v>214</v>
      </c>
      <c r="D265" t="s">
        <v>265</v>
      </c>
      <c r="E265" t="s">
        <v>264</v>
      </c>
      <c r="F265" t="s">
        <v>506</v>
      </c>
      <c r="G265" t="s">
        <v>245</v>
      </c>
      <c r="H265" s="170">
        <v>-10928.36</v>
      </c>
      <c r="I265">
        <v>0</v>
      </c>
      <c r="J265" t="s">
        <v>188</v>
      </c>
      <c r="K265" t="s">
        <v>189</v>
      </c>
      <c r="L265" t="s">
        <v>189</v>
      </c>
      <c r="M265" t="s">
        <v>505</v>
      </c>
      <c r="Q265">
        <v>199999</v>
      </c>
    </row>
    <row r="266" spans="1:17" x14ac:dyDescent="0.2">
      <c r="A266" s="169">
        <v>43678</v>
      </c>
      <c r="B266">
        <v>3255</v>
      </c>
      <c r="C266" t="s">
        <v>504</v>
      </c>
      <c r="D266" t="s">
        <v>265</v>
      </c>
      <c r="E266" t="s">
        <v>264</v>
      </c>
      <c r="F266" t="s">
        <v>503</v>
      </c>
      <c r="G266" t="s">
        <v>245</v>
      </c>
      <c r="H266" s="170">
        <v>3872.17</v>
      </c>
      <c r="I266">
        <v>0</v>
      </c>
      <c r="J266" t="s">
        <v>188</v>
      </c>
      <c r="K266" t="s">
        <v>189</v>
      </c>
      <c r="L266" t="s">
        <v>189</v>
      </c>
      <c r="M266" t="s">
        <v>502</v>
      </c>
      <c r="Q266">
        <v>200000</v>
      </c>
    </row>
    <row r="267" spans="1:17" x14ac:dyDescent="0.2">
      <c r="A267" s="169">
        <v>43678</v>
      </c>
      <c r="B267">
        <v>4510</v>
      </c>
      <c r="C267" t="s">
        <v>501</v>
      </c>
      <c r="D267" t="s">
        <v>265</v>
      </c>
      <c r="E267" t="s">
        <v>264</v>
      </c>
      <c r="F267" t="s">
        <v>500</v>
      </c>
      <c r="G267" t="s">
        <v>245</v>
      </c>
      <c r="H267" s="170">
        <v>47275</v>
      </c>
      <c r="I267">
        <v>0</v>
      </c>
      <c r="J267" t="s">
        <v>188</v>
      </c>
      <c r="K267" t="s">
        <v>189</v>
      </c>
      <c r="L267" t="s">
        <v>189</v>
      </c>
      <c r="M267" t="s">
        <v>499</v>
      </c>
      <c r="Q267">
        <v>200002</v>
      </c>
    </row>
    <row r="268" spans="1:17" x14ac:dyDescent="0.2">
      <c r="A268" s="169">
        <v>43678</v>
      </c>
      <c r="B268">
        <v>1105</v>
      </c>
      <c r="C268" t="s">
        <v>498</v>
      </c>
      <c r="D268" t="s">
        <v>265</v>
      </c>
      <c r="E268" t="s">
        <v>264</v>
      </c>
      <c r="F268" t="s">
        <v>497</v>
      </c>
      <c r="G268" t="s">
        <v>245</v>
      </c>
      <c r="H268" s="170">
        <v>-1697000</v>
      </c>
      <c r="I268">
        <v>0</v>
      </c>
      <c r="J268" t="s">
        <v>188</v>
      </c>
      <c r="K268" t="s">
        <v>189</v>
      </c>
      <c r="L268" t="s">
        <v>189</v>
      </c>
      <c r="M268" t="s">
        <v>496</v>
      </c>
      <c r="Q268">
        <v>200004</v>
      </c>
    </row>
    <row r="269" spans="1:17" x14ac:dyDescent="0.2">
      <c r="A269" s="169">
        <v>43678</v>
      </c>
      <c r="B269">
        <v>3215</v>
      </c>
      <c r="C269" t="s">
        <v>493</v>
      </c>
      <c r="D269" t="s">
        <v>265</v>
      </c>
      <c r="E269" t="s">
        <v>264</v>
      </c>
      <c r="F269" t="s">
        <v>856</v>
      </c>
      <c r="G269" t="s">
        <v>245</v>
      </c>
      <c r="H269" s="170">
        <v>110000</v>
      </c>
      <c r="I269">
        <v>0</v>
      </c>
      <c r="J269" t="s">
        <v>188</v>
      </c>
      <c r="K269" t="s">
        <v>189</v>
      </c>
      <c r="L269" t="s">
        <v>189</v>
      </c>
      <c r="M269" t="s">
        <v>855</v>
      </c>
      <c r="Q269">
        <v>200008</v>
      </c>
    </row>
    <row r="270" spans="1:17" x14ac:dyDescent="0.2">
      <c r="A270" s="169">
        <v>43691</v>
      </c>
      <c r="B270">
        <v>2310</v>
      </c>
      <c r="C270" t="s">
        <v>286</v>
      </c>
      <c r="D270" t="s">
        <v>265</v>
      </c>
      <c r="E270" t="s">
        <v>264</v>
      </c>
      <c r="F270" t="s">
        <v>1935</v>
      </c>
      <c r="G270" t="s">
        <v>245</v>
      </c>
      <c r="H270">
        <v>672.8</v>
      </c>
      <c r="I270">
        <v>100.92</v>
      </c>
      <c r="K270" t="s">
        <v>194</v>
      </c>
      <c r="M270" t="s">
        <v>1934</v>
      </c>
      <c r="Q270">
        <v>200028</v>
      </c>
    </row>
    <row r="271" spans="1:17" x14ac:dyDescent="0.2">
      <c r="A271" s="169">
        <v>43679</v>
      </c>
      <c r="B271">
        <v>3010</v>
      </c>
      <c r="C271" t="s">
        <v>207</v>
      </c>
      <c r="D271" t="s">
        <v>265</v>
      </c>
      <c r="E271" t="s">
        <v>264</v>
      </c>
      <c r="F271" t="s">
        <v>1933</v>
      </c>
      <c r="G271" t="s">
        <v>245</v>
      </c>
      <c r="H271">
        <v>89</v>
      </c>
      <c r="I271">
        <v>0</v>
      </c>
      <c r="K271" t="s">
        <v>201</v>
      </c>
      <c r="M271" t="s">
        <v>1931</v>
      </c>
      <c r="Q271">
        <v>200043</v>
      </c>
    </row>
    <row r="272" spans="1:17" x14ac:dyDescent="0.2">
      <c r="A272" s="169">
        <v>43679</v>
      </c>
      <c r="B272">
        <v>3010</v>
      </c>
      <c r="C272" t="s">
        <v>207</v>
      </c>
      <c r="D272" t="s">
        <v>265</v>
      </c>
      <c r="E272" t="s">
        <v>264</v>
      </c>
      <c r="F272" t="s">
        <v>1932</v>
      </c>
      <c r="G272" t="s">
        <v>245</v>
      </c>
      <c r="H272">
        <v>90.51</v>
      </c>
      <c r="I272">
        <v>13.58</v>
      </c>
      <c r="K272" t="s">
        <v>201</v>
      </c>
      <c r="M272" t="s">
        <v>1931</v>
      </c>
      <c r="Q272">
        <v>200058</v>
      </c>
    </row>
    <row r="273" spans="1:17" x14ac:dyDescent="0.2">
      <c r="A273" s="169">
        <v>43691</v>
      </c>
      <c r="B273">
        <v>3326</v>
      </c>
      <c r="C273" t="s">
        <v>252</v>
      </c>
      <c r="D273" t="s">
        <v>265</v>
      </c>
      <c r="E273" t="s">
        <v>264</v>
      </c>
      <c r="F273" t="s">
        <v>1930</v>
      </c>
      <c r="G273" t="s">
        <v>245</v>
      </c>
      <c r="H273" s="170">
        <v>1019.08</v>
      </c>
      <c r="I273">
        <v>0</v>
      </c>
      <c r="K273" t="s">
        <v>201</v>
      </c>
      <c r="M273" t="s">
        <v>1929</v>
      </c>
      <c r="Q273">
        <v>200062</v>
      </c>
    </row>
    <row r="274" spans="1:17" x14ac:dyDescent="0.2">
      <c r="A274" s="169">
        <v>43683</v>
      </c>
      <c r="B274">
        <v>2160</v>
      </c>
      <c r="C274" t="s">
        <v>615</v>
      </c>
      <c r="D274" t="s">
        <v>265</v>
      </c>
      <c r="E274" t="s">
        <v>264</v>
      </c>
      <c r="F274" t="s">
        <v>1928</v>
      </c>
      <c r="G274" t="s">
        <v>245</v>
      </c>
      <c r="H274" s="170">
        <v>1020</v>
      </c>
      <c r="I274">
        <v>153</v>
      </c>
      <c r="K274" t="s">
        <v>201</v>
      </c>
      <c r="M274" t="s">
        <v>1927</v>
      </c>
      <c r="Q274">
        <v>200084</v>
      </c>
    </row>
    <row r="275" spans="1:17" x14ac:dyDescent="0.2">
      <c r="A275" s="169">
        <v>43689</v>
      </c>
      <c r="B275">
        <v>3730</v>
      </c>
      <c r="C275" t="s">
        <v>234</v>
      </c>
      <c r="D275" t="s">
        <v>265</v>
      </c>
      <c r="E275" t="s">
        <v>264</v>
      </c>
      <c r="F275" t="s">
        <v>1926</v>
      </c>
      <c r="G275" t="s">
        <v>245</v>
      </c>
      <c r="H275">
        <v>487.5</v>
      </c>
      <c r="I275">
        <v>73.12</v>
      </c>
      <c r="K275" t="s">
        <v>201</v>
      </c>
      <c r="M275" t="s">
        <v>1925</v>
      </c>
      <c r="Q275">
        <v>200143</v>
      </c>
    </row>
    <row r="276" spans="1:17" x14ac:dyDescent="0.2">
      <c r="A276" s="169">
        <v>43698</v>
      </c>
      <c r="B276">
        <v>2105</v>
      </c>
      <c r="C276" t="s">
        <v>186</v>
      </c>
      <c r="D276" t="s">
        <v>265</v>
      </c>
      <c r="E276" t="s">
        <v>264</v>
      </c>
      <c r="F276" t="s">
        <v>1924</v>
      </c>
      <c r="G276" t="s">
        <v>245</v>
      </c>
      <c r="H276" s="170">
        <v>59074.77</v>
      </c>
      <c r="I276">
        <v>0</v>
      </c>
      <c r="J276" t="s">
        <v>188</v>
      </c>
      <c r="K276" t="s">
        <v>189</v>
      </c>
      <c r="L276" t="s">
        <v>189</v>
      </c>
      <c r="M276" t="s">
        <v>1923</v>
      </c>
      <c r="Q276">
        <v>200157</v>
      </c>
    </row>
    <row r="277" spans="1:17" x14ac:dyDescent="0.2">
      <c r="A277" s="169">
        <v>43698</v>
      </c>
      <c r="B277">
        <v>2125</v>
      </c>
      <c r="C277" t="s">
        <v>203</v>
      </c>
      <c r="D277" t="s">
        <v>265</v>
      </c>
      <c r="E277" t="s">
        <v>264</v>
      </c>
      <c r="F277" t="s">
        <v>1924</v>
      </c>
      <c r="G277" t="s">
        <v>245</v>
      </c>
      <c r="H277">
        <v>118.23</v>
      </c>
      <c r="I277">
        <v>0</v>
      </c>
      <c r="J277" t="s">
        <v>188</v>
      </c>
      <c r="K277" t="s">
        <v>189</v>
      </c>
      <c r="L277" t="s">
        <v>189</v>
      </c>
      <c r="M277" t="s">
        <v>1923</v>
      </c>
      <c r="Q277">
        <v>200173</v>
      </c>
    </row>
    <row r="278" spans="1:17" x14ac:dyDescent="0.2">
      <c r="A278" s="169">
        <v>43698</v>
      </c>
      <c r="B278">
        <v>2135</v>
      </c>
      <c r="C278" t="s">
        <v>190</v>
      </c>
      <c r="D278" t="s">
        <v>265</v>
      </c>
      <c r="E278" t="s">
        <v>264</v>
      </c>
      <c r="F278" t="s">
        <v>1924</v>
      </c>
      <c r="G278" t="s">
        <v>245</v>
      </c>
      <c r="H278">
        <v>697.81</v>
      </c>
      <c r="I278">
        <v>0</v>
      </c>
      <c r="J278" t="s">
        <v>188</v>
      </c>
      <c r="K278" t="s">
        <v>189</v>
      </c>
      <c r="L278" t="s">
        <v>189</v>
      </c>
      <c r="M278" t="s">
        <v>1923</v>
      </c>
      <c r="Q278">
        <v>200180</v>
      </c>
    </row>
    <row r="279" spans="1:17" x14ac:dyDescent="0.2">
      <c r="A279" s="169">
        <v>43698</v>
      </c>
      <c r="B279">
        <v>2140</v>
      </c>
      <c r="C279" t="s">
        <v>191</v>
      </c>
      <c r="D279" t="s">
        <v>265</v>
      </c>
      <c r="E279" t="s">
        <v>264</v>
      </c>
      <c r="F279" t="s">
        <v>1924</v>
      </c>
      <c r="G279" t="s">
        <v>245</v>
      </c>
      <c r="H279" s="170">
        <v>1387.36</v>
      </c>
      <c r="I279">
        <v>0</v>
      </c>
      <c r="J279" t="s">
        <v>188</v>
      </c>
      <c r="K279" t="s">
        <v>189</v>
      </c>
      <c r="L279" t="s">
        <v>189</v>
      </c>
      <c r="M279" t="s">
        <v>1923</v>
      </c>
      <c r="Q279">
        <v>200190</v>
      </c>
    </row>
    <row r="280" spans="1:17" x14ac:dyDescent="0.2">
      <c r="A280" s="169">
        <v>43698</v>
      </c>
      <c r="B280">
        <v>2220</v>
      </c>
      <c r="C280" t="s">
        <v>1432</v>
      </c>
      <c r="D280" t="s">
        <v>265</v>
      </c>
      <c r="E280" t="s">
        <v>264</v>
      </c>
      <c r="F280" t="s">
        <v>1924</v>
      </c>
      <c r="G280" t="s">
        <v>245</v>
      </c>
      <c r="H280">
        <v>33</v>
      </c>
      <c r="I280">
        <v>0</v>
      </c>
      <c r="J280" t="s">
        <v>188</v>
      </c>
      <c r="K280" t="s">
        <v>189</v>
      </c>
      <c r="L280" t="s">
        <v>189</v>
      </c>
      <c r="M280" t="s">
        <v>1923</v>
      </c>
      <c r="Q280">
        <v>200203</v>
      </c>
    </row>
    <row r="281" spans="1:17" x14ac:dyDescent="0.2">
      <c r="A281" s="169">
        <v>43698</v>
      </c>
      <c r="B281">
        <v>2125</v>
      </c>
      <c r="C281" t="s">
        <v>203</v>
      </c>
      <c r="D281" t="s">
        <v>265</v>
      </c>
      <c r="E281" t="s">
        <v>264</v>
      </c>
      <c r="F281" t="s">
        <v>1922</v>
      </c>
      <c r="G281" t="s">
        <v>245</v>
      </c>
      <c r="H281" s="170">
        <v>-5035.45</v>
      </c>
      <c r="I281">
        <v>0</v>
      </c>
      <c r="J281" t="s">
        <v>188</v>
      </c>
      <c r="K281" t="s">
        <v>189</v>
      </c>
      <c r="L281" t="s">
        <v>189</v>
      </c>
      <c r="M281" t="s">
        <v>1921</v>
      </c>
      <c r="Q281">
        <v>200213</v>
      </c>
    </row>
    <row r="282" spans="1:17" x14ac:dyDescent="0.2">
      <c r="A282" s="169">
        <v>43697</v>
      </c>
      <c r="B282">
        <v>3150</v>
      </c>
      <c r="C282" t="s">
        <v>480</v>
      </c>
      <c r="D282" t="s">
        <v>265</v>
      </c>
      <c r="E282" t="s">
        <v>264</v>
      </c>
      <c r="F282" t="s">
        <v>1920</v>
      </c>
      <c r="G282" t="s">
        <v>245</v>
      </c>
      <c r="H282">
        <v>-12</v>
      </c>
      <c r="I282">
        <v>0</v>
      </c>
      <c r="J282" t="s">
        <v>188</v>
      </c>
      <c r="K282" t="s">
        <v>189</v>
      </c>
      <c r="L282" t="s">
        <v>189</v>
      </c>
      <c r="M282" t="s">
        <v>1919</v>
      </c>
      <c r="Q282">
        <v>200251</v>
      </c>
    </row>
    <row r="283" spans="1:17" x14ac:dyDescent="0.2">
      <c r="A283" s="169">
        <v>43696</v>
      </c>
      <c r="B283">
        <v>3265</v>
      </c>
      <c r="C283" t="s">
        <v>215</v>
      </c>
      <c r="D283" t="s">
        <v>265</v>
      </c>
      <c r="E283" t="s">
        <v>264</v>
      </c>
      <c r="F283" t="s">
        <v>1918</v>
      </c>
      <c r="G283" t="s">
        <v>245</v>
      </c>
      <c r="H283" s="170">
        <v>1000.4</v>
      </c>
      <c r="I283">
        <v>150.06</v>
      </c>
      <c r="K283" t="s">
        <v>201</v>
      </c>
      <c r="M283" t="s">
        <v>1917</v>
      </c>
      <c r="Q283">
        <v>200276</v>
      </c>
    </row>
    <row r="284" spans="1:17" x14ac:dyDescent="0.2">
      <c r="A284" s="169">
        <v>43704</v>
      </c>
      <c r="B284">
        <v>4505</v>
      </c>
      <c r="C284" t="s">
        <v>396</v>
      </c>
      <c r="D284" t="s">
        <v>265</v>
      </c>
      <c r="E284" t="s">
        <v>264</v>
      </c>
      <c r="F284" t="s">
        <v>453</v>
      </c>
      <c r="G284" t="s">
        <v>245</v>
      </c>
      <c r="H284">
        <v>3.8</v>
      </c>
      <c r="I284">
        <v>0</v>
      </c>
      <c r="J284" t="s">
        <v>193</v>
      </c>
      <c r="K284" t="s">
        <v>194</v>
      </c>
      <c r="L284" t="s">
        <v>194</v>
      </c>
      <c r="M284" t="s">
        <v>1904</v>
      </c>
      <c r="Q284">
        <v>200291</v>
      </c>
    </row>
    <row r="285" spans="1:17" x14ac:dyDescent="0.2">
      <c r="A285" s="169">
        <v>43704</v>
      </c>
      <c r="B285">
        <v>4505</v>
      </c>
      <c r="C285" t="s">
        <v>396</v>
      </c>
      <c r="D285" t="s">
        <v>265</v>
      </c>
      <c r="E285" t="s">
        <v>264</v>
      </c>
      <c r="F285" t="s">
        <v>452</v>
      </c>
      <c r="G285" t="s">
        <v>245</v>
      </c>
      <c r="H285">
        <v>3.8</v>
      </c>
      <c r="I285">
        <v>0</v>
      </c>
      <c r="J285" t="s">
        <v>193</v>
      </c>
      <c r="K285" t="s">
        <v>194</v>
      </c>
      <c r="L285" t="s">
        <v>194</v>
      </c>
      <c r="M285" t="s">
        <v>1904</v>
      </c>
      <c r="Q285">
        <v>200293</v>
      </c>
    </row>
    <row r="286" spans="1:17" x14ac:dyDescent="0.2">
      <c r="A286" s="169">
        <v>43704</v>
      </c>
      <c r="B286">
        <v>4505</v>
      </c>
      <c r="C286" t="s">
        <v>396</v>
      </c>
      <c r="D286" t="s">
        <v>265</v>
      </c>
      <c r="E286" t="s">
        <v>264</v>
      </c>
      <c r="F286" t="s">
        <v>451</v>
      </c>
      <c r="G286" t="s">
        <v>245</v>
      </c>
      <c r="H286">
        <v>3.8</v>
      </c>
      <c r="I286">
        <v>0</v>
      </c>
      <c r="J286" t="s">
        <v>193</v>
      </c>
      <c r="K286" t="s">
        <v>194</v>
      </c>
      <c r="L286" t="s">
        <v>194</v>
      </c>
      <c r="M286" t="s">
        <v>1904</v>
      </c>
      <c r="Q286">
        <v>200295</v>
      </c>
    </row>
    <row r="287" spans="1:17" x14ac:dyDescent="0.2">
      <c r="A287" s="169">
        <v>43704</v>
      </c>
      <c r="B287">
        <v>4505</v>
      </c>
      <c r="C287" t="s">
        <v>396</v>
      </c>
      <c r="D287" t="s">
        <v>265</v>
      </c>
      <c r="E287" t="s">
        <v>264</v>
      </c>
      <c r="F287" t="s">
        <v>450</v>
      </c>
      <c r="G287" t="s">
        <v>245</v>
      </c>
      <c r="H287">
        <v>3.8</v>
      </c>
      <c r="I287">
        <v>0</v>
      </c>
      <c r="J287" t="s">
        <v>193</v>
      </c>
      <c r="K287" t="s">
        <v>194</v>
      </c>
      <c r="L287" t="s">
        <v>194</v>
      </c>
      <c r="M287" t="s">
        <v>1904</v>
      </c>
      <c r="Q287">
        <v>200297</v>
      </c>
    </row>
    <row r="288" spans="1:17" x14ac:dyDescent="0.2">
      <c r="A288" s="169">
        <v>43704</v>
      </c>
      <c r="B288">
        <v>3465</v>
      </c>
      <c r="C288" t="s">
        <v>633</v>
      </c>
      <c r="D288" t="s">
        <v>265</v>
      </c>
      <c r="E288" t="s">
        <v>264</v>
      </c>
      <c r="F288" t="s">
        <v>852</v>
      </c>
      <c r="G288" t="s">
        <v>245</v>
      </c>
      <c r="H288">
        <v>21.74</v>
      </c>
      <c r="I288">
        <v>0</v>
      </c>
      <c r="J288" t="s">
        <v>193</v>
      </c>
      <c r="K288" t="s">
        <v>194</v>
      </c>
      <c r="L288" t="s">
        <v>194</v>
      </c>
      <c r="M288" t="s">
        <v>1904</v>
      </c>
      <c r="N288" t="s">
        <v>448</v>
      </c>
      <c r="Q288">
        <v>200299</v>
      </c>
    </row>
    <row r="289" spans="1:17" x14ac:dyDescent="0.2">
      <c r="A289" s="169">
        <v>43704</v>
      </c>
      <c r="B289">
        <v>4505</v>
      </c>
      <c r="C289" t="s">
        <v>396</v>
      </c>
      <c r="D289" t="s">
        <v>265</v>
      </c>
      <c r="E289" t="s">
        <v>264</v>
      </c>
      <c r="F289" t="s">
        <v>447</v>
      </c>
      <c r="G289" t="s">
        <v>245</v>
      </c>
      <c r="H289">
        <v>3.8</v>
      </c>
      <c r="I289">
        <v>0</v>
      </c>
      <c r="J289" t="s">
        <v>193</v>
      </c>
      <c r="K289" t="s">
        <v>194</v>
      </c>
      <c r="L289" t="s">
        <v>194</v>
      </c>
      <c r="M289" t="s">
        <v>1904</v>
      </c>
      <c r="Q289">
        <v>200301</v>
      </c>
    </row>
    <row r="290" spans="1:17" x14ac:dyDescent="0.2">
      <c r="A290" s="169">
        <v>43704</v>
      </c>
      <c r="B290">
        <v>4505</v>
      </c>
      <c r="C290" t="s">
        <v>396</v>
      </c>
      <c r="D290" t="s">
        <v>265</v>
      </c>
      <c r="E290" t="s">
        <v>264</v>
      </c>
      <c r="F290" t="s">
        <v>446</v>
      </c>
      <c r="G290" t="s">
        <v>245</v>
      </c>
      <c r="H290">
        <v>3.8</v>
      </c>
      <c r="I290">
        <v>0</v>
      </c>
      <c r="J290" t="s">
        <v>193</v>
      </c>
      <c r="K290" t="s">
        <v>194</v>
      </c>
      <c r="L290" t="s">
        <v>194</v>
      </c>
      <c r="M290" t="s">
        <v>1904</v>
      </c>
      <c r="Q290">
        <v>200303</v>
      </c>
    </row>
    <row r="291" spans="1:17" x14ac:dyDescent="0.2">
      <c r="A291" s="169">
        <v>43704</v>
      </c>
      <c r="B291">
        <v>4505</v>
      </c>
      <c r="C291" t="s">
        <v>396</v>
      </c>
      <c r="D291" t="s">
        <v>265</v>
      </c>
      <c r="E291" t="s">
        <v>264</v>
      </c>
      <c r="F291" s="175" t="s">
        <v>445</v>
      </c>
      <c r="G291" t="s">
        <v>245</v>
      </c>
      <c r="H291">
        <v>3.8</v>
      </c>
      <c r="I291">
        <v>0</v>
      </c>
      <c r="J291" t="s">
        <v>193</v>
      </c>
      <c r="K291" t="s">
        <v>194</v>
      </c>
      <c r="L291" t="s">
        <v>194</v>
      </c>
      <c r="M291" t="s">
        <v>1904</v>
      </c>
      <c r="Q291">
        <v>200305</v>
      </c>
    </row>
    <row r="292" spans="1:17" x14ac:dyDescent="0.2">
      <c r="A292" s="169">
        <v>43704</v>
      </c>
      <c r="B292">
        <v>2225</v>
      </c>
      <c r="C292" t="s">
        <v>202</v>
      </c>
      <c r="D292" t="s">
        <v>265</v>
      </c>
      <c r="E292" t="s">
        <v>264</v>
      </c>
      <c r="F292" t="s">
        <v>1916</v>
      </c>
      <c r="G292" t="s">
        <v>245</v>
      </c>
      <c r="H292">
        <v>57.39</v>
      </c>
      <c r="I292">
        <v>0</v>
      </c>
      <c r="J292" t="s">
        <v>193</v>
      </c>
      <c r="K292" t="s">
        <v>194</v>
      </c>
      <c r="L292" t="s">
        <v>194</v>
      </c>
      <c r="M292" t="s">
        <v>1904</v>
      </c>
      <c r="N292" t="s">
        <v>195</v>
      </c>
      <c r="Q292">
        <v>200307</v>
      </c>
    </row>
    <row r="293" spans="1:17" x14ac:dyDescent="0.2">
      <c r="A293" s="169">
        <v>43704</v>
      </c>
      <c r="B293">
        <v>4110</v>
      </c>
      <c r="C293" t="s">
        <v>459</v>
      </c>
      <c r="D293" t="s">
        <v>265</v>
      </c>
      <c r="E293" t="s">
        <v>264</v>
      </c>
      <c r="F293" t="s">
        <v>1915</v>
      </c>
      <c r="G293" t="s">
        <v>245</v>
      </c>
      <c r="H293">
        <v>331.3</v>
      </c>
      <c r="I293">
        <v>0</v>
      </c>
      <c r="J293" t="s">
        <v>193</v>
      </c>
      <c r="K293" t="s">
        <v>194</v>
      </c>
      <c r="L293" t="s">
        <v>194</v>
      </c>
      <c r="M293" t="s">
        <v>1904</v>
      </c>
      <c r="N293" t="s">
        <v>384</v>
      </c>
      <c r="Q293">
        <v>200308</v>
      </c>
    </row>
    <row r="294" spans="1:17" x14ac:dyDescent="0.2">
      <c r="A294" s="169">
        <v>43704</v>
      </c>
      <c r="B294">
        <v>2225</v>
      </c>
      <c r="C294" t="s">
        <v>202</v>
      </c>
      <c r="D294" t="s">
        <v>265</v>
      </c>
      <c r="E294" t="s">
        <v>264</v>
      </c>
      <c r="F294" t="s">
        <v>1503</v>
      </c>
      <c r="G294" t="s">
        <v>245</v>
      </c>
      <c r="H294">
        <v>23.65</v>
      </c>
      <c r="I294">
        <v>0</v>
      </c>
      <c r="J294" t="s">
        <v>193</v>
      </c>
      <c r="K294" t="s">
        <v>194</v>
      </c>
      <c r="L294" t="s">
        <v>194</v>
      </c>
      <c r="M294" t="s">
        <v>1904</v>
      </c>
      <c r="N294" t="s">
        <v>195</v>
      </c>
      <c r="Q294">
        <v>200310</v>
      </c>
    </row>
    <row r="295" spans="1:17" x14ac:dyDescent="0.2">
      <c r="A295" s="169">
        <v>43704</v>
      </c>
      <c r="B295">
        <v>3740</v>
      </c>
      <c r="C295" t="s">
        <v>714</v>
      </c>
      <c r="D295" t="s">
        <v>265</v>
      </c>
      <c r="E295" t="s">
        <v>264</v>
      </c>
      <c r="F295" t="s">
        <v>1913</v>
      </c>
      <c r="G295" t="s">
        <v>245</v>
      </c>
      <c r="H295">
        <v>797.24</v>
      </c>
      <c r="I295">
        <v>0</v>
      </c>
      <c r="J295" t="s">
        <v>193</v>
      </c>
      <c r="K295" t="s">
        <v>194</v>
      </c>
      <c r="L295" t="s">
        <v>194</v>
      </c>
      <c r="M295" t="s">
        <v>1904</v>
      </c>
      <c r="N295" t="s">
        <v>1914</v>
      </c>
      <c r="Q295">
        <v>200311</v>
      </c>
    </row>
    <row r="296" spans="1:17" x14ac:dyDescent="0.2">
      <c r="A296" s="169">
        <v>43704</v>
      </c>
      <c r="B296">
        <v>3740</v>
      </c>
      <c r="C296" t="s">
        <v>714</v>
      </c>
      <c r="D296" t="s">
        <v>265</v>
      </c>
      <c r="E296" t="s">
        <v>264</v>
      </c>
      <c r="F296" t="s">
        <v>1913</v>
      </c>
      <c r="G296" t="s">
        <v>245</v>
      </c>
      <c r="H296">
        <v>797.23</v>
      </c>
      <c r="I296">
        <v>0</v>
      </c>
      <c r="J296" t="s">
        <v>193</v>
      </c>
      <c r="K296" t="s">
        <v>194</v>
      </c>
      <c r="L296" t="s">
        <v>194</v>
      </c>
      <c r="M296" t="s">
        <v>1904</v>
      </c>
      <c r="N296" t="s">
        <v>1912</v>
      </c>
      <c r="Q296">
        <v>200312</v>
      </c>
    </row>
    <row r="297" spans="1:17" x14ac:dyDescent="0.2">
      <c r="A297" s="169">
        <v>43704</v>
      </c>
      <c r="B297">
        <v>2225</v>
      </c>
      <c r="C297" t="s">
        <v>202</v>
      </c>
      <c r="D297" t="s">
        <v>265</v>
      </c>
      <c r="E297" t="s">
        <v>264</v>
      </c>
      <c r="F297" t="s">
        <v>1911</v>
      </c>
      <c r="G297" t="s">
        <v>245</v>
      </c>
      <c r="H297">
        <v>105.22</v>
      </c>
      <c r="I297">
        <v>0</v>
      </c>
      <c r="J297" t="s">
        <v>193</v>
      </c>
      <c r="K297" t="s">
        <v>194</v>
      </c>
      <c r="L297" t="s">
        <v>194</v>
      </c>
      <c r="M297" t="s">
        <v>1904</v>
      </c>
      <c r="N297" t="s">
        <v>1007</v>
      </c>
      <c r="Q297">
        <v>200314</v>
      </c>
    </row>
    <row r="298" spans="1:17" x14ac:dyDescent="0.2">
      <c r="A298" s="169">
        <v>43704</v>
      </c>
      <c r="B298">
        <v>4110</v>
      </c>
      <c r="C298" t="s">
        <v>459</v>
      </c>
      <c r="D298" t="s">
        <v>265</v>
      </c>
      <c r="E298" t="s">
        <v>264</v>
      </c>
      <c r="F298" t="s">
        <v>1910</v>
      </c>
      <c r="G298" t="s">
        <v>245</v>
      </c>
      <c r="H298">
        <v>208.15</v>
      </c>
      <c r="I298">
        <v>0</v>
      </c>
      <c r="J298" t="s">
        <v>193</v>
      </c>
      <c r="K298" t="s">
        <v>194</v>
      </c>
      <c r="L298" t="s">
        <v>194</v>
      </c>
      <c r="M298" t="s">
        <v>1904</v>
      </c>
      <c r="N298" t="s">
        <v>383</v>
      </c>
      <c r="Q298">
        <v>200315</v>
      </c>
    </row>
    <row r="299" spans="1:17" x14ac:dyDescent="0.2">
      <c r="A299" s="169">
        <v>43704</v>
      </c>
      <c r="B299">
        <v>2225</v>
      </c>
      <c r="C299" t="s">
        <v>202</v>
      </c>
      <c r="D299" t="s">
        <v>265</v>
      </c>
      <c r="E299" t="s">
        <v>264</v>
      </c>
      <c r="F299" t="s">
        <v>1909</v>
      </c>
      <c r="G299" t="s">
        <v>245</v>
      </c>
      <c r="H299">
        <v>66.959999999999994</v>
      </c>
      <c r="I299">
        <v>0</v>
      </c>
      <c r="J299" t="s">
        <v>193</v>
      </c>
      <c r="K299" t="s">
        <v>194</v>
      </c>
      <c r="L299" t="s">
        <v>194</v>
      </c>
      <c r="M299" t="s">
        <v>1904</v>
      </c>
      <c r="N299" t="s">
        <v>195</v>
      </c>
      <c r="Q299">
        <v>200317</v>
      </c>
    </row>
    <row r="300" spans="1:17" x14ac:dyDescent="0.2">
      <c r="A300" s="169">
        <v>43704</v>
      </c>
      <c r="B300">
        <v>3465</v>
      </c>
      <c r="C300" t="s">
        <v>633</v>
      </c>
      <c r="D300" t="s">
        <v>265</v>
      </c>
      <c r="E300" t="s">
        <v>264</v>
      </c>
      <c r="F300" t="s">
        <v>728</v>
      </c>
      <c r="G300" t="s">
        <v>245</v>
      </c>
      <c r="H300">
        <v>119.8</v>
      </c>
      <c r="I300">
        <v>0</v>
      </c>
      <c r="J300" t="s">
        <v>193</v>
      </c>
      <c r="K300" t="s">
        <v>194</v>
      </c>
      <c r="L300" t="s">
        <v>194</v>
      </c>
      <c r="M300" t="s">
        <v>1904</v>
      </c>
      <c r="N300" t="s">
        <v>383</v>
      </c>
      <c r="Q300">
        <v>200318</v>
      </c>
    </row>
    <row r="301" spans="1:17" x14ac:dyDescent="0.2">
      <c r="A301" s="169">
        <v>43704</v>
      </c>
      <c r="B301">
        <v>4505</v>
      </c>
      <c r="C301" t="s">
        <v>396</v>
      </c>
      <c r="D301" t="s">
        <v>265</v>
      </c>
      <c r="E301" t="s">
        <v>264</v>
      </c>
      <c r="F301" t="s">
        <v>444</v>
      </c>
      <c r="G301" t="s">
        <v>245</v>
      </c>
      <c r="H301">
        <v>3.8</v>
      </c>
      <c r="I301">
        <v>0</v>
      </c>
      <c r="J301" t="s">
        <v>193</v>
      </c>
      <c r="K301" t="s">
        <v>194</v>
      </c>
      <c r="L301" t="s">
        <v>194</v>
      </c>
      <c r="M301" t="s">
        <v>1904</v>
      </c>
      <c r="Q301">
        <v>200320</v>
      </c>
    </row>
    <row r="302" spans="1:17" x14ac:dyDescent="0.2">
      <c r="A302" s="169">
        <v>43704</v>
      </c>
      <c r="B302">
        <v>4505</v>
      </c>
      <c r="C302" t="s">
        <v>396</v>
      </c>
      <c r="D302" t="s">
        <v>265</v>
      </c>
      <c r="E302" t="s">
        <v>264</v>
      </c>
      <c r="F302" t="s">
        <v>443</v>
      </c>
      <c r="G302" t="s">
        <v>245</v>
      </c>
      <c r="H302">
        <v>3.8</v>
      </c>
      <c r="I302">
        <v>0</v>
      </c>
      <c r="J302" t="s">
        <v>193</v>
      </c>
      <c r="K302" t="s">
        <v>194</v>
      </c>
      <c r="L302" t="s">
        <v>194</v>
      </c>
      <c r="M302" t="s">
        <v>1904</v>
      </c>
      <c r="Q302">
        <v>200322</v>
      </c>
    </row>
    <row r="303" spans="1:17" x14ac:dyDescent="0.2">
      <c r="A303" s="169">
        <v>43704</v>
      </c>
      <c r="B303">
        <v>4505</v>
      </c>
      <c r="C303" t="s">
        <v>396</v>
      </c>
      <c r="D303" t="s">
        <v>265</v>
      </c>
      <c r="E303" t="s">
        <v>264</v>
      </c>
      <c r="F303" t="s">
        <v>405</v>
      </c>
      <c r="G303" t="s">
        <v>245</v>
      </c>
      <c r="H303">
        <v>3.8</v>
      </c>
      <c r="I303">
        <v>0</v>
      </c>
      <c r="J303" t="s">
        <v>193</v>
      </c>
      <c r="K303" t="s">
        <v>194</v>
      </c>
      <c r="L303" t="s">
        <v>194</v>
      </c>
      <c r="M303" t="s">
        <v>1904</v>
      </c>
      <c r="Q303">
        <v>200324</v>
      </c>
    </row>
    <row r="304" spans="1:17" x14ac:dyDescent="0.2">
      <c r="A304" s="169">
        <v>43704</v>
      </c>
      <c r="B304">
        <v>4505</v>
      </c>
      <c r="C304" t="s">
        <v>396</v>
      </c>
      <c r="D304" t="s">
        <v>265</v>
      </c>
      <c r="E304" t="s">
        <v>264</v>
      </c>
      <c r="F304" t="s">
        <v>442</v>
      </c>
      <c r="G304" t="s">
        <v>245</v>
      </c>
      <c r="H304">
        <v>3.8</v>
      </c>
      <c r="I304">
        <v>0</v>
      </c>
      <c r="J304" t="s">
        <v>193</v>
      </c>
      <c r="K304" t="s">
        <v>194</v>
      </c>
      <c r="L304" t="s">
        <v>194</v>
      </c>
      <c r="M304" t="s">
        <v>1904</v>
      </c>
      <c r="Q304">
        <v>200331</v>
      </c>
    </row>
    <row r="305" spans="1:17" x14ac:dyDescent="0.2">
      <c r="A305" s="169">
        <v>43704</v>
      </c>
      <c r="B305">
        <v>4505</v>
      </c>
      <c r="C305" t="s">
        <v>396</v>
      </c>
      <c r="D305" t="s">
        <v>265</v>
      </c>
      <c r="E305" t="s">
        <v>264</v>
      </c>
      <c r="F305" t="s">
        <v>441</v>
      </c>
      <c r="G305" t="s">
        <v>245</v>
      </c>
      <c r="H305">
        <v>3.8</v>
      </c>
      <c r="I305">
        <v>0</v>
      </c>
      <c r="J305" t="s">
        <v>193</v>
      </c>
      <c r="K305" t="s">
        <v>194</v>
      </c>
      <c r="L305" t="s">
        <v>194</v>
      </c>
      <c r="M305" t="s">
        <v>1904</v>
      </c>
      <c r="Q305">
        <v>200333</v>
      </c>
    </row>
    <row r="306" spans="1:17" x14ac:dyDescent="0.2">
      <c r="A306" s="169">
        <v>43704</v>
      </c>
      <c r="B306">
        <v>4505</v>
      </c>
      <c r="C306" t="s">
        <v>396</v>
      </c>
      <c r="D306" t="s">
        <v>265</v>
      </c>
      <c r="E306" t="s">
        <v>264</v>
      </c>
      <c r="F306" t="s">
        <v>440</v>
      </c>
      <c r="G306" t="s">
        <v>245</v>
      </c>
      <c r="H306">
        <v>3.8</v>
      </c>
      <c r="I306">
        <v>0</v>
      </c>
      <c r="J306" t="s">
        <v>193</v>
      </c>
      <c r="K306" t="s">
        <v>194</v>
      </c>
      <c r="L306" t="s">
        <v>194</v>
      </c>
      <c r="M306" t="s">
        <v>1904</v>
      </c>
      <c r="Q306">
        <v>200335</v>
      </c>
    </row>
    <row r="307" spans="1:17" x14ac:dyDescent="0.2">
      <c r="A307" s="169">
        <v>43704</v>
      </c>
      <c r="B307">
        <v>4505</v>
      </c>
      <c r="C307" t="s">
        <v>396</v>
      </c>
      <c r="D307" t="s">
        <v>265</v>
      </c>
      <c r="E307" t="s">
        <v>264</v>
      </c>
      <c r="F307" t="s">
        <v>439</v>
      </c>
      <c r="G307" t="s">
        <v>245</v>
      </c>
      <c r="H307">
        <v>3.8</v>
      </c>
      <c r="I307">
        <v>0</v>
      </c>
      <c r="J307" t="s">
        <v>193</v>
      </c>
      <c r="K307" t="s">
        <v>194</v>
      </c>
      <c r="L307" t="s">
        <v>194</v>
      </c>
      <c r="M307" t="s">
        <v>1904</v>
      </c>
      <c r="Q307">
        <v>200337</v>
      </c>
    </row>
    <row r="308" spans="1:17" x14ac:dyDescent="0.2">
      <c r="A308" s="169">
        <v>43704</v>
      </c>
      <c r="B308">
        <v>4505</v>
      </c>
      <c r="C308" t="s">
        <v>396</v>
      </c>
      <c r="D308" t="s">
        <v>265</v>
      </c>
      <c r="E308" t="s">
        <v>264</v>
      </c>
      <c r="F308" t="s">
        <v>437</v>
      </c>
      <c r="G308" t="s">
        <v>245</v>
      </c>
      <c r="H308">
        <v>3.8</v>
      </c>
      <c r="I308">
        <v>0</v>
      </c>
      <c r="J308" t="s">
        <v>193</v>
      </c>
      <c r="K308" t="s">
        <v>194</v>
      </c>
      <c r="L308" t="s">
        <v>194</v>
      </c>
      <c r="M308" t="s">
        <v>1904</v>
      </c>
      <c r="Q308">
        <v>200343</v>
      </c>
    </row>
    <row r="309" spans="1:17" x14ac:dyDescent="0.2">
      <c r="A309" s="169">
        <v>43704</v>
      </c>
      <c r="B309">
        <v>4505</v>
      </c>
      <c r="C309" t="s">
        <v>396</v>
      </c>
      <c r="D309" t="s">
        <v>265</v>
      </c>
      <c r="E309" t="s">
        <v>264</v>
      </c>
      <c r="F309" t="s">
        <v>435</v>
      </c>
      <c r="G309" t="s">
        <v>245</v>
      </c>
      <c r="H309">
        <v>3.8</v>
      </c>
      <c r="I309">
        <v>0</v>
      </c>
      <c r="J309" t="s">
        <v>193</v>
      </c>
      <c r="K309" t="s">
        <v>194</v>
      </c>
      <c r="L309" t="s">
        <v>194</v>
      </c>
      <c r="M309" t="s">
        <v>1904</v>
      </c>
      <c r="Q309">
        <v>200345</v>
      </c>
    </row>
    <row r="310" spans="1:17" x14ac:dyDescent="0.2">
      <c r="A310" s="169">
        <v>43704</v>
      </c>
      <c r="B310">
        <v>4505</v>
      </c>
      <c r="C310" t="s">
        <v>396</v>
      </c>
      <c r="D310" t="s">
        <v>265</v>
      </c>
      <c r="E310" t="s">
        <v>264</v>
      </c>
      <c r="F310" t="s">
        <v>434</v>
      </c>
      <c r="G310" t="s">
        <v>245</v>
      </c>
      <c r="H310">
        <v>3.8</v>
      </c>
      <c r="I310">
        <v>0</v>
      </c>
      <c r="J310" t="s">
        <v>193</v>
      </c>
      <c r="K310" t="s">
        <v>194</v>
      </c>
      <c r="L310" t="s">
        <v>194</v>
      </c>
      <c r="M310" t="s">
        <v>1904</v>
      </c>
      <c r="Q310">
        <v>200347</v>
      </c>
    </row>
    <row r="311" spans="1:17" x14ac:dyDescent="0.2">
      <c r="A311" s="169">
        <v>43704</v>
      </c>
      <c r="B311">
        <v>4505</v>
      </c>
      <c r="C311" t="s">
        <v>396</v>
      </c>
      <c r="D311" t="s">
        <v>265</v>
      </c>
      <c r="E311" t="s">
        <v>264</v>
      </c>
      <c r="F311" t="s">
        <v>433</v>
      </c>
      <c r="G311" t="s">
        <v>245</v>
      </c>
      <c r="H311">
        <v>3.8</v>
      </c>
      <c r="I311">
        <v>0</v>
      </c>
      <c r="J311" t="s">
        <v>193</v>
      </c>
      <c r="K311" t="s">
        <v>194</v>
      </c>
      <c r="L311" t="s">
        <v>194</v>
      </c>
      <c r="M311" t="s">
        <v>1904</v>
      </c>
      <c r="Q311">
        <v>200349</v>
      </c>
    </row>
    <row r="312" spans="1:17" x14ac:dyDescent="0.2">
      <c r="A312" s="169">
        <v>43704</v>
      </c>
      <c r="B312">
        <v>4505</v>
      </c>
      <c r="C312" t="s">
        <v>396</v>
      </c>
      <c r="D312" t="s">
        <v>265</v>
      </c>
      <c r="E312" t="s">
        <v>264</v>
      </c>
      <c r="F312" t="s">
        <v>432</v>
      </c>
      <c r="G312" t="s">
        <v>245</v>
      </c>
      <c r="H312">
        <v>3.8</v>
      </c>
      <c r="I312">
        <v>0</v>
      </c>
      <c r="J312" t="s">
        <v>193</v>
      </c>
      <c r="K312" t="s">
        <v>194</v>
      </c>
      <c r="L312" t="s">
        <v>194</v>
      </c>
      <c r="M312" t="s">
        <v>1904</v>
      </c>
      <c r="Q312">
        <v>200351</v>
      </c>
    </row>
    <row r="313" spans="1:17" x14ac:dyDescent="0.2">
      <c r="A313" s="169">
        <v>43704</v>
      </c>
      <c r="B313">
        <v>4505</v>
      </c>
      <c r="C313" t="s">
        <v>396</v>
      </c>
      <c r="D313" t="s">
        <v>265</v>
      </c>
      <c r="E313" t="s">
        <v>264</v>
      </c>
      <c r="F313" t="s">
        <v>431</v>
      </c>
      <c r="G313" t="s">
        <v>245</v>
      </c>
      <c r="H313">
        <v>3.8</v>
      </c>
      <c r="I313">
        <v>0</v>
      </c>
      <c r="J313" t="s">
        <v>193</v>
      </c>
      <c r="K313" t="s">
        <v>194</v>
      </c>
      <c r="L313" t="s">
        <v>194</v>
      </c>
      <c r="M313" t="s">
        <v>1904</v>
      </c>
      <c r="Q313">
        <v>200354</v>
      </c>
    </row>
    <row r="314" spans="1:17" x14ac:dyDescent="0.2">
      <c r="A314" s="169">
        <v>43704</v>
      </c>
      <c r="B314">
        <v>4505</v>
      </c>
      <c r="C314" t="s">
        <v>396</v>
      </c>
      <c r="D314" t="s">
        <v>265</v>
      </c>
      <c r="E314" t="s">
        <v>264</v>
      </c>
      <c r="F314" t="s">
        <v>430</v>
      </c>
      <c r="G314" t="s">
        <v>245</v>
      </c>
      <c r="H314">
        <v>3.8</v>
      </c>
      <c r="I314">
        <v>0</v>
      </c>
      <c r="J314" t="s">
        <v>193</v>
      </c>
      <c r="K314" t="s">
        <v>194</v>
      </c>
      <c r="L314" t="s">
        <v>194</v>
      </c>
      <c r="M314" t="s">
        <v>1904</v>
      </c>
      <c r="Q314">
        <v>200357</v>
      </c>
    </row>
    <row r="315" spans="1:17" x14ac:dyDescent="0.2">
      <c r="A315" s="169">
        <v>43704</v>
      </c>
      <c r="B315">
        <v>4505</v>
      </c>
      <c r="C315" t="s">
        <v>396</v>
      </c>
      <c r="D315" t="s">
        <v>265</v>
      </c>
      <c r="E315" t="s">
        <v>264</v>
      </c>
      <c r="F315" t="s">
        <v>429</v>
      </c>
      <c r="G315" t="s">
        <v>245</v>
      </c>
      <c r="H315">
        <v>3.8</v>
      </c>
      <c r="I315">
        <v>0</v>
      </c>
      <c r="J315" t="s">
        <v>193</v>
      </c>
      <c r="K315" t="s">
        <v>194</v>
      </c>
      <c r="L315" t="s">
        <v>194</v>
      </c>
      <c r="M315" t="s">
        <v>1904</v>
      </c>
      <c r="Q315">
        <v>200359</v>
      </c>
    </row>
    <row r="316" spans="1:17" x14ac:dyDescent="0.2">
      <c r="A316" s="169">
        <v>43704</v>
      </c>
      <c r="B316">
        <v>4505</v>
      </c>
      <c r="C316" t="s">
        <v>396</v>
      </c>
      <c r="D316" t="s">
        <v>265</v>
      </c>
      <c r="E316" t="s">
        <v>264</v>
      </c>
      <c r="F316" t="s">
        <v>417</v>
      </c>
      <c r="G316" t="s">
        <v>245</v>
      </c>
      <c r="H316">
        <v>3.8</v>
      </c>
      <c r="I316">
        <v>0</v>
      </c>
      <c r="J316" t="s">
        <v>193</v>
      </c>
      <c r="K316" t="s">
        <v>194</v>
      </c>
      <c r="L316" t="s">
        <v>194</v>
      </c>
      <c r="M316" t="s">
        <v>1904</v>
      </c>
      <c r="Q316">
        <v>200361</v>
      </c>
    </row>
    <row r="317" spans="1:17" x14ac:dyDescent="0.2">
      <c r="A317" s="169">
        <v>43704</v>
      </c>
      <c r="B317">
        <v>4505</v>
      </c>
      <c r="C317" t="s">
        <v>396</v>
      </c>
      <c r="D317" t="s">
        <v>265</v>
      </c>
      <c r="E317" t="s">
        <v>264</v>
      </c>
      <c r="F317" t="s">
        <v>1135</v>
      </c>
      <c r="G317" t="s">
        <v>245</v>
      </c>
      <c r="H317">
        <v>3.8</v>
      </c>
      <c r="I317">
        <v>0</v>
      </c>
      <c r="J317" t="s">
        <v>193</v>
      </c>
      <c r="K317" t="s">
        <v>194</v>
      </c>
      <c r="L317" t="s">
        <v>194</v>
      </c>
      <c r="M317" t="s">
        <v>1904</v>
      </c>
      <c r="Q317">
        <v>200363</v>
      </c>
    </row>
    <row r="318" spans="1:17" x14ac:dyDescent="0.2">
      <c r="A318" s="169">
        <v>43704</v>
      </c>
      <c r="B318">
        <v>4505</v>
      </c>
      <c r="C318" t="s">
        <v>396</v>
      </c>
      <c r="D318" t="s">
        <v>265</v>
      </c>
      <c r="E318" t="s">
        <v>264</v>
      </c>
      <c r="F318" t="s">
        <v>395</v>
      </c>
      <c r="G318" t="s">
        <v>245</v>
      </c>
      <c r="H318">
        <v>3.8</v>
      </c>
      <c r="I318">
        <v>0</v>
      </c>
      <c r="J318" t="s">
        <v>193</v>
      </c>
      <c r="K318" t="s">
        <v>194</v>
      </c>
      <c r="L318" t="s">
        <v>194</v>
      </c>
      <c r="M318" t="s">
        <v>1904</v>
      </c>
      <c r="Q318">
        <v>200366</v>
      </c>
    </row>
    <row r="319" spans="1:17" x14ac:dyDescent="0.2">
      <c r="A319" s="169">
        <v>43704</v>
      </c>
      <c r="B319">
        <v>4505</v>
      </c>
      <c r="C319" t="s">
        <v>396</v>
      </c>
      <c r="D319" t="s">
        <v>265</v>
      </c>
      <c r="E319" t="s">
        <v>264</v>
      </c>
      <c r="F319" t="s">
        <v>428</v>
      </c>
      <c r="G319" t="s">
        <v>245</v>
      </c>
      <c r="H319">
        <v>3.8</v>
      </c>
      <c r="I319">
        <v>0</v>
      </c>
      <c r="J319" t="s">
        <v>193</v>
      </c>
      <c r="K319" t="s">
        <v>194</v>
      </c>
      <c r="L319" t="s">
        <v>194</v>
      </c>
      <c r="M319" t="s">
        <v>1904</v>
      </c>
      <c r="Q319">
        <v>200368</v>
      </c>
    </row>
    <row r="320" spans="1:17" x14ac:dyDescent="0.2">
      <c r="A320" s="169">
        <v>43704</v>
      </c>
      <c r="B320">
        <v>4505</v>
      </c>
      <c r="C320" t="s">
        <v>396</v>
      </c>
      <c r="D320" t="s">
        <v>265</v>
      </c>
      <c r="E320" t="s">
        <v>264</v>
      </c>
      <c r="F320" t="s">
        <v>427</v>
      </c>
      <c r="G320" t="s">
        <v>245</v>
      </c>
      <c r="H320">
        <v>3.8</v>
      </c>
      <c r="I320">
        <v>0</v>
      </c>
      <c r="J320" t="s">
        <v>193</v>
      </c>
      <c r="K320" t="s">
        <v>194</v>
      </c>
      <c r="L320" t="s">
        <v>194</v>
      </c>
      <c r="M320" t="s">
        <v>1904</v>
      </c>
      <c r="Q320">
        <v>200370</v>
      </c>
    </row>
    <row r="321" spans="1:17" x14ac:dyDescent="0.2">
      <c r="A321" s="169">
        <v>43704</v>
      </c>
      <c r="B321">
        <v>4505</v>
      </c>
      <c r="C321" t="s">
        <v>396</v>
      </c>
      <c r="D321" t="s">
        <v>265</v>
      </c>
      <c r="E321" t="s">
        <v>264</v>
      </c>
      <c r="F321" t="s">
        <v>1299</v>
      </c>
      <c r="G321" t="s">
        <v>245</v>
      </c>
      <c r="H321">
        <v>3.8</v>
      </c>
      <c r="I321">
        <v>0</v>
      </c>
      <c r="J321" t="s">
        <v>193</v>
      </c>
      <c r="K321" t="s">
        <v>194</v>
      </c>
      <c r="L321" t="s">
        <v>194</v>
      </c>
      <c r="M321" t="s">
        <v>1904</v>
      </c>
      <c r="Q321">
        <v>200372</v>
      </c>
    </row>
    <row r="322" spans="1:17" x14ac:dyDescent="0.2">
      <c r="A322" s="169">
        <v>43704</v>
      </c>
      <c r="B322">
        <v>4505</v>
      </c>
      <c r="C322" t="s">
        <v>396</v>
      </c>
      <c r="D322" t="s">
        <v>265</v>
      </c>
      <c r="E322" t="s">
        <v>264</v>
      </c>
      <c r="F322" t="s">
        <v>1442</v>
      </c>
      <c r="G322" t="s">
        <v>245</v>
      </c>
      <c r="H322">
        <v>3.8</v>
      </c>
      <c r="I322">
        <v>0</v>
      </c>
      <c r="J322" t="s">
        <v>193</v>
      </c>
      <c r="K322" t="s">
        <v>194</v>
      </c>
      <c r="L322" t="s">
        <v>194</v>
      </c>
      <c r="M322" t="s">
        <v>1904</v>
      </c>
      <c r="Q322">
        <v>200374</v>
      </c>
    </row>
    <row r="323" spans="1:17" x14ac:dyDescent="0.2">
      <c r="A323" s="169">
        <v>43704</v>
      </c>
      <c r="B323">
        <v>4505</v>
      </c>
      <c r="C323" t="s">
        <v>396</v>
      </c>
      <c r="D323" t="s">
        <v>265</v>
      </c>
      <c r="E323" t="s">
        <v>264</v>
      </c>
      <c r="F323" t="s">
        <v>426</v>
      </c>
      <c r="G323" t="s">
        <v>245</v>
      </c>
      <c r="H323">
        <v>3.8</v>
      </c>
      <c r="I323">
        <v>0</v>
      </c>
      <c r="J323" t="s">
        <v>193</v>
      </c>
      <c r="K323" t="s">
        <v>194</v>
      </c>
      <c r="L323" t="s">
        <v>194</v>
      </c>
      <c r="M323" t="s">
        <v>1904</v>
      </c>
      <c r="Q323">
        <v>200376</v>
      </c>
    </row>
    <row r="324" spans="1:17" x14ac:dyDescent="0.2">
      <c r="A324" s="169">
        <v>43704</v>
      </c>
      <c r="B324">
        <v>4505</v>
      </c>
      <c r="C324" t="s">
        <v>396</v>
      </c>
      <c r="D324" t="s">
        <v>265</v>
      </c>
      <c r="E324" t="s">
        <v>264</v>
      </c>
      <c r="F324" t="s">
        <v>425</v>
      </c>
      <c r="G324" t="s">
        <v>245</v>
      </c>
      <c r="H324">
        <v>3.8</v>
      </c>
      <c r="I324">
        <v>0</v>
      </c>
      <c r="J324" t="s">
        <v>193</v>
      </c>
      <c r="K324" t="s">
        <v>194</v>
      </c>
      <c r="L324" t="s">
        <v>194</v>
      </c>
      <c r="M324" t="s">
        <v>1904</v>
      </c>
      <c r="Q324">
        <v>200378</v>
      </c>
    </row>
    <row r="325" spans="1:17" x14ac:dyDescent="0.2">
      <c r="A325" s="169">
        <v>43704</v>
      </c>
      <c r="B325">
        <v>4505</v>
      </c>
      <c r="C325" t="s">
        <v>396</v>
      </c>
      <c r="D325" t="s">
        <v>265</v>
      </c>
      <c r="E325" t="s">
        <v>264</v>
      </c>
      <c r="F325" t="s">
        <v>424</v>
      </c>
      <c r="G325" t="s">
        <v>245</v>
      </c>
      <c r="H325">
        <v>3.8</v>
      </c>
      <c r="I325">
        <v>0</v>
      </c>
      <c r="J325" t="s">
        <v>193</v>
      </c>
      <c r="K325" t="s">
        <v>194</v>
      </c>
      <c r="L325" t="s">
        <v>194</v>
      </c>
      <c r="M325" t="s">
        <v>1904</v>
      </c>
      <c r="Q325">
        <v>200383</v>
      </c>
    </row>
    <row r="326" spans="1:17" x14ac:dyDescent="0.2">
      <c r="A326" s="169">
        <v>43704</v>
      </c>
      <c r="B326">
        <v>4505</v>
      </c>
      <c r="C326" t="s">
        <v>396</v>
      </c>
      <c r="D326" t="s">
        <v>265</v>
      </c>
      <c r="E326" t="s">
        <v>264</v>
      </c>
      <c r="F326" t="s">
        <v>423</v>
      </c>
      <c r="G326" t="s">
        <v>245</v>
      </c>
      <c r="H326">
        <v>3.8</v>
      </c>
      <c r="I326">
        <v>0</v>
      </c>
      <c r="J326" t="s">
        <v>193</v>
      </c>
      <c r="K326" t="s">
        <v>194</v>
      </c>
      <c r="L326" t="s">
        <v>194</v>
      </c>
      <c r="M326" t="s">
        <v>1904</v>
      </c>
      <c r="Q326">
        <v>200385</v>
      </c>
    </row>
    <row r="327" spans="1:17" x14ac:dyDescent="0.2">
      <c r="A327" s="169">
        <v>43704</v>
      </c>
      <c r="B327">
        <v>4505</v>
      </c>
      <c r="C327" t="s">
        <v>396</v>
      </c>
      <c r="D327" t="s">
        <v>265</v>
      </c>
      <c r="E327" t="s">
        <v>264</v>
      </c>
      <c r="F327" t="s">
        <v>1134</v>
      </c>
      <c r="G327" t="s">
        <v>245</v>
      </c>
      <c r="H327">
        <v>3.8</v>
      </c>
      <c r="I327">
        <v>0</v>
      </c>
      <c r="J327" t="s">
        <v>193</v>
      </c>
      <c r="K327" t="s">
        <v>194</v>
      </c>
      <c r="L327" t="s">
        <v>194</v>
      </c>
      <c r="M327" t="s">
        <v>1904</v>
      </c>
      <c r="Q327">
        <v>200392</v>
      </c>
    </row>
    <row r="328" spans="1:17" x14ac:dyDescent="0.2">
      <c r="A328" s="169">
        <v>43704</v>
      </c>
      <c r="B328">
        <v>4505</v>
      </c>
      <c r="C328" t="s">
        <v>396</v>
      </c>
      <c r="D328" t="s">
        <v>265</v>
      </c>
      <c r="E328" t="s">
        <v>264</v>
      </c>
      <c r="F328" t="s">
        <v>422</v>
      </c>
      <c r="G328" t="s">
        <v>245</v>
      </c>
      <c r="H328">
        <v>3.8</v>
      </c>
      <c r="I328">
        <v>0</v>
      </c>
      <c r="J328" t="s">
        <v>193</v>
      </c>
      <c r="K328" t="s">
        <v>194</v>
      </c>
      <c r="L328" t="s">
        <v>194</v>
      </c>
      <c r="M328" t="s">
        <v>1904</v>
      </c>
      <c r="Q328">
        <v>200395</v>
      </c>
    </row>
    <row r="329" spans="1:17" x14ac:dyDescent="0.2">
      <c r="A329" s="169">
        <v>43704</v>
      </c>
      <c r="B329">
        <v>4505</v>
      </c>
      <c r="C329" t="s">
        <v>396</v>
      </c>
      <c r="D329" t="s">
        <v>265</v>
      </c>
      <c r="E329" t="s">
        <v>264</v>
      </c>
      <c r="F329" t="s">
        <v>421</v>
      </c>
      <c r="G329" t="s">
        <v>245</v>
      </c>
      <c r="H329">
        <v>3.8</v>
      </c>
      <c r="I329">
        <v>0</v>
      </c>
      <c r="J329" t="s">
        <v>193</v>
      </c>
      <c r="K329" t="s">
        <v>194</v>
      </c>
      <c r="L329" t="s">
        <v>194</v>
      </c>
      <c r="M329" t="s">
        <v>1904</v>
      </c>
      <c r="Q329">
        <v>200403</v>
      </c>
    </row>
    <row r="330" spans="1:17" x14ac:dyDescent="0.2">
      <c r="A330" s="169">
        <v>43704</v>
      </c>
      <c r="B330">
        <v>4505</v>
      </c>
      <c r="C330" t="s">
        <v>396</v>
      </c>
      <c r="D330" t="s">
        <v>265</v>
      </c>
      <c r="E330" t="s">
        <v>264</v>
      </c>
      <c r="F330" t="s">
        <v>1441</v>
      </c>
      <c r="G330" t="s">
        <v>245</v>
      </c>
      <c r="H330">
        <v>3.8</v>
      </c>
      <c r="I330">
        <v>0</v>
      </c>
      <c r="J330" t="s">
        <v>193</v>
      </c>
      <c r="K330" t="s">
        <v>194</v>
      </c>
      <c r="L330" t="s">
        <v>194</v>
      </c>
      <c r="M330" t="s">
        <v>1904</v>
      </c>
      <c r="Q330">
        <v>200405</v>
      </c>
    </row>
    <row r="331" spans="1:17" x14ac:dyDescent="0.2">
      <c r="A331" s="169">
        <v>43704</v>
      </c>
      <c r="B331">
        <v>4505</v>
      </c>
      <c r="C331" t="s">
        <v>396</v>
      </c>
      <c r="D331" t="s">
        <v>265</v>
      </c>
      <c r="E331" t="s">
        <v>264</v>
      </c>
      <c r="F331" t="s">
        <v>417</v>
      </c>
      <c r="G331" t="s">
        <v>245</v>
      </c>
      <c r="H331">
        <v>3.8</v>
      </c>
      <c r="I331">
        <v>0</v>
      </c>
      <c r="J331" t="s">
        <v>193</v>
      </c>
      <c r="K331" t="s">
        <v>194</v>
      </c>
      <c r="L331" t="s">
        <v>194</v>
      </c>
      <c r="M331" t="s">
        <v>1904</v>
      </c>
      <c r="Q331">
        <v>200407</v>
      </c>
    </row>
    <row r="332" spans="1:17" x14ac:dyDescent="0.2">
      <c r="A332" s="169">
        <v>43704</v>
      </c>
      <c r="B332">
        <v>4505</v>
      </c>
      <c r="C332" t="s">
        <v>396</v>
      </c>
      <c r="D332" t="s">
        <v>265</v>
      </c>
      <c r="E332" t="s">
        <v>264</v>
      </c>
      <c r="F332" t="s">
        <v>1605</v>
      </c>
      <c r="G332" t="s">
        <v>245</v>
      </c>
      <c r="H332">
        <v>3.8</v>
      </c>
      <c r="I332">
        <v>0</v>
      </c>
      <c r="J332" t="s">
        <v>193</v>
      </c>
      <c r="K332" t="s">
        <v>194</v>
      </c>
      <c r="L332" t="s">
        <v>194</v>
      </c>
      <c r="M332" t="s">
        <v>1904</v>
      </c>
      <c r="Q332">
        <v>200409</v>
      </c>
    </row>
    <row r="333" spans="1:17" x14ac:dyDescent="0.2">
      <c r="A333" s="169">
        <v>43704</v>
      </c>
      <c r="B333">
        <v>2225</v>
      </c>
      <c r="C333" t="s">
        <v>202</v>
      </c>
      <c r="D333" t="s">
        <v>265</v>
      </c>
      <c r="E333" t="s">
        <v>264</v>
      </c>
      <c r="F333" t="s">
        <v>1908</v>
      </c>
      <c r="G333" t="s">
        <v>245</v>
      </c>
      <c r="H333">
        <v>14.97</v>
      </c>
      <c r="I333">
        <v>0</v>
      </c>
      <c r="J333" t="s">
        <v>193</v>
      </c>
      <c r="K333" t="s">
        <v>194</v>
      </c>
      <c r="L333" t="s">
        <v>194</v>
      </c>
      <c r="M333" t="s">
        <v>1904</v>
      </c>
      <c r="N333" t="s">
        <v>1907</v>
      </c>
      <c r="Q333">
        <v>200411</v>
      </c>
    </row>
    <row r="334" spans="1:17" x14ac:dyDescent="0.2">
      <c r="A334" s="169">
        <v>43704</v>
      </c>
      <c r="B334">
        <v>2225</v>
      </c>
      <c r="C334" t="s">
        <v>202</v>
      </c>
      <c r="D334" t="s">
        <v>265</v>
      </c>
      <c r="E334" t="s">
        <v>264</v>
      </c>
      <c r="F334" t="s">
        <v>1906</v>
      </c>
      <c r="G334" t="s">
        <v>245</v>
      </c>
      <c r="H334">
        <v>120.87</v>
      </c>
      <c r="I334">
        <v>0</v>
      </c>
      <c r="J334" t="s">
        <v>193</v>
      </c>
      <c r="K334" t="s">
        <v>194</v>
      </c>
      <c r="L334" t="s">
        <v>194</v>
      </c>
      <c r="M334" t="s">
        <v>1904</v>
      </c>
      <c r="N334" t="s">
        <v>195</v>
      </c>
      <c r="Q334">
        <v>200412</v>
      </c>
    </row>
    <row r="335" spans="1:17" x14ac:dyDescent="0.2">
      <c r="A335" s="169">
        <v>43704</v>
      </c>
      <c r="B335">
        <v>2310</v>
      </c>
      <c r="C335" t="s">
        <v>286</v>
      </c>
      <c r="D335" t="s">
        <v>265</v>
      </c>
      <c r="E335" t="s">
        <v>264</v>
      </c>
      <c r="F335" t="s">
        <v>1905</v>
      </c>
      <c r="G335" t="s">
        <v>245</v>
      </c>
      <c r="H335">
        <v>108.7</v>
      </c>
      <c r="I335">
        <v>0</v>
      </c>
      <c r="J335" t="s">
        <v>193</v>
      </c>
      <c r="K335" t="s">
        <v>194</v>
      </c>
      <c r="L335" t="s">
        <v>194</v>
      </c>
      <c r="M335" t="s">
        <v>1904</v>
      </c>
      <c r="N335" t="s">
        <v>980</v>
      </c>
      <c r="Q335">
        <v>200413</v>
      </c>
    </row>
    <row r="336" spans="1:17" x14ac:dyDescent="0.2">
      <c r="A336" s="169">
        <v>43704</v>
      </c>
      <c r="B336">
        <v>4505</v>
      </c>
      <c r="C336" t="s">
        <v>396</v>
      </c>
      <c r="D336" t="s">
        <v>265</v>
      </c>
      <c r="E336" t="s">
        <v>264</v>
      </c>
      <c r="F336" t="s">
        <v>405</v>
      </c>
      <c r="G336" t="s">
        <v>245</v>
      </c>
      <c r="H336">
        <v>3.8</v>
      </c>
      <c r="I336">
        <v>0</v>
      </c>
      <c r="J336" t="s">
        <v>193</v>
      </c>
      <c r="K336" t="s">
        <v>194</v>
      </c>
      <c r="L336" t="s">
        <v>194</v>
      </c>
      <c r="M336" t="s">
        <v>1904</v>
      </c>
      <c r="Q336">
        <v>200414</v>
      </c>
    </row>
    <row r="337" spans="1:17" x14ac:dyDescent="0.2">
      <c r="A337" s="169">
        <v>43704</v>
      </c>
      <c r="B337">
        <v>4505</v>
      </c>
      <c r="C337" t="s">
        <v>396</v>
      </c>
      <c r="D337" t="s">
        <v>265</v>
      </c>
      <c r="E337" t="s">
        <v>264</v>
      </c>
      <c r="F337" t="s">
        <v>403</v>
      </c>
      <c r="G337" t="s">
        <v>245</v>
      </c>
      <c r="H337">
        <v>3.8</v>
      </c>
      <c r="I337">
        <v>0</v>
      </c>
      <c r="J337" t="s">
        <v>193</v>
      </c>
      <c r="K337" t="s">
        <v>194</v>
      </c>
      <c r="L337" t="s">
        <v>194</v>
      </c>
      <c r="M337" t="s">
        <v>1904</v>
      </c>
      <c r="Q337">
        <v>200416</v>
      </c>
    </row>
    <row r="338" spans="1:17" x14ac:dyDescent="0.2">
      <c r="A338" s="169">
        <v>43704</v>
      </c>
      <c r="B338">
        <v>4505</v>
      </c>
      <c r="C338" t="s">
        <v>396</v>
      </c>
      <c r="D338" t="s">
        <v>265</v>
      </c>
      <c r="E338" t="s">
        <v>264</v>
      </c>
      <c r="F338" t="s">
        <v>401</v>
      </c>
      <c r="G338" t="s">
        <v>245</v>
      </c>
      <c r="H338">
        <v>3.8</v>
      </c>
      <c r="I338">
        <v>0</v>
      </c>
      <c r="J338" t="s">
        <v>193</v>
      </c>
      <c r="K338" t="s">
        <v>194</v>
      </c>
      <c r="L338" t="s">
        <v>194</v>
      </c>
      <c r="M338" t="s">
        <v>1904</v>
      </c>
      <c r="Q338">
        <v>200418</v>
      </c>
    </row>
    <row r="339" spans="1:17" x14ac:dyDescent="0.2">
      <c r="A339" s="169">
        <v>43704</v>
      </c>
      <c r="B339">
        <v>4505</v>
      </c>
      <c r="C339" t="s">
        <v>396</v>
      </c>
      <c r="D339" t="s">
        <v>265</v>
      </c>
      <c r="E339" t="s">
        <v>264</v>
      </c>
      <c r="F339" t="s">
        <v>397</v>
      </c>
      <c r="G339" t="s">
        <v>245</v>
      </c>
      <c r="H339">
        <v>3.8</v>
      </c>
      <c r="I339">
        <v>0</v>
      </c>
      <c r="J339" t="s">
        <v>193</v>
      </c>
      <c r="K339" t="s">
        <v>194</v>
      </c>
      <c r="L339" t="s">
        <v>194</v>
      </c>
      <c r="M339" t="s">
        <v>1904</v>
      </c>
      <c r="Q339">
        <v>200421</v>
      </c>
    </row>
    <row r="340" spans="1:17" x14ac:dyDescent="0.2">
      <c r="A340" s="169">
        <v>43704</v>
      </c>
      <c r="B340">
        <v>4505</v>
      </c>
      <c r="C340" t="s">
        <v>396</v>
      </c>
      <c r="D340" t="s">
        <v>265</v>
      </c>
      <c r="E340" t="s">
        <v>264</v>
      </c>
      <c r="F340" t="s">
        <v>1437</v>
      </c>
      <c r="G340" t="s">
        <v>245</v>
      </c>
      <c r="H340">
        <v>3.8</v>
      </c>
      <c r="I340">
        <v>0</v>
      </c>
      <c r="J340" t="s">
        <v>193</v>
      </c>
      <c r="K340" t="s">
        <v>194</v>
      </c>
      <c r="L340" t="s">
        <v>194</v>
      </c>
      <c r="M340" t="s">
        <v>1904</v>
      </c>
      <c r="Q340">
        <v>200423</v>
      </c>
    </row>
    <row r="341" spans="1:17" x14ac:dyDescent="0.2">
      <c r="A341" s="169">
        <v>43704</v>
      </c>
      <c r="B341">
        <v>4505</v>
      </c>
      <c r="C341" t="s">
        <v>396</v>
      </c>
      <c r="D341" t="s">
        <v>265</v>
      </c>
      <c r="E341" t="s">
        <v>264</v>
      </c>
      <c r="F341" t="s">
        <v>395</v>
      </c>
      <c r="G341" t="s">
        <v>245</v>
      </c>
      <c r="H341">
        <v>3.8</v>
      </c>
      <c r="I341">
        <v>0</v>
      </c>
      <c r="J341" t="s">
        <v>193</v>
      </c>
      <c r="K341" t="s">
        <v>194</v>
      </c>
      <c r="L341" t="s">
        <v>194</v>
      </c>
      <c r="M341" t="s">
        <v>1904</v>
      </c>
      <c r="Q341">
        <v>200425</v>
      </c>
    </row>
    <row r="342" spans="1:17" x14ac:dyDescent="0.2">
      <c r="A342" s="169">
        <v>43693</v>
      </c>
      <c r="B342">
        <v>2405</v>
      </c>
      <c r="C342" t="s">
        <v>213</v>
      </c>
      <c r="D342" t="s">
        <v>265</v>
      </c>
      <c r="E342" t="s">
        <v>264</v>
      </c>
      <c r="F342" t="s">
        <v>1903</v>
      </c>
      <c r="G342" t="s">
        <v>245</v>
      </c>
      <c r="H342">
        <v>850</v>
      </c>
      <c r="I342">
        <v>127.5</v>
      </c>
      <c r="K342" t="s">
        <v>201</v>
      </c>
      <c r="M342" t="s">
        <v>1902</v>
      </c>
      <c r="Q342">
        <v>200439</v>
      </c>
    </row>
    <row r="343" spans="1:17" x14ac:dyDescent="0.2">
      <c r="A343" s="169">
        <v>43706</v>
      </c>
      <c r="B343">
        <v>2225</v>
      </c>
      <c r="C343" t="s">
        <v>202</v>
      </c>
      <c r="D343" t="s">
        <v>265</v>
      </c>
      <c r="E343" t="s">
        <v>264</v>
      </c>
      <c r="F343" t="s">
        <v>1901</v>
      </c>
      <c r="G343" t="s">
        <v>245</v>
      </c>
      <c r="H343">
        <v>21.74</v>
      </c>
      <c r="I343">
        <v>0</v>
      </c>
      <c r="J343" t="s">
        <v>193</v>
      </c>
      <c r="K343" t="s">
        <v>194</v>
      </c>
      <c r="L343" t="s">
        <v>194</v>
      </c>
      <c r="M343" t="s">
        <v>1900</v>
      </c>
      <c r="N343" t="s">
        <v>1899</v>
      </c>
      <c r="Q343">
        <v>200451</v>
      </c>
    </row>
    <row r="344" spans="1:17" x14ac:dyDescent="0.2">
      <c r="A344" s="169">
        <v>43706</v>
      </c>
      <c r="B344">
        <v>2225</v>
      </c>
      <c r="C344" t="s">
        <v>202</v>
      </c>
      <c r="D344" t="s">
        <v>265</v>
      </c>
      <c r="E344" t="s">
        <v>264</v>
      </c>
      <c r="F344" t="s">
        <v>1898</v>
      </c>
      <c r="G344" t="s">
        <v>245</v>
      </c>
      <c r="H344">
        <v>140.43</v>
      </c>
      <c r="I344">
        <v>0</v>
      </c>
      <c r="J344" t="s">
        <v>193</v>
      </c>
      <c r="K344" t="s">
        <v>194</v>
      </c>
      <c r="L344" t="s">
        <v>194</v>
      </c>
      <c r="M344" t="s">
        <v>1897</v>
      </c>
      <c r="N344" t="s">
        <v>195</v>
      </c>
      <c r="Q344">
        <v>200482</v>
      </c>
    </row>
    <row r="345" spans="1:17" x14ac:dyDescent="0.2">
      <c r="A345" s="169">
        <v>43708</v>
      </c>
      <c r="B345">
        <v>4120</v>
      </c>
      <c r="C345" t="s">
        <v>233</v>
      </c>
      <c r="D345" t="s">
        <v>265</v>
      </c>
      <c r="E345" t="s">
        <v>264</v>
      </c>
      <c r="F345" t="s">
        <v>1896</v>
      </c>
      <c r="G345" t="s">
        <v>245</v>
      </c>
      <c r="H345" s="170">
        <v>2215</v>
      </c>
      <c r="I345">
        <v>0</v>
      </c>
      <c r="J345" t="s">
        <v>188</v>
      </c>
      <c r="K345" t="s">
        <v>189</v>
      </c>
      <c r="L345" t="s">
        <v>189</v>
      </c>
      <c r="M345" t="s">
        <v>1895</v>
      </c>
      <c r="Q345">
        <v>200492</v>
      </c>
    </row>
    <row r="346" spans="1:17" x14ac:dyDescent="0.2">
      <c r="A346" s="169">
        <v>43708</v>
      </c>
      <c r="B346">
        <v>2105</v>
      </c>
      <c r="C346" t="s">
        <v>186</v>
      </c>
      <c r="D346" t="s">
        <v>265</v>
      </c>
      <c r="E346" t="s">
        <v>264</v>
      </c>
      <c r="F346" t="s">
        <v>1893</v>
      </c>
      <c r="G346" t="s">
        <v>245</v>
      </c>
      <c r="H346" s="170">
        <v>41352.36</v>
      </c>
      <c r="I346">
        <v>0</v>
      </c>
      <c r="J346" t="s">
        <v>188</v>
      </c>
      <c r="K346" t="s">
        <v>189</v>
      </c>
      <c r="L346" t="s">
        <v>189</v>
      </c>
      <c r="M346" t="s">
        <v>1894</v>
      </c>
      <c r="Q346">
        <v>200503</v>
      </c>
    </row>
    <row r="347" spans="1:17" x14ac:dyDescent="0.2">
      <c r="A347" s="169">
        <v>43708</v>
      </c>
      <c r="B347">
        <v>2135</v>
      </c>
      <c r="C347" t="s">
        <v>190</v>
      </c>
      <c r="D347" t="s">
        <v>265</v>
      </c>
      <c r="E347" t="s">
        <v>264</v>
      </c>
      <c r="F347" t="s">
        <v>1893</v>
      </c>
      <c r="G347" t="s">
        <v>245</v>
      </c>
      <c r="H347">
        <v>488.47</v>
      </c>
      <c r="I347">
        <v>0</v>
      </c>
      <c r="J347" t="s">
        <v>188</v>
      </c>
      <c r="K347" t="s">
        <v>189</v>
      </c>
      <c r="L347" t="s">
        <v>189</v>
      </c>
      <c r="M347" t="s">
        <v>1894</v>
      </c>
      <c r="Q347">
        <v>200510</v>
      </c>
    </row>
    <row r="348" spans="1:17" x14ac:dyDescent="0.2">
      <c r="A348" s="169">
        <v>43708</v>
      </c>
      <c r="B348">
        <v>2140</v>
      </c>
      <c r="C348" t="s">
        <v>191</v>
      </c>
      <c r="D348" t="s">
        <v>265</v>
      </c>
      <c r="E348" t="s">
        <v>264</v>
      </c>
      <c r="F348" t="s">
        <v>1893</v>
      </c>
      <c r="G348" t="s">
        <v>245</v>
      </c>
      <c r="H348">
        <v>971.16</v>
      </c>
      <c r="I348">
        <v>0</v>
      </c>
      <c r="J348" t="s">
        <v>188</v>
      </c>
      <c r="K348" t="s">
        <v>189</v>
      </c>
      <c r="L348" t="s">
        <v>189</v>
      </c>
      <c r="M348" t="s">
        <v>1894</v>
      </c>
      <c r="Q348">
        <v>200520</v>
      </c>
    </row>
    <row r="349" spans="1:17" x14ac:dyDescent="0.2">
      <c r="A349" s="169">
        <v>43708</v>
      </c>
      <c r="B349">
        <v>2220</v>
      </c>
      <c r="C349" t="s">
        <v>1432</v>
      </c>
      <c r="D349" t="s">
        <v>265</v>
      </c>
      <c r="E349" t="s">
        <v>264</v>
      </c>
      <c r="F349" t="s">
        <v>1893</v>
      </c>
      <c r="G349" t="s">
        <v>245</v>
      </c>
      <c r="H349">
        <v>23.1</v>
      </c>
      <c r="I349">
        <v>0</v>
      </c>
      <c r="J349" t="s">
        <v>188</v>
      </c>
      <c r="K349" t="s">
        <v>189</v>
      </c>
      <c r="L349" t="s">
        <v>189</v>
      </c>
      <c r="M349" t="s">
        <v>1894</v>
      </c>
      <c r="Q349">
        <v>200527</v>
      </c>
    </row>
    <row r="350" spans="1:17" x14ac:dyDescent="0.2">
      <c r="A350" s="169">
        <v>43709</v>
      </c>
      <c r="B350">
        <v>2105</v>
      </c>
      <c r="C350" t="s">
        <v>186</v>
      </c>
      <c r="D350" t="s">
        <v>265</v>
      </c>
      <c r="E350" t="s">
        <v>264</v>
      </c>
      <c r="F350" t="s">
        <v>1893</v>
      </c>
      <c r="G350" t="s">
        <v>245</v>
      </c>
      <c r="H350" s="170">
        <v>-41352.36</v>
      </c>
      <c r="I350">
        <v>0</v>
      </c>
      <c r="J350" t="s">
        <v>188</v>
      </c>
      <c r="K350" t="s">
        <v>189</v>
      </c>
      <c r="L350" t="s">
        <v>189</v>
      </c>
      <c r="M350" t="s">
        <v>1892</v>
      </c>
      <c r="Q350">
        <v>200537</v>
      </c>
    </row>
    <row r="351" spans="1:17" x14ac:dyDescent="0.2">
      <c r="A351" s="169">
        <v>43709</v>
      </c>
      <c r="B351">
        <v>2135</v>
      </c>
      <c r="C351" t="s">
        <v>190</v>
      </c>
      <c r="D351" t="s">
        <v>265</v>
      </c>
      <c r="E351" t="s">
        <v>264</v>
      </c>
      <c r="F351" t="s">
        <v>1893</v>
      </c>
      <c r="G351" t="s">
        <v>245</v>
      </c>
      <c r="H351">
        <v>-488.47</v>
      </c>
      <c r="I351">
        <v>0</v>
      </c>
      <c r="J351" t="s">
        <v>188</v>
      </c>
      <c r="K351" t="s">
        <v>189</v>
      </c>
      <c r="L351" t="s">
        <v>189</v>
      </c>
      <c r="M351" t="s">
        <v>1892</v>
      </c>
      <c r="Q351">
        <v>200544</v>
      </c>
    </row>
    <row r="352" spans="1:17" x14ac:dyDescent="0.2">
      <c r="A352" s="169">
        <v>43709</v>
      </c>
      <c r="B352">
        <v>2140</v>
      </c>
      <c r="C352" t="s">
        <v>191</v>
      </c>
      <c r="D352" t="s">
        <v>265</v>
      </c>
      <c r="E352" t="s">
        <v>264</v>
      </c>
      <c r="F352" t="s">
        <v>1893</v>
      </c>
      <c r="G352" t="s">
        <v>245</v>
      </c>
      <c r="H352">
        <v>-971.16</v>
      </c>
      <c r="I352">
        <v>0</v>
      </c>
      <c r="J352" t="s">
        <v>188</v>
      </c>
      <c r="K352" t="s">
        <v>189</v>
      </c>
      <c r="L352" t="s">
        <v>189</v>
      </c>
      <c r="M352" t="s">
        <v>1892</v>
      </c>
      <c r="Q352">
        <v>200554</v>
      </c>
    </row>
    <row r="353" spans="1:17" x14ac:dyDescent="0.2">
      <c r="A353" s="169">
        <v>43709</v>
      </c>
      <c r="B353">
        <v>2220</v>
      </c>
      <c r="C353" t="s">
        <v>1432</v>
      </c>
      <c r="D353" t="s">
        <v>265</v>
      </c>
      <c r="E353" t="s">
        <v>264</v>
      </c>
      <c r="F353" t="s">
        <v>1893</v>
      </c>
      <c r="G353" t="s">
        <v>245</v>
      </c>
      <c r="H353">
        <v>-23.1</v>
      </c>
      <c r="I353">
        <v>0</v>
      </c>
      <c r="J353" t="s">
        <v>188</v>
      </c>
      <c r="K353" t="s">
        <v>189</v>
      </c>
      <c r="L353" t="s">
        <v>189</v>
      </c>
      <c r="M353" t="s">
        <v>1892</v>
      </c>
      <c r="Q353">
        <v>200561</v>
      </c>
    </row>
    <row r="354" spans="1:17" x14ac:dyDescent="0.2">
      <c r="A354" s="169">
        <v>43709</v>
      </c>
      <c r="B354">
        <v>2310</v>
      </c>
      <c r="C354" t="s">
        <v>286</v>
      </c>
      <c r="D354" t="s">
        <v>265</v>
      </c>
      <c r="E354" t="s">
        <v>264</v>
      </c>
      <c r="F354" t="s">
        <v>1891</v>
      </c>
      <c r="G354" t="s">
        <v>245</v>
      </c>
      <c r="H354">
        <v>637</v>
      </c>
      <c r="I354">
        <v>95.55</v>
      </c>
      <c r="K354" t="s">
        <v>194</v>
      </c>
      <c r="M354" t="s">
        <v>1890</v>
      </c>
      <c r="Q354">
        <v>200573</v>
      </c>
    </row>
    <row r="355" spans="1:17" x14ac:dyDescent="0.2">
      <c r="A355" s="169">
        <v>43709</v>
      </c>
      <c r="B355">
        <v>2310</v>
      </c>
      <c r="C355" t="s">
        <v>286</v>
      </c>
      <c r="D355" t="s">
        <v>265</v>
      </c>
      <c r="E355" t="s">
        <v>264</v>
      </c>
      <c r="F355" t="s">
        <v>1889</v>
      </c>
      <c r="G355" t="s">
        <v>245</v>
      </c>
      <c r="H355">
        <v>-427</v>
      </c>
      <c r="I355">
        <v>-64.05</v>
      </c>
      <c r="K355" t="s">
        <v>194</v>
      </c>
      <c r="M355" t="s">
        <v>1888</v>
      </c>
      <c r="Q355">
        <v>200600</v>
      </c>
    </row>
    <row r="356" spans="1:17" x14ac:dyDescent="0.2">
      <c r="A356" s="169">
        <v>43709</v>
      </c>
      <c r="B356">
        <v>3435</v>
      </c>
      <c r="C356" t="s">
        <v>289</v>
      </c>
      <c r="D356" t="s">
        <v>265</v>
      </c>
      <c r="E356" t="s">
        <v>264</v>
      </c>
      <c r="F356" t="s">
        <v>1887</v>
      </c>
      <c r="G356" t="s">
        <v>245</v>
      </c>
      <c r="H356">
        <v>45</v>
      </c>
      <c r="I356">
        <v>6.75</v>
      </c>
      <c r="K356" t="s">
        <v>194</v>
      </c>
      <c r="M356" t="s">
        <v>1886</v>
      </c>
      <c r="Q356">
        <v>200605</v>
      </c>
    </row>
    <row r="357" spans="1:17" x14ac:dyDescent="0.2">
      <c r="A357" s="169">
        <v>43709</v>
      </c>
      <c r="B357">
        <v>3010</v>
      </c>
      <c r="C357" t="s">
        <v>207</v>
      </c>
      <c r="D357" t="s">
        <v>265</v>
      </c>
      <c r="E357" t="s">
        <v>264</v>
      </c>
      <c r="F357" t="s">
        <v>1885</v>
      </c>
      <c r="G357" t="s">
        <v>245</v>
      </c>
      <c r="H357">
        <v>-17.03</v>
      </c>
      <c r="I357">
        <v>-2.5499999999999998</v>
      </c>
      <c r="K357" t="s">
        <v>194</v>
      </c>
      <c r="M357" t="s">
        <v>1861</v>
      </c>
      <c r="Q357">
        <v>200611</v>
      </c>
    </row>
    <row r="358" spans="1:17" x14ac:dyDescent="0.2">
      <c r="A358" s="169">
        <v>43709</v>
      </c>
      <c r="B358">
        <v>3010</v>
      </c>
      <c r="C358" t="s">
        <v>207</v>
      </c>
      <c r="D358" t="s">
        <v>265</v>
      </c>
      <c r="E358" t="s">
        <v>264</v>
      </c>
      <c r="F358" t="s">
        <v>1884</v>
      </c>
      <c r="G358" t="s">
        <v>245</v>
      </c>
      <c r="H358">
        <v>28</v>
      </c>
      <c r="I358">
        <v>0</v>
      </c>
      <c r="K358" t="s">
        <v>194</v>
      </c>
      <c r="M358" t="s">
        <v>1861</v>
      </c>
      <c r="Q358">
        <v>200613</v>
      </c>
    </row>
    <row r="359" spans="1:17" x14ac:dyDescent="0.2">
      <c r="A359" s="169">
        <v>43709</v>
      </c>
      <c r="B359">
        <v>3010</v>
      </c>
      <c r="C359" t="s">
        <v>207</v>
      </c>
      <c r="D359" t="s">
        <v>265</v>
      </c>
      <c r="E359" t="s">
        <v>264</v>
      </c>
      <c r="F359" t="s">
        <v>1883</v>
      </c>
      <c r="G359" t="s">
        <v>245</v>
      </c>
      <c r="H359">
        <v>24.51</v>
      </c>
      <c r="I359">
        <v>3.68</v>
      </c>
      <c r="K359" t="s">
        <v>194</v>
      </c>
      <c r="M359" t="s">
        <v>1861</v>
      </c>
      <c r="Q359">
        <v>200614</v>
      </c>
    </row>
    <row r="360" spans="1:17" x14ac:dyDescent="0.2">
      <c r="A360" s="169">
        <v>43709</v>
      </c>
      <c r="B360">
        <v>3010</v>
      </c>
      <c r="C360" t="s">
        <v>207</v>
      </c>
      <c r="D360" t="s">
        <v>265</v>
      </c>
      <c r="E360" t="s">
        <v>264</v>
      </c>
      <c r="F360" t="s">
        <v>1882</v>
      </c>
      <c r="G360" t="s">
        <v>245</v>
      </c>
      <c r="H360">
        <v>22.68</v>
      </c>
      <c r="I360">
        <v>3.4</v>
      </c>
      <c r="K360" t="s">
        <v>194</v>
      </c>
      <c r="M360" t="s">
        <v>1861</v>
      </c>
      <c r="Q360">
        <v>200616</v>
      </c>
    </row>
    <row r="361" spans="1:17" x14ac:dyDescent="0.2">
      <c r="A361" s="169">
        <v>43709</v>
      </c>
      <c r="B361">
        <v>3010</v>
      </c>
      <c r="C361" t="s">
        <v>207</v>
      </c>
      <c r="D361" t="s">
        <v>265</v>
      </c>
      <c r="E361" t="s">
        <v>264</v>
      </c>
      <c r="F361" t="s">
        <v>1881</v>
      </c>
      <c r="G361" t="s">
        <v>245</v>
      </c>
      <c r="H361">
        <v>22</v>
      </c>
      <c r="I361">
        <v>3.3</v>
      </c>
      <c r="K361" t="s">
        <v>194</v>
      </c>
      <c r="M361" t="s">
        <v>1861</v>
      </c>
      <c r="Q361">
        <v>200618</v>
      </c>
    </row>
    <row r="362" spans="1:17" x14ac:dyDescent="0.2">
      <c r="A362" s="169">
        <v>43709</v>
      </c>
      <c r="B362">
        <v>3010</v>
      </c>
      <c r="C362" t="s">
        <v>207</v>
      </c>
      <c r="D362" t="s">
        <v>265</v>
      </c>
      <c r="E362" t="s">
        <v>264</v>
      </c>
      <c r="F362" t="s">
        <v>1880</v>
      </c>
      <c r="G362" t="s">
        <v>245</v>
      </c>
      <c r="H362">
        <v>22.17</v>
      </c>
      <c r="I362">
        <v>3.33</v>
      </c>
      <c r="K362" t="s">
        <v>194</v>
      </c>
      <c r="M362" t="s">
        <v>1861</v>
      </c>
      <c r="Q362">
        <v>200620</v>
      </c>
    </row>
    <row r="363" spans="1:17" x14ac:dyDescent="0.2">
      <c r="A363" s="169">
        <v>43709</v>
      </c>
      <c r="B363">
        <v>3010</v>
      </c>
      <c r="C363" t="s">
        <v>207</v>
      </c>
      <c r="D363" t="s">
        <v>265</v>
      </c>
      <c r="E363" t="s">
        <v>264</v>
      </c>
      <c r="F363" t="s">
        <v>1879</v>
      </c>
      <c r="G363" t="s">
        <v>245</v>
      </c>
      <c r="H363">
        <v>22</v>
      </c>
      <c r="I363">
        <v>3.3</v>
      </c>
      <c r="K363" t="s">
        <v>194</v>
      </c>
      <c r="M363" t="s">
        <v>1861</v>
      </c>
      <c r="Q363">
        <v>200622</v>
      </c>
    </row>
    <row r="364" spans="1:17" x14ac:dyDescent="0.2">
      <c r="A364" s="169">
        <v>43709</v>
      </c>
      <c r="B364">
        <v>3010</v>
      </c>
      <c r="C364" t="s">
        <v>207</v>
      </c>
      <c r="D364" t="s">
        <v>265</v>
      </c>
      <c r="E364" t="s">
        <v>264</v>
      </c>
      <c r="F364" t="s">
        <v>1878</v>
      </c>
      <c r="G364" t="s">
        <v>245</v>
      </c>
      <c r="H364">
        <v>22.88</v>
      </c>
      <c r="I364">
        <v>3.43</v>
      </c>
      <c r="K364" t="s">
        <v>194</v>
      </c>
      <c r="M364" t="s">
        <v>1861</v>
      </c>
      <c r="Q364">
        <v>200624</v>
      </c>
    </row>
    <row r="365" spans="1:17" x14ac:dyDescent="0.2">
      <c r="A365" s="169">
        <v>43709</v>
      </c>
      <c r="B365">
        <v>3010</v>
      </c>
      <c r="C365" t="s">
        <v>207</v>
      </c>
      <c r="D365" t="s">
        <v>265</v>
      </c>
      <c r="E365" t="s">
        <v>264</v>
      </c>
      <c r="F365" t="s">
        <v>1877</v>
      </c>
      <c r="G365" t="s">
        <v>245</v>
      </c>
      <c r="H365">
        <v>22.11</v>
      </c>
      <c r="I365">
        <v>3.31</v>
      </c>
      <c r="K365" t="s">
        <v>194</v>
      </c>
      <c r="M365" t="s">
        <v>1861</v>
      </c>
      <c r="Q365">
        <v>200626</v>
      </c>
    </row>
    <row r="366" spans="1:17" x14ac:dyDescent="0.2">
      <c r="A366" s="169">
        <v>43709</v>
      </c>
      <c r="B366">
        <v>3010</v>
      </c>
      <c r="C366" t="s">
        <v>207</v>
      </c>
      <c r="D366" t="s">
        <v>265</v>
      </c>
      <c r="E366" t="s">
        <v>264</v>
      </c>
      <c r="F366" t="s">
        <v>1876</v>
      </c>
      <c r="G366" t="s">
        <v>245</v>
      </c>
      <c r="H366">
        <v>22.21</v>
      </c>
      <c r="I366">
        <v>3.33</v>
      </c>
      <c r="K366" t="s">
        <v>194</v>
      </c>
      <c r="M366" t="s">
        <v>1861</v>
      </c>
      <c r="Q366">
        <v>200628</v>
      </c>
    </row>
    <row r="367" spans="1:17" x14ac:dyDescent="0.2">
      <c r="A367" s="169">
        <v>43709</v>
      </c>
      <c r="B367">
        <v>3010</v>
      </c>
      <c r="C367" t="s">
        <v>207</v>
      </c>
      <c r="D367" t="s">
        <v>265</v>
      </c>
      <c r="E367" t="s">
        <v>264</v>
      </c>
      <c r="F367" t="s">
        <v>1875</v>
      </c>
      <c r="G367" t="s">
        <v>245</v>
      </c>
      <c r="H367">
        <v>30.51</v>
      </c>
      <c r="I367">
        <v>4.58</v>
      </c>
      <c r="K367" t="s">
        <v>194</v>
      </c>
      <c r="M367" t="s">
        <v>1861</v>
      </c>
      <c r="Q367">
        <v>200630</v>
      </c>
    </row>
    <row r="368" spans="1:17" x14ac:dyDescent="0.2">
      <c r="A368" s="169">
        <v>43709</v>
      </c>
      <c r="B368">
        <v>3010</v>
      </c>
      <c r="C368" t="s">
        <v>207</v>
      </c>
      <c r="D368" t="s">
        <v>265</v>
      </c>
      <c r="E368" t="s">
        <v>264</v>
      </c>
      <c r="F368" t="s">
        <v>1874</v>
      </c>
      <c r="G368" t="s">
        <v>245</v>
      </c>
      <c r="H368">
        <v>22.51</v>
      </c>
      <c r="I368">
        <v>3.38</v>
      </c>
      <c r="K368" t="s">
        <v>194</v>
      </c>
      <c r="M368" t="s">
        <v>1861</v>
      </c>
      <c r="Q368">
        <v>200632</v>
      </c>
    </row>
    <row r="369" spans="1:17" x14ac:dyDescent="0.2">
      <c r="A369" s="169">
        <v>43709</v>
      </c>
      <c r="B369">
        <v>3010</v>
      </c>
      <c r="C369" t="s">
        <v>207</v>
      </c>
      <c r="D369" t="s">
        <v>265</v>
      </c>
      <c r="E369" t="s">
        <v>264</v>
      </c>
      <c r="F369" t="s">
        <v>1873</v>
      </c>
      <c r="G369" t="s">
        <v>245</v>
      </c>
      <c r="H369">
        <v>22.18</v>
      </c>
      <c r="I369">
        <v>3.32</v>
      </c>
      <c r="K369" t="s">
        <v>194</v>
      </c>
      <c r="M369" t="s">
        <v>1861</v>
      </c>
      <c r="Q369">
        <v>200634</v>
      </c>
    </row>
    <row r="370" spans="1:17" x14ac:dyDescent="0.2">
      <c r="A370" s="169">
        <v>43709</v>
      </c>
      <c r="B370">
        <v>3010</v>
      </c>
      <c r="C370" t="s">
        <v>207</v>
      </c>
      <c r="D370" t="s">
        <v>265</v>
      </c>
      <c r="E370" t="s">
        <v>264</v>
      </c>
      <c r="F370" t="s">
        <v>1872</v>
      </c>
      <c r="G370" t="s">
        <v>245</v>
      </c>
      <c r="H370">
        <v>22</v>
      </c>
      <c r="I370">
        <v>3.3</v>
      </c>
      <c r="K370" t="s">
        <v>194</v>
      </c>
      <c r="M370" t="s">
        <v>1861</v>
      </c>
      <c r="Q370">
        <v>200636</v>
      </c>
    </row>
    <row r="371" spans="1:17" x14ac:dyDescent="0.2">
      <c r="A371" s="169">
        <v>43709</v>
      </c>
      <c r="B371">
        <v>3010</v>
      </c>
      <c r="C371" t="s">
        <v>207</v>
      </c>
      <c r="D371" t="s">
        <v>265</v>
      </c>
      <c r="E371" t="s">
        <v>264</v>
      </c>
      <c r="F371" t="s">
        <v>1871</v>
      </c>
      <c r="G371" t="s">
        <v>245</v>
      </c>
      <c r="H371">
        <v>22</v>
      </c>
      <c r="I371">
        <v>3.3</v>
      </c>
      <c r="K371" t="s">
        <v>194</v>
      </c>
      <c r="M371" t="s">
        <v>1861</v>
      </c>
      <c r="Q371">
        <v>200638</v>
      </c>
    </row>
    <row r="372" spans="1:17" x14ac:dyDescent="0.2">
      <c r="A372" s="169">
        <v>43709</v>
      </c>
      <c r="B372">
        <v>3010</v>
      </c>
      <c r="C372" t="s">
        <v>207</v>
      </c>
      <c r="D372" t="s">
        <v>265</v>
      </c>
      <c r="E372" t="s">
        <v>264</v>
      </c>
      <c r="F372" t="s">
        <v>1870</v>
      </c>
      <c r="G372" t="s">
        <v>245</v>
      </c>
      <c r="H372">
        <v>23.05</v>
      </c>
      <c r="I372">
        <v>3.46</v>
      </c>
      <c r="K372" t="s">
        <v>194</v>
      </c>
      <c r="M372" t="s">
        <v>1861</v>
      </c>
      <c r="Q372">
        <v>200640</v>
      </c>
    </row>
    <row r="373" spans="1:17" x14ac:dyDescent="0.2">
      <c r="A373" s="169">
        <v>43709</v>
      </c>
      <c r="B373">
        <v>3010</v>
      </c>
      <c r="C373" t="s">
        <v>207</v>
      </c>
      <c r="D373" t="s">
        <v>265</v>
      </c>
      <c r="E373" t="s">
        <v>264</v>
      </c>
      <c r="F373" s="175" t="s">
        <v>1869</v>
      </c>
      <c r="G373" t="s">
        <v>254</v>
      </c>
      <c r="H373">
        <v>22.68</v>
      </c>
      <c r="I373">
        <v>3.4</v>
      </c>
      <c r="K373" t="s">
        <v>194</v>
      </c>
      <c r="M373" t="s">
        <v>1861</v>
      </c>
      <c r="Q373">
        <v>200642</v>
      </c>
    </row>
    <row r="374" spans="1:17" x14ac:dyDescent="0.2">
      <c r="A374" s="169">
        <v>43709</v>
      </c>
      <c r="B374">
        <v>3010</v>
      </c>
      <c r="C374" t="s">
        <v>207</v>
      </c>
      <c r="D374" t="s">
        <v>265</v>
      </c>
      <c r="E374" t="s">
        <v>264</v>
      </c>
      <c r="F374" t="s">
        <v>1868</v>
      </c>
      <c r="G374" t="s">
        <v>245</v>
      </c>
      <c r="H374">
        <v>23.35</v>
      </c>
      <c r="I374">
        <v>3.51</v>
      </c>
      <c r="K374" t="s">
        <v>194</v>
      </c>
      <c r="M374" t="s">
        <v>1861</v>
      </c>
      <c r="Q374">
        <v>200644</v>
      </c>
    </row>
    <row r="375" spans="1:17" x14ac:dyDescent="0.2">
      <c r="A375" s="169">
        <v>43709</v>
      </c>
      <c r="B375">
        <v>3010</v>
      </c>
      <c r="C375" t="s">
        <v>207</v>
      </c>
      <c r="D375" t="s">
        <v>265</v>
      </c>
      <c r="E375" t="s">
        <v>264</v>
      </c>
      <c r="F375" t="s">
        <v>1867</v>
      </c>
      <c r="G375" t="s">
        <v>245</v>
      </c>
      <c r="H375">
        <v>22.18</v>
      </c>
      <c r="I375">
        <v>3.32</v>
      </c>
      <c r="K375" t="s">
        <v>194</v>
      </c>
      <c r="M375" t="s">
        <v>1861</v>
      </c>
      <c r="Q375">
        <v>200646</v>
      </c>
    </row>
    <row r="376" spans="1:17" x14ac:dyDescent="0.2">
      <c r="A376" s="169">
        <v>43709</v>
      </c>
      <c r="B376">
        <v>3010</v>
      </c>
      <c r="C376" t="s">
        <v>207</v>
      </c>
      <c r="D376" t="s">
        <v>265</v>
      </c>
      <c r="E376" t="s">
        <v>264</v>
      </c>
      <c r="F376" t="s">
        <v>1866</v>
      </c>
      <c r="G376" t="s">
        <v>245</v>
      </c>
      <c r="H376">
        <v>22.17</v>
      </c>
      <c r="I376">
        <v>3.33</v>
      </c>
      <c r="K376" t="s">
        <v>194</v>
      </c>
      <c r="M376" t="s">
        <v>1861</v>
      </c>
      <c r="Q376">
        <v>200648</v>
      </c>
    </row>
    <row r="377" spans="1:17" x14ac:dyDescent="0.2">
      <c r="A377" s="169">
        <v>43709</v>
      </c>
      <c r="B377">
        <v>4145</v>
      </c>
      <c r="C377" t="s">
        <v>526</v>
      </c>
      <c r="D377" t="s">
        <v>265</v>
      </c>
      <c r="E377" t="s">
        <v>264</v>
      </c>
      <c r="F377" t="s">
        <v>1865</v>
      </c>
      <c r="G377" t="s">
        <v>245</v>
      </c>
      <c r="H377" s="170">
        <v>1094.68</v>
      </c>
      <c r="I377">
        <v>164.2</v>
      </c>
      <c r="K377" t="s">
        <v>194</v>
      </c>
      <c r="M377" t="s">
        <v>1861</v>
      </c>
      <c r="Q377">
        <v>200650</v>
      </c>
    </row>
    <row r="378" spans="1:17" x14ac:dyDescent="0.2">
      <c r="A378" s="169">
        <v>43709</v>
      </c>
      <c r="B378">
        <v>3010</v>
      </c>
      <c r="C378" t="s">
        <v>207</v>
      </c>
      <c r="D378" t="s">
        <v>265</v>
      </c>
      <c r="E378" t="s">
        <v>264</v>
      </c>
      <c r="F378" t="s">
        <v>1864</v>
      </c>
      <c r="G378" t="s">
        <v>245</v>
      </c>
      <c r="H378">
        <v>40.61</v>
      </c>
      <c r="I378">
        <v>6.1</v>
      </c>
      <c r="K378" t="s">
        <v>194</v>
      </c>
      <c r="M378" t="s">
        <v>1861</v>
      </c>
      <c r="Q378">
        <v>200652</v>
      </c>
    </row>
    <row r="379" spans="1:17" x14ac:dyDescent="0.2">
      <c r="A379" s="169">
        <v>43709</v>
      </c>
      <c r="B379">
        <v>3010</v>
      </c>
      <c r="C379" t="s">
        <v>207</v>
      </c>
      <c r="D379" t="s">
        <v>265</v>
      </c>
      <c r="E379" t="s">
        <v>264</v>
      </c>
      <c r="F379" t="s">
        <v>1863</v>
      </c>
      <c r="G379" t="s">
        <v>245</v>
      </c>
      <c r="H379">
        <v>22.18</v>
      </c>
      <c r="I379">
        <v>3.32</v>
      </c>
      <c r="K379" t="s">
        <v>194</v>
      </c>
      <c r="M379" t="s">
        <v>1861</v>
      </c>
      <c r="Q379">
        <v>200654</v>
      </c>
    </row>
    <row r="380" spans="1:17" x14ac:dyDescent="0.2">
      <c r="A380" s="169">
        <v>43709</v>
      </c>
      <c r="B380">
        <v>3010</v>
      </c>
      <c r="C380" t="s">
        <v>207</v>
      </c>
      <c r="D380" t="s">
        <v>265</v>
      </c>
      <c r="E380" t="s">
        <v>264</v>
      </c>
      <c r="F380" t="s">
        <v>1862</v>
      </c>
      <c r="G380" t="s">
        <v>245</v>
      </c>
      <c r="H380">
        <v>22.44</v>
      </c>
      <c r="I380">
        <v>3.37</v>
      </c>
      <c r="K380" t="s">
        <v>194</v>
      </c>
      <c r="M380" t="s">
        <v>1861</v>
      </c>
      <c r="Q380">
        <v>200656</v>
      </c>
    </row>
    <row r="381" spans="1:17" x14ac:dyDescent="0.2">
      <c r="A381" s="169">
        <v>43706</v>
      </c>
      <c r="B381">
        <v>4505</v>
      </c>
      <c r="C381" t="s">
        <v>396</v>
      </c>
      <c r="D381" t="s">
        <v>265</v>
      </c>
      <c r="E381" t="s">
        <v>264</v>
      </c>
      <c r="F381" t="s">
        <v>1860</v>
      </c>
      <c r="G381" t="s">
        <v>245</v>
      </c>
      <c r="H381" s="170">
        <v>-1755.57</v>
      </c>
      <c r="I381">
        <v>0</v>
      </c>
      <c r="J381" t="s">
        <v>188</v>
      </c>
      <c r="K381" t="s">
        <v>189</v>
      </c>
      <c r="L381" t="s">
        <v>189</v>
      </c>
      <c r="M381" t="s">
        <v>1859</v>
      </c>
      <c r="Q381">
        <v>200687</v>
      </c>
    </row>
    <row r="382" spans="1:17" x14ac:dyDescent="0.2">
      <c r="A382" s="169">
        <v>43708</v>
      </c>
      <c r="B382">
        <v>3446</v>
      </c>
      <c r="C382" t="s">
        <v>192</v>
      </c>
      <c r="D382" t="s">
        <v>265</v>
      </c>
      <c r="E382" t="s">
        <v>264</v>
      </c>
      <c r="F382" t="s">
        <v>382</v>
      </c>
      <c r="G382" t="s">
        <v>245</v>
      </c>
      <c r="H382">
        <v>70.3</v>
      </c>
      <c r="I382">
        <v>0</v>
      </c>
      <c r="J382" t="s">
        <v>193</v>
      </c>
      <c r="K382" t="s">
        <v>201</v>
      </c>
      <c r="L382" t="s">
        <v>201</v>
      </c>
      <c r="M382" t="s">
        <v>1858</v>
      </c>
      <c r="N382" t="s">
        <v>230</v>
      </c>
      <c r="Q382">
        <v>200688</v>
      </c>
    </row>
    <row r="383" spans="1:17" x14ac:dyDescent="0.2">
      <c r="A383" s="169">
        <v>43708</v>
      </c>
      <c r="B383">
        <v>3446</v>
      </c>
      <c r="C383" t="s">
        <v>192</v>
      </c>
      <c r="D383" t="s">
        <v>265</v>
      </c>
      <c r="E383" t="s">
        <v>264</v>
      </c>
      <c r="F383" t="s">
        <v>382</v>
      </c>
      <c r="G383" t="s">
        <v>245</v>
      </c>
      <c r="H383">
        <v>101.48</v>
      </c>
      <c r="I383">
        <v>0</v>
      </c>
      <c r="J383" t="s">
        <v>193</v>
      </c>
      <c r="K383" t="s">
        <v>201</v>
      </c>
      <c r="L383" t="s">
        <v>201</v>
      </c>
      <c r="M383" t="s">
        <v>1858</v>
      </c>
      <c r="N383" t="s">
        <v>730</v>
      </c>
      <c r="Q383">
        <v>200689</v>
      </c>
    </row>
    <row r="384" spans="1:17" x14ac:dyDescent="0.2">
      <c r="A384" s="169">
        <v>43708</v>
      </c>
      <c r="B384">
        <v>3446</v>
      </c>
      <c r="C384" t="s">
        <v>192</v>
      </c>
      <c r="D384" t="s">
        <v>265</v>
      </c>
      <c r="E384" t="s">
        <v>264</v>
      </c>
      <c r="F384" t="s">
        <v>382</v>
      </c>
      <c r="G384" t="s">
        <v>245</v>
      </c>
      <c r="H384">
        <v>385.04</v>
      </c>
      <c r="I384">
        <v>0</v>
      </c>
      <c r="J384" t="s">
        <v>193</v>
      </c>
      <c r="K384" t="s">
        <v>201</v>
      </c>
      <c r="L384" t="s">
        <v>201</v>
      </c>
      <c r="M384" t="s">
        <v>1858</v>
      </c>
      <c r="N384" t="s">
        <v>195</v>
      </c>
      <c r="Q384">
        <v>200690</v>
      </c>
    </row>
    <row r="385" spans="1:17" x14ac:dyDescent="0.2">
      <c r="A385" s="169">
        <v>43708</v>
      </c>
      <c r="B385">
        <v>3446</v>
      </c>
      <c r="C385" t="s">
        <v>192</v>
      </c>
      <c r="D385" t="s">
        <v>265</v>
      </c>
      <c r="E385" t="s">
        <v>264</v>
      </c>
      <c r="F385" t="s">
        <v>382</v>
      </c>
      <c r="G385" t="s">
        <v>245</v>
      </c>
      <c r="H385">
        <v>85.22</v>
      </c>
      <c r="I385">
        <v>0</v>
      </c>
      <c r="J385" t="s">
        <v>193</v>
      </c>
      <c r="K385" t="s">
        <v>201</v>
      </c>
      <c r="L385" t="s">
        <v>201</v>
      </c>
      <c r="M385" t="s">
        <v>1858</v>
      </c>
      <c r="N385" t="s">
        <v>195</v>
      </c>
      <c r="Q385">
        <v>200691</v>
      </c>
    </row>
    <row r="386" spans="1:17" x14ac:dyDescent="0.2">
      <c r="A386" s="169">
        <v>43708</v>
      </c>
      <c r="B386">
        <v>3446</v>
      </c>
      <c r="C386" t="s">
        <v>192</v>
      </c>
      <c r="D386" t="s">
        <v>265</v>
      </c>
      <c r="E386" t="s">
        <v>264</v>
      </c>
      <c r="F386" t="s">
        <v>382</v>
      </c>
      <c r="G386" t="s">
        <v>245</v>
      </c>
      <c r="H386">
        <v>16.350000000000001</v>
      </c>
      <c r="I386">
        <v>0</v>
      </c>
      <c r="J386" t="s">
        <v>193</v>
      </c>
      <c r="K386" t="s">
        <v>201</v>
      </c>
      <c r="L386" t="s">
        <v>201</v>
      </c>
      <c r="M386" t="s">
        <v>1858</v>
      </c>
      <c r="N386" t="s">
        <v>195</v>
      </c>
      <c r="Q386">
        <v>200692</v>
      </c>
    </row>
    <row r="387" spans="1:17" x14ac:dyDescent="0.2">
      <c r="A387" s="169">
        <v>43708</v>
      </c>
      <c r="B387">
        <v>3446</v>
      </c>
      <c r="C387" t="s">
        <v>192</v>
      </c>
      <c r="D387" t="s">
        <v>265</v>
      </c>
      <c r="E387" t="s">
        <v>264</v>
      </c>
      <c r="F387" t="s">
        <v>382</v>
      </c>
      <c r="G387" t="s">
        <v>245</v>
      </c>
      <c r="H387">
        <v>668.7</v>
      </c>
      <c r="I387">
        <v>0</v>
      </c>
      <c r="J387" t="s">
        <v>193</v>
      </c>
      <c r="K387" t="s">
        <v>201</v>
      </c>
      <c r="L387" t="s">
        <v>201</v>
      </c>
      <c r="M387" t="s">
        <v>1858</v>
      </c>
      <c r="N387" t="s">
        <v>195</v>
      </c>
      <c r="Q387">
        <v>200693</v>
      </c>
    </row>
    <row r="388" spans="1:17" x14ac:dyDescent="0.2">
      <c r="A388" s="169">
        <v>43708</v>
      </c>
      <c r="B388">
        <v>3446</v>
      </c>
      <c r="C388" t="s">
        <v>192</v>
      </c>
      <c r="D388" t="s">
        <v>265</v>
      </c>
      <c r="E388" t="s">
        <v>264</v>
      </c>
      <c r="F388" t="s">
        <v>382</v>
      </c>
      <c r="G388" t="s">
        <v>245</v>
      </c>
      <c r="H388">
        <v>105.65</v>
      </c>
      <c r="I388">
        <v>0</v>
      </c>
      <c r="J388" t="s">
        <v>193</v>
      </c>
      <c r="K388" t="s">
        <v>201</v>
      </c>
      <c r="L388" t="s">
        <v>201</v>
      </c>
      <c r="M388" t="s">
        <v>1858</v>
      </c>
      <c r="N388" t="s">
        <v>230</v>
      </c>
      <c r="Q388">
        <v>200694</v>
      </c>
    </row>
    <row r="389" spans="1:17" x14ac:dyDescent="0.2">
      <c r="A389" s="169">
        <v>43708</v>
      </c>
      <c r="B389">
        <v>3446</v>
      </c>
      <c r="C389" t="s">
        <v>192</v>
      </c>
      <c r="D389" t="s">
        <v>265</v>
      </c>
      <c r="E389" t="s">
        <v>264</v>
      </c>
      <c r="F389" t="s">
        <v>1731</v>
      </c>
      <c r="G389" t="s">
        <v>245</v>
      </c>
      <c r="H389">
        <v>127.83</v>
      </c>
      <c r="I389">
        <v>0</v>
      </c>
      <c r="J389" t="s">
        <v>193</v>
      </c>
      <c r="K389" t="s">
        <v>201</v>
      </c>
      <c r="L389" t="s">
        <v>201</v>
      </c>
      <c r="M389" t="s">
        <v>1858</v>
      </c>
      <c r="N389" t="s">
        <v>195</v>
      </c>
      <c r="Q389">
        <v>200746</v>
      </c>
    </row>
    <row r="390" spans="1:17" x14ac:dyDescent="0.2">
      <c r="A390" s="169">
        <v>43703</v>
      </c>
      <c r="B390">
        <v>3710</v>
      </c>
      <c r="C390" t="s">
        <v>206</v>
      </c>
      <c r="D390" t="s">
        <v>265</v>
      </c>
      <c r="E390" t="s">
        <v>264</v>
      </c>
      <c r="F390" t="s">
        <v>1857</v>
      </c>
      <c r="G390" t="s">
        <v>245</v>
      </c>
      <c r="H390">
        <v>54.19</v>
      </c>
      <c r="I390">
        <v>0</v>
      </c>
      <c r="K390" t="s">
        <v>201</v>
      </c>
      <c r="M390" t="s">
        <v>1835</v>
      </c>
      <c r="Q390">
        <v>200909</v>
      </c>
    </row>
    <row r="391" spans="1:17" x14ac:dyDescent="0.2">
      <c r="A391" s="169">
        <v>43703</v>
      </c>
      <c r="B391">
        <v>3710</v>
      </c>
      <c r="C391" t="s">
        <v>206</v>
      </c>
      <c r="D391" t="s">
        <v>265</v>
      </c>
      <c r="E391" t="s">
        <v>264</v>
      </c>
      <c r="F391" t="s">
        <v>1856</v>
      </c>
      <c r="G391" t="s">
        <v>245</v>
      </c>
      <c r="H391">
        <v>11.29</v>
      </c>
      <c r="I391">
        <v>0</v>
      </c>
      <c r="K391" t="s">
        <v>201</v>
      </c>
      <c r="M391" t="s">
        <v>1835</v>
      </c>
      <c r="Q391">
        <v>200910</v>
      </c>
    </row>
    <row r="392" spans="1:17" x14ac:dyDescent="0.2">
      <c r="A392" s="169">
        <v>43703</v>
      </c>
      <c r="B392">
        <v>3710</v>
      </c>
      <c r="C392" t="s">
        <v>206</v>
      </c>
      <c r="D392" t="s">
        <v>265</v>
      </c>
      <c r="E392" t="s">
        <v>264</v>
      </c>
      <c r="F392" t="s">
        <v>1855</v>
      </c>
      <c r="G392" t="s">
        <v>245</v>
      </c>
      <c r="H392">
        <v>43.72</v>
      </c>
      <c r="I392">
        <v>0</v>
      </c>
      <c r="K392" t="s">
        <v>201</v>
      </c>
      <c r="M392" t="s">
        <v>1835</v>
      </c>
      <c r="Q392">
        <v>200911</v>
      </c>
    </row>
    <row r="393" spans="1:17" x14ac:dyDescent="0.2">
      <c r="A393" s="169">
        <v>43703</v>
      </c>
      <c r="B393">
        <v>3710</v>
      </c>
      <c r="C393" t="s">
        <v>206</v>
      </c>
      <c r="D393" t="s">
        <v>265</v>
      </c>
      <c r="E393" t="s">
        <v>264</v>
      </c>
      <c r="F393" t="s">
        <v>1854</v>
      </c>
      <c r="G393" t="s">
        <v>245</v>
      </c>
      <c r="H393">
        <v>150.56</v>
      </c>
      <c r="I393">
        <v>0</v>
      </c>
      <c r="K393" t="s">
        <v>201</v>
      </c>
      <c r="M393" t="s">
        <v>1835</v>
      </c>
      <c r="Q393">
        <v>200912</v>
      </c>
    </row>
    <row r="394" spans="1:17" x14ac:dyDescent="0.2">
      <c r="A394" s="169">
        <v>43703</v>
      </c>
      <c r="B394">
        <v>3710</v>
      </c>
      <c r="C394" t="s">
        <v>206</v>
      </c>
      <c r="D394" t="s">
        <v>265</v>
      </c>
      <c r="E394" t="s">
        <v>264</v>
      </c>
      <c r="F394" t="s">
        <v>1853</v>
      </c>
      <c r="G394" t="s">
        <v>245</v>
      </c>
      <c r="H394">
        <v>63.1</v>
      </c>
      <c r="I394">
        <v>0</v>
      </c>
      <c r="K394" t="s">
        <v>201</v>
      </c>
      <c r="M394" t="s">
        <v>1835</v>
      </c>
      <c r="Q394">
        <v>200913</v>
      </c>
    </row>
    <row r="395" spans="1:17" x14ac:dyDescent="0.2">
      <c r="A395" s="169">
        <v>43703</v>
      </c>
      <c r="B395">
        <v>3710</v>
      </c>
      <c r="C395" t="s">
        <v>206</v>
      </c>
      <c r="D395" t="s">
        <v>265</v>
      </c>
      <c r="E395" t="s">
        <v>264</v>
      </c>
      <c r="F395" t="s">
        <v>1852</v>
      </c>
      <c r="G395" t="s">
        <v>245</v>
      </c>
      <c r="H395">
        <v>2.74</v>
      </c>
      <c r="I395">
        <v>0</v>
      </c>
      <c r="K395" t="s">
        <v>201</v>
      </c>
      <c r="M395" t="s">
        <v>1835</v>
      </c>
      <c r="Q395">
        <v>200914</v>
      </c>
    </row>
    <row r="396" spans="1:17" x14ac:dyDescent="0.2">
      <c r="A396" s="169">
        <v>43703</v>
      </c>
      <c r="B396">
        <v>3710</v>
      </c>
      <c r="C396" t="s">
        <v>206</v>
      </c>
      <c r="D396" t="s">
        <v>265</v>
      </c>
      <c r="E396" t="s">
        <v>264</v>
      </c>
      <c r="F396" t="s">
        <v>1851</v>
      </c>
      <c r="G396" t="s">
        <v>245</v>
      </c>
      <c r="H396">
        <v>6.5</v>
      </c>
      <c r="I396">
        <v>0</v>
      </c>
      <c r="K396" t="s">
        <v>201</v>
      </c>
      <c r="M396" t="s">
        <v>1835</v>
      </c>
      <c r="Q396">
        <v>200915</v>
      </c>
    </row>
    <row r="397" spans="1:17" x14ac:dyDescent="0.2">
      <c r="A397" s="169">
        <v>43703</v>
      </c>
      <c r="B397">
        <v>3710</v>
      </c>
      <c r="C397" t="s">
        <v>206</v>
      </c>
      <c r="D397" t="s">
        <v>265</v>
      </c>
      <c r="E397" t="s">
        <v>264</v>
      </c>
      <c r="F397" t="s">
        <v>1850</v>
      </c>
      <c r="G397" t="s">
        <v>245</v>
      </c>
      <c r="H397">
        <v>5.17</v>
      </c>
      <c r="I397">
        <v>0</v>
      </c>
      <c r="K397" t="s">
        <v>201</v>
      </c>
      <c r="M397" t="s">
        <v>1835</v>
      </c>
      <c r="Q397">
        <v>200916</v>
      </c>
    </row>
    <row r="398" spans="1:17" x14ac:dyDescent="0.2">
      <c r="A398" s="169">
        <v>43703</v>
      </c>
      <c r="B398">
        <v>3710</v>
      </c>
      <c r="C398" t="s">
        <v>206</v>
      </c>
      <c r="D398" t="s">
        <v>265</v>
      </c>
      <c r="E398" t="s">
        <v>264</v>
      </c>
      <c r="F398" t="s">
        <v>1849</v>
      </c>
      <c r="G398" t="s">
        <v>245</v>
      </c>
      <c r="H398">
        <v>0.21</v>
      </c>
      <c r="I398">
        <v>0</v>
      </c>
      <c r="K398" t="s">
        <v>201</v>
      </c>
      <c r="M398" t="s">
        <v>1835</v>
      </c>
      <c r="Q398">
        <v>200917</v>
      </c>
    </row>
    <row r="399" spans="1:17" x14ac:dyDescent="0.2">
      <c r="A399" s="169">
        <v>43703</v>
      </c>
      <c r="B399">
        <v>3710</v>
      </c>
      <c r="C399" t="s">
        <v>206</v>
      </c>
      <c r="D399" t="s">
        <v>265</v>
      </c>
      <c r="E399" t="s">
        <v>264</v>
      </c>
      <c r="F399" t="s">
        <v>1848</v>
      </c>
      <c r="G399" t="s">
        <v>245</v>
      </c>
      <c r="H399">
        <v>53.36</v>
      </c>
      <c r="I399">
        <v>0</v>
      </c>
      <c r="K399" t="s">
        <v>201</v>
      </c>
      <c r="M399" t="s">
        <v>1835</v>
      </c>
      <c r="Q399">
        <v>200918</v>
      </c>
    </row>
    <row r="400" spans="1:17" x14ac:dyDescent="0.2">
      <c r="A400" s="169">
        <v>43703</v>
      </c>
      <c r="B400">
        <v>3710</v>
      </c>
      <c r="C400" t="s">
        <v>206</v>
      </c>
      <c r="D400" t="s">
        <v>265</v>
      </c>
      <c r="E400" t="s">
        <v>264</v>
      </c>
      <c r="F400" t="s">
        <v>1847</v>
      </c>
      <c r="G400" t="s">
        <v>245</v>
      </c>
      <c r="H400">
        <v>3.31</v>
      </c>
      <c r="I400">
        <v>0</v>
      </c>
      <c r="K400" t="s">
        <v>201</v>
      </c>
      <c r="M400" t="s">
        <v>1835</v>
      </c>
      <c r="Q400">
        <v>200919</v>
      </c>
    </row>
    <row r="401" spans="1:17" x14ac:dyDescent="0.2">
      <c r="A401" s="169">
        <v>43703</v>
      </c>
      <c r="B401">
        <v>3710</v>
      </c>
      <c r="C401" t="s">
        <v>206</v>
      </c>
      <c r="D401" t="s">
        <v>265</v>
      </c>
      <c r="E401" t="s">
        <v>264</v>
      </c>
      <c r="F401" t="s">
        <v>1846</v>
      </c>
      <c r="G401" t="s">
        <v>245</v>
      </c>
      <c r="H401">
        <v>3.64</v>
      </c>
      <c r="I401">
        <v>0</v>
      </c>
      <c r="K401" t="s">
        <v>201</v>
      </c>
      <c r="M401" t="s">
        <v>1835</v>
      </c>
      <c r="Q401">
        <v>200920</v>
      </c>
    </row>
    <row r="402" spans="1:17" x14ac:dyDescent="0.2">
      <c r="A402" s="169">
        <v>43703</v>
      </c>
      <c r="B402">
        <v>3710</v>
      </c>
      <c r="C402" t="s">
        <v>206</v>
      </c>
      <c r="D402" t="s">
        <v>265</v>
      </c>
      <c r="E402" t="s">
        <v>264</v>
      </c>
      <c r="F402" t="s">
        <v>1845</v>
      </c>
      <c r="G402" t="s">
        <v>245</v>
      </c>
      <c r="H402">
        <v>0.61</v>
      </c>
      <c r="I402">
        <v>0</v>
      </c>
      <c r="K402" t="s">
        <v>201</v>
      </c>
      <c r="M402" t="s">
        <v>1835</v>
      </c>
      <c r="Q402">
        <v>200921</v>
      </c>
    </row>
    <row r="403" spans="1:17" x14ac:dyDescent="0.2">
      <c r="A403" s="169">
        <v>43703</v>
      </c>
      <c r="B403">
        <v>3710</v>
      </c>
      <c r="C403" t="s">
        <v>206</v>
      </c>
      <c r="D403" t="s">
        <v>265</v>
      </c>
      <c r="E403" t="s">
        <v>264</v>
      </c>
      <c r="F403" t="s">
        <v>1844</v>
      </c>
      <c r="G403" t="s">
        <v>245</v>
      </c>
      <c r="H403">
        <v>3.68</v>
      </c>
      <c r="I403">
        <v>0</v>
      </c>
      <c r="K403" t="s">
        <v>201</v>
      </c>
      <c r="M403" t="s">
        <v>1835</v>
      </c>
      <c r="Q403">
        <v>200922</v>
      </c>
    </row>
    <row r="404" spans="1:17" x14ac:dyDescent="0.2">
      <c r="A404" s="169">
        <v>43703</v>
      </c>
      <c r="B404">
        <v>3710</v>
      </c>
      <c r="C404" t="s">
        <v>206</v>
      </c>
      <c r="D404" t="s">
        <v>265</v>
      </c>
      <c r="E404" t="s">
        <v>264</v>
      </c>
      <c r="F404" t="s">
        <v>1843</v>
      </c>
      <c r="G404" t="s">
        <v>245</v>
      </c>
      <c r="H404">
        <v>4.26</v>
      </c>
      <c r="I404">
        <v>0</v>
      </c>
      <c r="K404" t="s">
        <v>201</v>
      </c>
      <c r="M404" t="s">
        <v>1835</v>
      </c>
      <c r="Q404">
        <v>200923</v>
      </c>
    </row>
    <row r="405" spans="1:17" x14ac:dyDescent="0.2">
      <c r="A405" s="169">
        <v>43703</v>
      </c>
      <c r="B405">
        <v>3710</v>
      </c>
      <c r="C405" t="s">
        <v>206</v>
      </c>
      <c r="D405" t="s">
        <v>265</v>
      </c>
      <c r="E405" t="s">
        <v>264</v>
      </c>
      <c r="F405" t="s">
        <v>1842</v>
      </c>
      <c r="G405" t="s">
        <v>245</v>
      </c>
      <c r="H405">
        <v>0.42</v>
      </c>
      <c r="I405">
        <v>0</v>
      </c>
      <c r="K405" t="s">
        <v>201</v>
      </c>
      <c r="M405" t="s">
        <v>1835</v>
      </c>
      <c r="Q405">
        <v>200924</v>
      </c>
    </row>
    <row r="406" spans="1:17" x14ac:dyDescent="0.2">
      <c r="A406" s="169">
        <v>43703</v>
      </c>
      <c r="B406">
        <v>3710</v>
      </c>
      <c r="C406" t="s">
        <v>206</v>
      </c>
      <c r="D406" t="s">
        <v>265</v>
      </c>
      <c r="E406" t="s">
        <v>264</v>
      </c>
      <c r="F406" t="s">
        <v>1841</v>
      </c>
      <c r="G406" t="s">
        <v>245</v>
      </c>
      <c r="H406">
        <v>1.26</v>
      </c>
      <c r="I406">
        <v>0</v>
      </c>
      <c r="K406" t="s">
        <v>201</v>
      </c>
      <c r="M406" t="s">
        <v>1835</v>
      </c>
      <c r="Q406">
        <v>200925</v>
      </c>
    </row>
    <row r="407" spans="1:17" x14ac:dyDescent="0.2">
      <c r="A407" s="169">
        <v>43703</v>
      </c>
      <c r="B407">
        <v>3710</v>
      </c>
      <c r="C407" t="s">
        <v>206</v>
      </c>
      <c r="D407" t="s">
        <v>265</v>
      </c>
      <c r="E407" t="s">
        <v>264</v>
      </c>
      <c r="F407" t="s">
        <v>1840</v>
      </c>
      <c r="G407" t="s">
        <v>245</v>
      </c>
      <c r="H407">
        <v>7.78</v>
      </c>
      <c r="I407">
        <v>0</v>
      </c>
      <c r="K407" t="s">
        <v>201</v>
      </c>
      <c r="M407" t="s">
        <v>1835</v>
      </c>
      <c r="Q407">
        <v>200926</v>
      </c>
    </row>
    <row r="408" spans="1:17" x14ac:dyDescent="0.2">
      <c r="A408" s="169">
        <v>43703</v>
      </c>
      <c r="B408">
        <v>3710</v>
      </c>
      <c r="C408" t="s">
        <v>206</v>
      </c>
      <c r="D408" t="s">
        <v>265</v>
      </c>
      <c r="E408" t="s">
        <v>264</v>
      </c>
      <c r="F408" t="s">
        <v>1839</v>
      </c>
      <c r="G408" t="s">
        <v>245</v>
      </c>
      <c r="H408">
        <v>0.95</v>
      </c>
      <c r="I408">
        <v>0</v>
      </c>
      <c r="K408" t="s">
        <v>201</v>
      </c>
      <c r="M408" t="s">
        <v>1835</v>
      </c>
      <c r="Q408">
        <v>200927</v>
      </c>
    </row>
    <row r="409" spans="1:17" x14ac:dyDescent="0.2">
      <c r="A409" s="169">
        <v>43703</v>
      </c>
      <c r="B409">
        <v>3710</v>
      </c>
      <c r="C409" t="s">
        <v>206</v>
      </c>
      <c r="D409" t="s">
        <v>265</v>
      </c>
      <c r="E409" t="s">
        <v>264</v>
      </c>
      <c r="F409" t="s">
        <v>1838</v>
      </c>
      <c r="G409" t="s">
        <v>245</v>
      </c>
      <c r="H409">
        <v>0.81</v>
      </c>
      <c r="I409">
        <v>0</v>
      </c>
      <c r="K409" t="s">
        <v>201</v>
      </c>
      <c r="M409" t="s">
        <v>1835</v>
      </c>
      <c r="Q409">
        <v>200928</v>
      </c>
    </row>
    <row r="410" spans="1:17" x14ac:dyDescent="0.2">
      <c r="A410" s="169">
        <v>43703</v>
      </c>
      <c r="B410">
        <v>3710</v>
      </c>
      <c r="C410" t="s">
        <v>206</v>
      </c>
      <c r="D410" t="s">
        <v>265</v>
      </c>
      <c r="E410" t="s">
        <v>264</v>
      </c>
      <c r="F410" t="s">
        <v>1837</v>
      </c>
      <c r="G410" t="s">
        <v>245</v>
      </c>
      <c r="H410">
        <v>10.37</v>
      </c>
      <c r="I410">
        <v>0</v>
      </c>
      <c r="K410" t="s">
        <v>201</v>
      </c>
      <c r="M410" t="s">
        <v>1835</v>
      </c>
      <c r="Q410">
        <v>200929</v>
      </c>
    </row>
    <row r="411" spans="1:17" x14ac:dyDescent="0.2">
      <c r="A411" s="169">
        <v>43703</v>
      </c>
      <c r="B411">
        <v>3710</v>
      </c>
      <c r="C411" t="s">
        <v>206</v>
      </c>
      <c r="D411" t="s">
        <v>265</v>
      </c>
      <c r="E411" t="s">
        <v>264</v>
      </c>
      <c r="F411" t="s">
        <v>1836</v>
      </c>
      <c r="G411" t="s">
        <v>245</v>
      </c>
      <c r="H411">
        <v>89.48</v>
      </c>
      <c r="I411">
        <v>0</v>
      </c>
      <c r="K411" t="s">
        <v>201</v>
      </c>
      <c r="M411" t="s">
        <v>1835</v>
      </c>
      <c r="Q411">
        <v>201031</v>
      </c>
    </row>
    <row r="412" spans="1:17" x14ac:dyDescent="0.2">
      <c r="A412" s="169">
        <v>43708</v>
      </c>
      <c r="B412">
        <v>4505</v>
      </c>
      <c r="C412" t="s">
        <v>396</v>
      </c>
      <c r="D412" t="s">
        <v>265</v>
      </c>
      <c r="E412" t="s">
        <v>264</v>
      </c>
      <c r="F412" t="s">
        <v>1834</v>
      </c>
      <c r="G412" t="s">
        <v>245</v>
      </c>
      <c r="H412">
        <v>1.43</v>
      </c>
      <c r="I412">
        <v>0</v>
      </c>
      <c r="J412" t="s">
        <v>193</v>
      </c>
      <c r="K412" t="s">
        <v>201</v>
      </c>
      <c r="L412" t="s">
        <v>201</v>
      </c>
      <c r="M412" t="s">
        <v>1833</v>
      </c>
      <c r="Q412">
        <v>201038</v>
      </c>
    </row>
    <row r="413" spans="1:17" x14ac:dyDescent="0.2">
      <c r="A413" s="169">
        <v>43710</v>
      </c>
      <c r="B413">
        <v>3715</v>
      </c>
      <c r="C413" t="s">
        <v>208</v>
      </c>
      <c r="D413" t="s">
        <v>265</v>
      </c>
      <c r="E413" t="s">
        <v>264</v>
      </c>
      <c r="F413" t="s">
        <v>1832</v>
      </c>
      <c r="G413" t="s">
        <v>245</v>
      </c>
      <c r="H413">
        <v>233.75</v>
      </c>
      <c r="I413">
        <v>35.06</v>
      </c>
      <c r="K413" t="s">
        <v>201</v>
      </c>
      <c r="M413" t="s">
        <v>1831</v>
      </c>
      <c r="Q413">
        <v>201040</v>
      </c>
    </row>
    <row r="414" spans="1:17" x14ac:dyDescent="0.2">
      <c r="A414" s="169">
        <v>43708</v>
      </c>
      <c r="B414">
        <v>3010</v>
      </c>
      <c r="C414" t="s">
        <v>207</v>
      </c>
      <c r="D414" t="s">
        <v>265</v>
      </c>
      <c r="E414" t="s">
        <v>264</v>
      </c>
      <c r="F414" t="s">
        <v>1830</v>
      </c>
      <c r="G414" t="s">
        <v>245</v>
      </c>
      <c r="H414">
        <v>53</v>
      </c>
      <c r="I414">
        <v>0</v>
      </c>
      <c r="J414" t="s">
        <v>209</v>
      </c>
      <c r="K414" t="s">
        <v>194</v>
      </c>
      <c r="L414" t="s">
        <v>194</v>
      </c>
      <c r="M414" t="s">
        <v>1817</v>
      </c>
      <c r="N414" t="s">
        <v>212</v>
      </c>
      <c r="Q414">
        <v>201044</v>
      </c>
    </row>
    <row r="415" spans="1:17" x14ac:dyDescent="0.2">
      <c r="A415" s="169">
        <v>43708</v>
      </c>
      <c r="B415">
        <v>3030</v>
      </c>
      <c r="C415" t="s">
        <v>211</v>
      </c>
      <c r="D415" t="s">
        <v>265</v>
      </c>
      <c r="E415" t="s">
        <v>264</v>
      </c>
      <c r="F415" t="s">
        <v>1829</v>
      </c>
      <c r="G415" t="s">
        <v>245</v>
      </c>
      <c r="H415">
        <v>1.58</v>
      </c>
      <c r="I415">
        <v>0</v>
      </c>
      <c r="J415" t="s">
        <v>209</v>
      </c>
      <c r="K415" t="s">
        <v>194</v>
      </c>
      <c r="L415" t="s">
        <v>194</v>
      </c>
      <c r="M415" t="s">
        <v>1817</v>
      </c>
      <c r="N415" t="s">
        <v>212</v>
      </c>
      <c r="Q415">
        <v>201105</v>
      </c>
    </row>
    <row r="416" spans="1:17" x14ac:dyDescent="0.2">
      <c r="A416" s="169">
        <v>43708</v>
      </c>
      <c r="B416">
        <v>3030</v>
      </c>
      <c r="C416" t="s">
        <v>211</v>
      </c>
      <c r="D416" t="s">
        <v>265</v>
      </c>
      <c r="E416" t="s">
        <v>264</v>
      </c>
      <c r="F416" t="s">
        <v>1828</v>
      </c>
      <c r="G416" t="s">
        <v>245</v>
      </c>
      <c r="H416">
        <v>1.5</v>
      </c>
      <c r="I416">
        <v>0</v>
      </c>
      <c r="J416" t="s">
        <v>209</v>
      </c>
      <c r="K416" t="s">
        <v>194</v>
      </c>
      <c r="L416" t="s">
        <v>194</v>
      </c>
      <c r="M416" t="s">
        <v>1817</v>
      </c>
      <c r="N416" t="s">
        <v>212</v>
      </c>
      <c r="Q416">
        <v>201107</v>
      </c>
    </row>
    <row r="417" spans="1:17" x14ac:dyDescent="0.2">
      <c r="A417" s="169">
        <v>43708</v>
      </c>
      <c r="B417">
        <v>3030</v>
      </c>
      <c r="C417" t="s">
        <v>211</v>
      </c>
      <c r="D417" t="s">
        <v>265</v>
      </c>
      <c r="E417" t="s">
        <v>264</v>
      </c>
      <c r="F417" t="s">
        <v>1827</v>
      </c>
      <c r="G417" t="s">
        <v>245</v>
      </c>
      <c r="H417">
        <v>2.29</v>
      </c>
      <c r="I417">
        <v>0</v>
      </c>
      <c r="J417" t="s">
        <v>209</v>
      </c>
      <c r="K417" t="s">
        <v>194</v>
      </c>
      <c r="L417" t="s">
        <v>194</v>
      </c>
      <c r="M417" t="s">
        <v>1817</v>
      </c>
      <c r="N417" t="s">
        <v>212</v>
      </c>
      <c r="Q417">
        <v>201117</v>
      </c>
    </row>
    <row r="418" spans="1:17" x14ac:dyDescent="0.2">
      <c r="A418" s="169">
        <v>43708</v>
      </c>
      <c r="B418">
        <v>3030</v>
      </c>
      <c r="C418" t="s">
        <v>211</v>
      </c>
      <c r="D418" t="s">
        <v>265</v>
      </c>
      <c r="E418" t="s">
        <v>264</v>
      </c>
      <c r="F418" t="s">
        <v>1826</v>
      </c>
      <c r="G418" t="s">
        <v>245</v>
      </c>
      <c r="H418">
        <v>0.7</v>
      </c>
      <c r="I418">
        <v>0</v>
      </c>
      <c r="J418" t="s">
        <v>209</v>
      </c>
      <c r="K418" t="s">
        <v>194</v>
      </c>
      <c r="L418" t="s">
        <v>194</v>
      </c>
      <c r="M418" t="s">
        <v>1817</v>
      </c>
      <c r="N418" t="s">
        <v>212</v>
      </c>
      <c r="Q418">
        <v>201119</v>
      </c>
    </row>
    <row r="419" spans="1:17" x14ac:dyDescent="0.2">
      <c r="A419" s="169">
        <v>43708</v>
      </c>
      <c r="B419">
        <v>3030</v>
      </c>
      <c r="C419" t="s">
        <v>211</v>
      </c>
      <c r="D419" t="s">
        <v>265</v>
      </c>
      <c r="E419" t="s">
        <v>264</v>
      </c>
      <c r="F419" t="s">
        <v>1825</v>
      </c>
      <c r="G419" t="s">
        <v>245</v>
      </c>
      <c r="H419">
        <v>0.7</v>
      </c>
      <c r="I419">
        <v>0</v>
      </c>
      <c r="J419" t="s">
        <v>209</v>
      </c>
      <c r="K419" t="s">
        <v>194</v>
      </c>
      <c r="L419" t="s">
        <v>194</v>
      </c>
      <c r="M419" t="s">
        <v>1817</v>
      </c>
      <c r="N419" t="s">
        <v>212</v>
      </c>
      <c r="Q419">
        <v>201120</v>
      </c>
    </row>
    <row r="420" spans="1:17" x14ac:dyDescent="0.2">
      <c r="A420" s="169">
        <v>43708</v>
      </c>
      <c r="B420">
        <v>3030</v>
      </c>
      <c r="C420" t="s">
        <v>211</v>
      </c>
      <c r="D420" t="s">
        <v>265</v>
      </c>
      <c r="E420" t="s">
        <v>264</v>
      </c>
      <c r="F420" t="s">
        <v>1824</v>
      </c>
      <c r="G420" t="s">
        <v>245</v>
      </c>
      <c r="H420">
        <v>0.7</v>
      </c>
      <c r="I420">
        <v>0</v>
      </c>
      <c r="J420" t="s">
        <v>209</v>
      </c>
      <c r="K420" t="s">
        <v>194</v>
      </c>
      <c r="L420" t="s">
        <v>194</v>
      </c>
      <c r="M420" t="s">
        <v>1817</v>
      </c>
      <c r="N420" t="s">
        <v>212</v>
      </c>
      <c r="Q420">
        <v>201130</v>
      </c>
    </row>
    <row r="421" spans="1:17" x14ac:dyDescent="0.2">
      <c r="A421" s="169">
        <v>43708</v>
      </c>
      <c r="B421">
        <v>3030</v>
      </c>
      <c r="C421" t="s">
        <v>211</v>
      </c>
      <c r="D421" t="s">
        <v>265</v>
      </c>
      <c r="E421" t="s">
        <v>264</v>
      </c>
      <c r="F421" t="s">
        <v>1823</v>
      </c>
      <c r="G421" t="s">
        <v>245</v>
      </c>
      <c r="H421">
        <v>1.89</v>
      </c>
      <c r="I421">
        <v>0</v>
      </c>
      <c r="J421" t="s">
        <v>209</v>
      </c>
      <c r="K421" t="s">
        <v>194</v>
      </c>
      <c r="L421" t="s">
        <v>194</v>
      </c>
      <c r="M421" t="s">
        <v>1817</v>
      </c>
      <c r="N421" t="s">
        <v>212</v>
      </c>
      <c r="Q421">
        <v>201142</v>
      </c>
    </row>
    <row r="422" spans="1:17" x14ac:dyDescent="0.2">
      <c r="A422" s="169">
        <v>43708</v>
      </c>
      <c r="B422">
        <v>3030</v>
      </c>
      <c r="C422" t="s">
        <v>211</v>
      </c>
      <c r="D422" t="s">
        <v>265</v>
      </c>
      <c r="E422" t="s">
        <v>264</v>
      </c>
      <c r="F422" t="s">
        <v>1822</v>
      </c>
      <c r="G422" t="s">
        <v>245</v>
      </c>
      <c r="H422">
        <v>10.36</v>
      </c>
      <c r="I422">
        <v>0</v>
      </c>
      <c r="J422" t="s">
        <v>209</v>
      </c>
      <c r="K422" t="s">
        <v>194</v>
      </c>
      <c r="L422" t="s">
        <v>194</v>
      </c>
      <c r="M422" t="s">
        <v>1817</v>
      </c>
      <c r="N422" t="s">
        <v>212</v>
      </c>
      <c r="Q422">
        <v>201149</v>
      </c>
    </row>
    <row r="423" spans="1:17" x14ac:dyDescent="0.2">
      <c r="A423" s="169">
        <v>43708</v>
      </c>
      <c r="B423">
        <v>3030</v>
      </c>
      <c r="C423" t="s">
        <v>211</v>
      </c>
      <c r="D423" t="s">
        <v>265</v>
      </c>
      <c r="E423" t="s">
        <v>264</v>
      </c>
      <c r="F423" t="s">
        <v>1821</v>
      </c>
      <c r="G423" t="s">
        <v>245</v>
      </c>
      <c r="H423">
        <v>2.65</v>
      </c>
      <c r="I423">
        <v>0</v>
      </c>
      <c r="J423" t="s">
        <v>209</v>
      </c>
      <c r="K423" t="s">
        <v>194</v>
      </c>
      <c r="L423" t="s">
        <v>194</v>
      </c>
      <c r="M423" t="s">
        <v>1817</v>
      </c>
      <c r="N423" t="s">
        <v>212</v>
      </c>
      <c r="Q423">
        <v>201150</v>
      </c>
    </row>
    <row r="424" spans="1:17" x14ac:dyDescent="0.2">
      <c r="A424" s="169">
        <v>43708</v>
      </c>
      <c r="B424">
        <v>3030</v>
      </c>
      <c r="C424" t="s">
        <v>211</v>
      </c>
      <c r="D424" t="s">
        <v>265</v>
      </c>
      <c r="E424" t="s">
        <v>264</v>
      </c>
      <c r="F424" t="s">
        <v>1820</v>
      </c>
      <c r="G424" t="s">
        <v>245</v>
      </c>
      <c r="H424">
        <v>13.17</v>
      </c>
      <c r="I424">
        <v>0</v>
      </c>
      <c r="J424" t="s">
        <v>209</v>
      </c>
      <c r="K424" t="s">
        <v>194</v>
      </c>
      <c r="L424" t="s">
        <v>194</v>
      </c>
      <c r="M424" t="s">
        <v>1817</v>
      </c>
      <c r="N424" t="s">
        <v>212</v>
      </c>
      <c r="Q424">
        <v>201162</v>
      </c>
    </row>
    <row r="425" spans="1:17" x14ac:dyDescent="0.2">
      <c r="A425" s="169">
        <v>43708</v>
      </c>
      <c r="B425">
        <v>3030</v>
      </c>
      <c r="C425" t="s">
        <v>211</v>
      </c>
      <c r="D425" t="s">
        <v>265</v>
      </c>
      <c r="E425" t="s">
        <v>264</v>
      </c>
      <c r="F425" t="s">
        <v>1819</v>
      </c>
      <c r="G425" t="s">
        <v>245</v>
      </c>
      <c r="H425">
        <v>0.7</v>
      </c>
      <c r="I425">
        <v>0</v>
      </c>
      <c r="J425" t="s">
        <v>209</v>
      </c>
      <c r="K425" t="s">
        <v>194</v>
      </c>
      <c r="L425" t="s">
        <v>194</v>
      </c>
      <c r="M425" t="s">
        <v>1817</v>
      </c>
      <c r="N425" t="s">
        <v>212</v>
      </c>
      <c r="Q425">
        <v>201163</v>
      </c>
    </row>
    <row r="426" spans="1:17" x14ac:dyDescent="0.2">
      <c r="A426" s="169">
        <v>43708</v>
      </c>
      <c r="B426">
        <v>3030</v>
      </c>
      <c r="C426" t="s">
        <v>211</v>
      </c>
      <c r="D426" t="s">
        <v>265</v>
      </c>
      <c r="E426" t="s">
        <v>264</v>
      </c>
      <c r="F426" t="s">
        <v>1818</v>
      </c>
      <c r="G426" t="s">
        <v>245</v>
      </c>
      <c r="H426">
        <v>15.6</v>
      </c>
      <c r="I426">
        <v>0</v>
      </c>
      <c r="J426" t="s">
        <v>209</v>
      </c>
      <c r="K426" t="s">
        <v>194</v>
      </c>
      <c r="L426" t="s">
        <v>194</v>
      </c>
      <c r="M426" t="s">
        <v>1817</v>
      </c>
      <c r="N426" t="s">
        <v>212</v>
      </c>
      <c r="Q426">
        <v>201182</v>
      </c>
    </row>
    <row r="427" spans="1:17" x14ac:dyDescent="0.2">
      <c r="A427" s="169">
        <v>43709</v>
      </c>
      <c r="B427">
        <v>3435</v>
      </c>
      <c r="C427" t="s">
        <v>289</v>
      </c>
      <c r="D427" t="s">
        <v>265</v>
      </c>
      <c r="E427" t="s">
        <v>264</v>
      </c>
      <c r="F427" t="s">
        <v>1816</v>
      </c>
      <c r="G427" t="s">
        <v>245</v>
      </c>
      <c r="H427">
        <v>167.16</v>
      </c>
      <c r="I427">
        <v>25.07</v>
      </c>
      <c r="K427" t="s">
        <v>201</v>
      </c>
      <c r="M427" t="s">
        <v>1815</v>
      </c>
      <c r="Q427">
        <v>201201</v>
      </c>
    </row>
    <row r="428" spans="1:17" x14ac:dyDescent="0.2">
      <c r="A428" s="169">
        <v>43710</v>
      </c>
      <c r="B428">
        <v>3705</v>
      </c>
      <c r="C428" t="s">
        <v>204</v>
      </c>
      <c r="D428" t="s">
        <v>265</v>
      </c>
      <c r="E428" t="s">
        <v>264</v>
      </c>
      <c r="F428" t="s">
        <v>1814</v>
      </c>
      <c r="G428" t="s">
        <v>245</v>
      </c>
      <c r="H428" s="170">
        <v>1009.42</v>
      </c>
      <c r="I428">
        <v>151.41</v>
      </c>
      <c r="K428" t="s">
        <v>201</v>
      </c>
      <c r="M428" t="s">
        <v>1813</v>
      </c>
      <c r="Q428">
        <v>201213</v>
      </c>
    </row>
    <row r="429" spans="1:17" x14ac:dyDescent="0.2">
      <c r="A429" s="169">
        <v>43708</v>
      </c>
      <c r="B429">
        <v>4250</v>
      </c>
      <c r="C429" t="s">
        <v>391</v>
      </c>
      <c r="D429" t="s">
        <v>265</v>
      </c>
      <c r="E429" t="s">
        <v>264</v>
      </c>
      <c r="F429" t="s">
        <v>387</v>
      </c>
      <c r="G429" t="s">
        <v>245</v>
      </c>
      <c r="H429" s="170">
        <v>102548.72</v>
      </c>
      <c r="I429">
        <v>0</v>
      </c>
      <c r="J429" t="s">
        <v>188</v>
      </c>
      <c r="K429" t="s">
        <v>189</v>
      </c>
      <c r="L429" t="s">
        <v>189</v>
      </c>
      <c r="M429" t="s">
        <v>1812</v>
      </c>
      <c r="Q429">
        <v>201249</v>
      </c>
    </row>
    <row r="430" spans="1:17" x14ac:dyDescent="0.2">
      <c r="A430" s="169">
        <v>43708</v>
      </c>
      <c r="B430">
        <v>4215</v>
      </c>
      <c r="C430" t="s">
        <v>393</v>
      </c>
      <c r="D430" t="s">
        <v>265</v>
      </c>
      <c r="E430" t="s">
        <v>264</v>
      </c>
      <c r="F430" t="s">
        <v>387</v>
      </c>
      <c r="G430" t="s">
        <v>245</v>
      </c>
      <c r="H430">
        <v>83.92</v>
      </c>
      <c r="I430">
        <v>0</v>
      </c>
      <c r="J430" t="s">
        <v>188</v>
      </c>
      <c r="K430" t="s">
        <v>189</v>
      </c>
      <c r="L430" t="s">
        <v>189</v>
      </c>
      <c r="M430" t="s">
        <v>1812</v>
      </c>
      <c r="Q430">
        <v>201251</v>
      </c>
    </row>
    <row r="431" spans="1:17" x14ac:dyDescent="0.2">
      <c r="A431" s="169">
        <v>43708</v>
      </c>
      <c r="B431">
        <v>4225</v>
      </c>
      <c r="C431" t="s">
        <v>392</v>
      </c>
      <c r="D431" t="s">
        <v>265</v>
      </c>
      <c r="E431" t="s">
        <v>264</v>
      </c>
      <c r="F431" t="s">
        <v>387</v>
      </c>
      <c r="G431" t="s">
        <v>245</v>
      </c>
      <c r="H431" s="170">
        <v>8783.7000000000007</v>
      </c>
      <c r="I431">
        <v>0</v>
      </c>
      <c r="J431" t="s">
        <v>188</v>
      </c>
      <c r="K431" t="s">
        <v>189</v>
      </c>
      <c r="L431" t="s">
        <v>189</v>
      </c>
      <c r="M431" t="s">
        <v>1812</v>
      </c>
      <c r="Q431">
        <v>201253</v>
      </c>
    </row>
    <row r="432" spans="1:17" x14ac:dyDescent="0.2">
      <c r="A432" s="169">
        <v>43708</v>
      </c>
      <c r="B432">
        <v>4250</v>
      </c>
      <c r="C432" t="s">
        <v>391</v>
      </c>
      <c r="D432" t="s">
        <v>265</v>
      </c>
      <c r="E432" t="s">
        <v>390</v>
      </c>
      <c r="F432" t="s">
        <v>387</v>
      </c>
      <c r="G432" t="s">
        <v>245</v>
      </c>
      <c r="H432" s="170">
        <v>15733.96</v>
      </c>
      <c r="I432">
        <v>0</v>
      </c>
      <c r="J432" t="s">
        <v>188</v>
      </c>
      <c r="K432" t="s">
        <v>189</v>
      </c>
      <c r="L432" t="s">
        <v>189</v>
      </c>
      <c r="M432" t="s">
        <v>1812</v>
      </c>
      <c r="Q432">
        <v>201254</v>
      </c>
    </row>
    <row r="433" spans="1:17" x14ac:dyDescent="0.2">
      <c r="A433" s="169">
        <v>43708</v>
      </c>
      <c r="B433">
        <v>4245</v>
      </c>
      <c r="C433" t="s">
        <v>389</v>
      </c>
      <c r="D433" t="s">
        <v>265</v>
      </c>
      <c r="E433" t="s">
        <v>264</v>
      </c>
      <c r="F433" t="s">
        <v>387</v>
      </c>
      <c r="G433" t="s">
        <v>245</v>
      </c>
      <c r="H433">
        <v>142.86000000000001</v>
      </c>
      <c r="I433">
        <v>0</v>
      </c>
      <c r="J433" t="s">
        <v>188</v>
      </c>
      <c r="K433" t="s">
        <v>189</v>
      </c>
      <c r="L433" t="s">
        <v>189</v>
      </c>
      <c r="M433" t="s">
        <v>1812</v>
      </c>
      <c r="Q433">
        <v>201257</v>
      </c>
    </row>
    <row r="434" spans="1:17" x14ac:dyDescent="0.2">
      <c r="A434" s="169">
        <v>43708</v>
      </c>
      <c r="B434">
        <v>4220</v>
      </c>
      <c r="C434" t="s">
        <v>388</v>
      </c>
      <c r="D434" t="s">
        <v>265</v>
      </c>
      <c r="E434" t="s">
        <v>264</v>
      </c>
      <c r="F434" t="s">
        <v>387</v>
      </c>
      <c r="G434" t="s">
        <v>245</v>
      </c>
      <c r="H434">
        <v>72.099999999999994</v>
      </c>
      <c r="I434">
        <v>0</v>
      </c>
      <c r="J434" t="s">
        <v>188</v>
      </c>
      <c r="K434" t="s">
        <v>189</v>
      </c>
      <c r="L434" t="s">
        <v>189</v>
      </c>
      <c r="M434" t="s">
        <v>1812</v>
      </c>
      <c r="Q434">
        <v>201259</v>
      </c>
    </row>
    <row r="435" spans="1:17" x14ac:dyDescent="0.2">
      <c r="A435" s="169">
        <v>43708</v>
      </c>
      <c r="B435">
        <v>3710</v>
      </c>
      <c r="C435" t="s">
        <v>206</v>
      </c>
      <c r="D435" t="s">
        <v>265</v>
      </c>
      <c r="E435" t="s">
        <v>264</v>
      </c>
      <c r="F435" t="s">
        <v>1811</v>
      </c>
      <c r="G435" t="s">
        <v>245</v>
      </c>
      <c r="H435">
        <v>0.17</v>
      </c>
      <c r="I435">
        <v>0</v>
      </c>
      <c r="J435" t="s">
        <v>194</v>
      </c>
      <c r="K435" t="s">
        <v>201</v>
      </c>
      <c r="L435" t="s">
        <v>201</v>
      </c>
      <c r="M435" t="s">
        <v>1805</v>
      </c>
      <c r="N435" t="s">
        <v>333</v>
      </c>
      <c r="Q435">
        <v>201266</v>
      </c>
    </row>
    <row r="436" spans="1:17" x14ac:dyDescent="0.2">
      <c r="A436" s="169">
        <v>43708</v>
      </c>
      <c r="B436">
        <v>3710</v>
      </c>
      <c r="C436" t="s">
        <v>206</v>
      </c>
      <c r="D436" t="s">
        <v>265</v>
      </c>
      <c r="E436" t="s">
        <v>264</v>
      </c>
      <c r="F436" t="s">
        <v>1810</v>
      </c>
      <c r="G436" t="s">
        <v>245</v>
      </c>
      <c r="H436">
        <v>75.47</v>
      </c>
      <c r="I436">
        <v>0</v>
      </c>
      <c r="J436" t="s">
        <v>194</v>
      </c>
      <c r="K436" t="s">
        <v>201</v>
      </c>
      <c r="L436" t="s">
        <v>201</v>
      </c>
      <c r="M436" t="s">
        <v>1805</v>
      </c>
      <c r="N436" t="s">
        <v>333</v>
      </c>
      <c r="Q436">
        <v>201267</v>
      </c>
    </row>
    <row r="437" spans="1:17" x14ac:dyDescent="0.2">
      <c r="A437" s="169">
        <v>43708</v>
      </c>
      <c r="B437">
        <v>3710</v>
      </c>
      <c r="C437" t="s">
        <v>206</v>
      </c>
      <c r="D437" t="s">
        <v>265</v>
      </c>
      <c r="E437" t="s">
        <v>264</v>
      </c>
      <c r="F437" t="s">
        <v>1809</v>
      </c>
      <c r="G437" t="s">
        <v>245</v>
      </c>
      <c r="H437">
        <v>28.4</v>
      </c>
      <c r="I437">
        <v>0</v>
      </c>
      <c r="J437" t="s">
        <v>194</v>
      </c>
      <c r="K437" t="s">
        <v>201</v>
      </c>
      <c r="L437" t="s">
        <v>201</v>
      </c>
      <c r="M437" t="s">
        <v>1805</v>
      </c>
      <c r="N437" t="s">
        <v>333</v>
      </c>
      <c r="Q437">
        <v>201268</v>
      </c>
    </row>
    <row r="438" spans="1:17" x14ac:dyDescent="0.2">
      <c r="A438" s="169">
        <v>43708</v>
      </c>
      <c r="B438">
        <v>3710</v>
      </c>
      <c r="C438" t="s">
        <v>206</v>
      </c>
      <c r="D438" t="s">
        <v>265</v>
      </c>
      <c r="E438" t="s">
        <v>264</v>
      </c>
      <c r="F438" t="s">
        <v>1808</v>
      </c>
      <c r="G438" t="s">
        <v>245</v>
      </c>
      <c r="H438">
        <v>0.39</v>
      </c>
      <c r="I438">
        <v>0</v>
      </c>
      <c r="J438" t="s">
        <v>194</v>
      </c>
      <c r="K438" t="s">
        <v>201</v>
      </c>
      <c r="L438" t="s">
        <v>201</v>
      </c>
      <c r="M438" t="s">
        <v>1805</v>
      </c>
      <c r="N438" t="s">
        <v>333</v>
      </c>
      <c r="Q438">
        <v>201269</v>
      </c>
    </row>
    <row r="439" spans="1:17" x14ac:dyDescent="0.2">
      <c r="A439" s="169">
        <v>43708</v>
      </c>
      <c r="B439">
        <v>3710</v>
      </c>
      <c r="C439" t="s">
        <v>206</v>
      </c>
      <c r="D439" t="s">
        <v>265</v>
      </c>
      <c r="E439" t="s">
        <v>264</v>
      </c>
      <c r="F439" t="s">
        <v>1807</v>
      </c>
      <c r="G439" t="s">
        <v>245</v>
      </c>
      <c r="H439">
        <v>0.32</v>
      </c>
      <c r="I439">
        <v>0</v>
      </c>
      <c r="J439" t="s">
        <v>194</v>
      </c>
      <c r="K439" t="s">
        <v>201</v>
      </c>
      <c r="L439" t="s">
        <v>201</v>
      </c>
      <c r="M439" t="s">
        <v>1805</v>
      </c>
      <c r="N439" t="s">
        <v>333</v>
      </c>
      <c r="Q439">
        <v>201270</v>
      </c>
    </row>
    <row r="440" spans="1:17" x14ac:dyDescent="0.2">
      <c r="A440" s="169">
        <v>43708</v>
      </c>
      <c r="B440">
        <v>3710</v>
      </c>
      <c r="C440" t="s">
        <v>206</v>
      </c>
      <c r="D440" t="s">
        <v>265</v>
      </c>
      <c r="E440" t="s">
        <v>264</v>
      </c>
      <c r="F440" t="s">
        <v>1806</v>
      </c>
      <c r="G440" t="s">
        <v>245</v>
      </c>
      <c r="H440">
        <v>2.84</v>
      </c>
      <c r="I440">
        <v>0</v>
      </c>
      <c r="J440" t="s">
        <v>194</v>
      </c>
      <c r="K440" t="s">
        <v>201</v>
      </c>
      <c r="L440" t="s">
        <v>201</v>
      </c>
      <c r="M440" t="s">
        <v>1805</v>
      </c>
      <c r="N440" t="s">
        <v>333</v>
      </c>
      <c r="Q440">
        <v>201271</v>
      </c>
    </row>
    <row r="441" spans="1:17" x14ac:dyDescent="0.2">
      <c r="A441" s="169">
        <v>43703</v>
      </c>
      <c r="B441">
        <v>3010</v>
      </c>
      <c r="C441" t="s">
        <v>207</v>
      </c>
      <c r="D441" t="s">
        <v>265</v>
      </c>
      <c r="E441" t="s">
        <v>264</v>
      </c>
      <c r="F441" t="s">
        <v>1804</v>
      </c>
      <c r="G441" t="s">
        <v>245</v>
      </c>
      <c r="H441">
        <v>389.64</v>
      </c>
      <c r="I441">
        <v>0</v>
      </c>
      <c r="J441" t="s">
        <v>194</v>
      </c>
      <c r="K441" t="s">
        <v>201</v>
      </c>
      <c r="L441" t="s">
        <v>201</v>
      </c>
      <c r="M441" t="s">
        <v>1803</v>
      </c>
      <c r="N441" t="s">
        <v>232</v>
      </c>
      <c r="Q441">
        <v>201288</v>
      </c>
    </row>
    <row r="442" spans="1:17" x14ac:dyDescent="0.2">
      <c r="A442" s="169">
        <v>43708</v>
      </c>
      <c r="B442">
        <v>3305</v>
      </c>
      <c r="C442" t="s">
        <v>283</v>
      </c>
      <c r="D442" t="s">
        <v>265</v>
      </c>
      <c r="E442" t="s">
        <v>264</v>
      </c>
      <c r="F442" t="s">
        <v>282</v>
      </c>
      <c r="G442" t="s">
        <v>245</v>
      </c>
      <c r="H442">
        <v>-477.2</v>
      </c>
      <c r="I442">
        <v>0</v>
      </c>
      <c r="J442" t="s">
        <v>262</v>
      </c>
      <c r="K442" t="s">
        <v>547</v>
      </c>
      <c r="L442" t="s">
        <v>547</v>
      </c>
      <c r="M442" t="s">
        <v>1798</v>
      </c>
      <c r="N442" t="s">
        <v>280</v>
      </c>
      <c r="Q442">
        <v>201367</v>
      </c>
    </row>
    <row r="443" spans="1:17" x14ac:dyDescent="0.2">
      <c r="A443" s="169">
        <v>43708</v>
      </c>
      <c r="B443">
        <v>3305</v>
      </c>
      <c r="C443" t="s">
        <v>283</v>
      </c>
      <c r="D443" t="s">
        <v>265</v>
      </c>
      <c r="E443" t="s">
        <v>264</v>
      </c>
      <c r="F443" t="s">
        <v>1802</v>
      </c>
      <c r="G443" t="s">
        <v>245</v>
      </c>
      <c r="H443">
        <v>577.67999999999995</v>
      </c>
      <c r="I443">
        <v>0</v>
      </c>
      <c r="J443" t="s">
        <v>262</v>
      </c>
      <c r="K443" t="s">
        <v>547</v>
      </c>
      <c r="L443" t="s">
        <v>547</v>
      </c>
      <c r="M443" t="s">
        <v>1798</v>
      </c>
      <c r="N443" t="s">
        <v>280</v>
      </c>
      <c r="Q443">
        <v>201378</v>
      </c>
    </row>
    <row r="444" spans="1:17" x14ac:dyDescent="0.2">
      <c r="A444" s="169">
        <v>43708</v>
      </c>
      <c r="B444">
        <v>3305</v>
      </c>
      <c r="C444" t="s">
        <v>283</v>
      </c>
      <c r="D444" t="s">
        <v>265</v>
      </c>
      <c r="E444" t="s">
        <v>264</v>
      </c>
      <c r="F444" t="s">
        <v>1801</v>
      </c>
      <c r="G444" t="s">
        <v>245</v>
      </c>
      <c r="H444">
        <v>100.17</v>
      </c>
      <c r="I444">
        <v>0</v>
      </c>
      <c r="J444" t="s">
        <v>262</v>
      </c>
      <c r="K444" t="s">
        <v>547</v>
      </c>
      <c r="L444" t="s">
        <v>547</v>
      </c>
      <c r="M444" t="s">
        <v>1798</v>
      </c>
      <c r="N444" t="s">
        <v>280</v>
      </c>
      <c r="Q444">
        <v>201379</v>
      </c>
    </row>
    <row r="445" spans="1:17" x14ac:dyDescent="0.2">
      <c r="A445" s="169">
        <v>43708</v>
      </c>
      <c r="B445">
        <v>3305</v>
      </c>
      <c r="C445" t="s">
        <v>283</v>
      </c>
      <c r="D445" t="s">
        <v>265</v>
      </c>
      <c r="E445" t="s">
        <v>264</v>
      </c>
      <c r="F445" t="s">
        <v>1800</v>
      </c>
      <c r="G445" t="s">
        <v>245</v>
      </c>
      <c r="H445">
        <v>577.67999999999995</v>
      </c>
      <c r="I445">
        <v>0</v>
      </c>
      <c r="J445" t="s">
        <v>262</v>
      </c>
      <c r="K445" t="s">
        <v>547</v>
      </c>
      <c r="L445" t="s">
        <v>547</v>
      </c>
      <c r="M445" t="s">
        <v>1798</v>
      </c>
      <c r="N445" t="s">
        <v>280</v>
      </c>
      <c r="Q445">
        <v>201380</v>
      </c>
    </row>
    <row r="446" spans="1:17" x14ac:dyDescent="0.2">
      <c r="A446" s="169">
        <v>43708</v>
      </c>
      <c r="B446">
        <v>3305</v>
      </c>
      <c r="C446" t="s">
        <v>283</v>
      </c>
      <c r="D446" t="s">
        <v>265</v>
      </c>
      <c r="E446" t="s">
        <v>264</v>
      </c>
      <c r="F446" t="s">
        <v>1799</v>
      </c>
      <c r="G446" t="s">
        <v>245</v>
      </c>
      <c r="H446">
        <v>100.17</v>
      </c>
      <c r="I446">
        <v>0</v>
      </c>
      <c r="J446" t="s">
        <v>262</v>
      </c>
      <c r="K446" t="s">
        <v>547</v>
      </c>
      <c r="L446" t="s">
        <v>547</v>
      </c>
      <c r="M446" t="s">
        <v>1798</v>
      </c>
      <c r="N446" t="s">
        <v>280</v>
      </c>
      <c r="Q446">
        <v>201381</v>
      </c>
    </row>
    <row r="447" spans="1:17" x14ac:dyDescent="0.2">
      <c r="A447" s="169">
        <v>43708</v>
      </c>
      <c r="B447">
        <v>3310</v>
      </c>
      <c r="C447" t="s">
        <v>249</v>
      </c>
      <c r="D447" t="s">
        <v>265</v>
      </c>
      <c r="E447" t="s">
        <v>264</v>
      </c>
      <c r="F447" t="s">
        <v>1625</v>
      </c>
      <c r="G447" t="s">
        <v>245</v>
      </c>
      <c r="H447">
        <v>840.53</v>
      </c>
      <c r="I447">
        <v>0</v>
      </c>
      <c r="J447" t="s">
        <v>262</v>
      </c>
      <c r="K447" t="s">
        <v>547</v>
      </c>
      <c r="L447" t="s">
        <v>547</v>
      </c>
      <c r="M447" t="s">
        <v>1798</v>
      </c>
      <c r="N447" t="s">
        <v>280</v>
      </c>
      <c r="Q447">
        <v>201503</v>
      </c>
    </row>
    <row r="448" spans="1:17" x14ac:dyDescent="0.2">
      <c r="A448" s="169">
        <v>43708</v>
      </c>
      <c r="B448">
        <v>3310</v>
      </c>
      <c r="C448" t="s">
        <v>249</v>
      </c>
      <c r="D448" t="s">
        <v>265</v>
      </c>
      <c r="E448" t="s">
        <v>264</v>
      </c>
      <c r="F448" t="s">
        <v>1624</v>
      </c>
      <c r="G448" t="s">
        <v>245</v>
      </c>
      <c r="H448">
        <v>100</v>
      </c>
      <c r="I448">
        <v>0</v>
      </c>
      <c r="J448" t="s">
        <v>262</v>
      </c>
      <c r="K448" t="s">
        <v>547</v>
      </c>
      <c r="L448" t="s">
        <v>547</v>
      </c>
      <c r="M448" t="s">
        <v>1798</v>
      </c>
      <c r="N448" t="s">
        <v>280</v>
      </c>
      <c r="Q448">
        <v>201504</v>
      </c>
    </row>
    <row r="449" spans="1:17" x14ac:dyDescent="0.2">
      <c r="A449" s="169">
        <v>43708</v>
      </c>
      <c r="B449">
        <v>3310</v>
      </c>
      <c r="C449" t="s">
        <v>249</v>
      </c>
      <c r="D449" t="s">
        <v>265</v>
      </c>
      <c r="E449" t="s">
        <v>264</v>
      </c>
      <c r="F449" t="s">
        <v>1623</v>
      </c>
      <c r="G449" t="s">
        <v>245</v>
      </c>
      <c r="H449">
        <v>10</v>
      </c>
      <c r="I449">
        <v>0</v>
      </c>
      <c r="J449" t="s">
        <v>262</v>
      </c>
      <c r="K449" t="s">
        <v>547</v>
      </c>
      <c r="L449" t="s">
        <v>547</v>
      </c>
      <c r="M449" t="s">
        <v>1798</v>
      </c>
      <c r="N449" t="s">
        <v>280</v>
      </c>
      <c r="Q449">
        <v>201505</v>
      </c>
    </row>
    <row r="450" spans="1:17" x14ac:dyDescent="0.2">
      <c r="A450" s="169">
        <v>43708</v>
      </c>
      <c r="B450">
        <v>3310</v>
      </c>
      <c r="C450" t="s">
        <v>249</v>
      </c>
      <c r="D450" t="s">
        <v>265</v>
      </c>
      <c r="E450" t="s">
        <v>264</v>
      </c>
      <c r="F450" t="s">
        <v>1623</v>
      </c>
      <c r="G450" t="s">
        <v>245</v>
      </c>
      <c r="H450">
        <v>10</v>
      </c>
      <c r="I450">
        <v>0</v>
      </c>
      <c r="J450" t="s">
        <v>262</v>
      </c>
      <c r="K450" t="s">
        <v>547</v>
      </c>
      <c r="L450" t="s">
        <v>547</v>
      </c>
      <c r="M450" t="s">
        <v>1798</v>
      </c>
      <c r="N450" t="s">
        <v>280</v>
      </c>
      <c r="Q450">
        <v>201506</v>
      </c>
    </row>
    <row r="451" spans="1:17" x14ac:dyDescent="0.2">
      <c r="A451" s="169">
        <v>43708</v>
      </c>
      <c r="B451">
        <v>3310</v>
      </c>
      <c r="C451" t="s">
        <v>249</v>
      </c>
      <c r="D451" t="s">
        <v>265</v>
      </c>
      <c r="E451" t="s">
        <v>264</v>
      </c>
      <c r="F451" s="175" t="s">
        <v>1714</v>
      </c>
      <c r="G451" t="s">
        <v>250</v>
      </c>
      <c r="H451" s="170">
        <v>1907.13</v>
      </c>
      <c r="I451">
        <v>0</v>
      </c>
      <c r="J451" t="s">
        <v>262</v>
      </c>
      <c r="K451" t="s">
        <v>547</v>
      </c>
      <c r="L451" t="s">
        <v>547</v>
      </c>
      <c r="M451" t="s">
        <v>1798</v>
      </c>
      <c r="N451" t="s">
        <v>280</v>
      </c>
      <c r="Q451">
        <v>201508</v>
      </c>
    </row>
    <row r="452" spans="1:17" x14ac:dyDescent="0.2">
      <c r="A452" s="169">
        <v>43708</v>
      </c>
      <c r="B452">
        <v>3310</v>
      </c>
      <c r="C452" t="s">
        <v>249</v>
      </c>
      <c r="D452" t="s">
        <v>265</v>
      </c>
      <c r="E452" t="s">
        <v>264</v>
      </c>
      <c r="F452" s="175" t="s">
        <v>1713</v>
      </c>
      <c r="G452" t="s">
        <v>250</v>
      </c>
      <c r="H452">
        <v>34</v>
      </c>
      <c r="I452">
        <v>0</v>
      </c>
      <c r="J452" t="s">
        <v>262</v>
      </c>
      <c r="K452" t="s">
        <v>547</v>
      </c>
      <c r="L452" t="s">
        <v>547</v>
      </c>
      <c r="M452" t="s">
        <v>1798</v>
      </c>
      <c r="N452" t="s">
        <v>280</v>
      </c>
      <c r="Q452">
        <v>201509</v>
      </c>
    </row>
    <row r="453" spans="1:17" x14ac:dyDescent="0.2">
      <c r="A453" s="169">
        <v>43712</v>
      </c>
      <c r="B453">
        <v>2105</v>
      </c>
      <c r="C453" t="s">
        <v>186</v>
      </c>
      <c r="D453" t="s">
        <v>265</v>
      </c>
      <c r="E453" t="s">
        <v>264</v>
      </c>
      <c r="F453" t="s">
        <v>1797</v>
      </c>
      <c r="G453" t="s">
        <v>245</v>
      </c>
      <c r="H453" s="170">
        <v>54282.11</v>
      </c>
      <c r="I453">
        <v>0</v>
      </c>
      <c r="J453" t="s">
        <v>188</v>
      </c>
      <c r="K453" t="s">
        <v>189</v>
      </c>
      <c r="L453" t="s">
        <v>189</v>
      </c>
      <c r="M453" t="s">
        <v>1796</v>
      </c>
      <c r="Q453">
        <v>201521</v>
      </c>
    </row>
    <row r="454" spans="1:17" x14ac:dyDescent="0.2">
      <c r="A454" s="169">
        <v>43712</v>
      </c>
      <c r="B454">
        <v>2125</v>
      </c>
      <c r="C454" t="s">
        <v>203</v>
      </c>
      <c r="D454" t="s">
        <v>265</v>
      </c>
      <c r="E454" t="s">
        <v>264</v>
      </c>
      <c r="F454" t="s">
        <v>1797</v>
      </c>
      <c r="G454" t="s">
        <v>245</v>
      </c>
      <c r="H454">
        <v>108.63</v>
      </c>
      <c r="I454">
        <v>0</v>
      </c>
      <c r="J454" t="s">
        <v>188</v>
      </c>
      <c r="K454" t="s">
        <v>189</v>
      </c>
      <c r="L454" t="s">
        <v>189</v>
      </c>
      <c r="M454" t="s">
        <v>1796</v>
      </c>
      <c r="Q454">
        <v>201537</v>
      </c>
    </row>
    <row r="455" spans="1:17" x14ac:dyDescent="0.2">
      <c r="A455" s="169">
        <v>43712</v>
      </c>
      <c r="B455">
        <v>2135</v>
      </c>
      <c r="C455" t="s">
        <v>190</v>
      </c>
      <c r="D455" t="s">
        <v>265</v>
      </c>
      <c r="E455" t="s">
        <v>264</v>
      </c>
      <c r="F455" t="s">
        <v>1797</v>
      </c>
      <c r="G455" t="s">
        <v>245</v>
      </c>
      <c r="H455">
        <v>697.81</v>
      </c>
      <c r="I455">
        <v>0</v>
      </c>
      <c r="J455" t="s">
        <v>188</v>
      </c>
      <c r="K455" t="s">
        <v>189</v>
      </c>
      <c r="L455" t="s">
        <v>189</v>
      </c>
      <c r="M455" t="s">
        <v>1796</v>
      </c>
      <c r="Q455">
        <v>201544</v>
      </c>
    </row>
    <row r="456" spans="1:17" x14ac:dyDescent="0.2">
      <c r="A456" s="169">
        <v>43712</v>
      </c>
      <c r="B456">
        <v>2140</v>
      </c>
      <c r="C456" t="s">
        <v>191</v>
      </c>
      <c r="D456" t="s">
        <v>265</v>
      </c>
      <c r="E456" t="s">
        <v>264</v>
      </c>
      <c r="F456" t="s">
        <v>1797</v>
      </c>
      <c r="G456" t="s">
        <v>245</v>
      </c>
      <c r="H456" s="170">
        <v>1172.6199999999999</v>
      </c>
      <c r="I456">
        <v>0</v>
      </c>
      <c r="J456" t="s">
        <v>188</v>
      </c>
      <c r="K456" t="s">
        <v>189</v>
      </c>
      <c r="L456" t="s">
        <v>189</v>
      </c>
      <c r="M456" t="s">
        <v>1796</v>
      </c>
      <c r="Q456">
        <v>201554</v>
      </c>
    </row>
    <row r="457" spans="1:17" x14ac:dyDescent="0.2">
      <c r="A457" s="169">
        <v>43712</v>
      </c>
      <c r="B457">
        <v>2205</v>
      </c>
      <c r="C457" t="s">
        <v>487</v>
      </c>
      <c r="D457" t="s">
        <v>265</v>
      </c>
      <c r="E457" t="s">
        <v>264</v>
      </c>
      <c r="F457" t="s">
        <v>1797</v>
      </c>
      <c r="G457" t="s">
        <v>245</v>
      </c>
      <c r="H457">
        <v>507.5</v>
      </c>
      <c r="I457">
        <v>0</v>
      </c>
      <c r="J457" t="s">
        <v>188</v>
      </c>
      <c r="K457" t="s">
        <v>189</v>
      </c>
      <c r="L457" t="s">
        <v>189</v>
      </c>
      <c r="M457" t="s">
        <v>1796</v>
      </c>
      <c r="Q457">
        <v>201561</v>
      </c>
    </row>
    <row r="458" spans="1:17" x14ac:dyDescent="0.2">
      <c r="A458" s="169">
        <v>43712</v>
      </c>
      <c r="B458">
        <v>2220</v>
      </c>
      <c r="C458" t="s">
        <v>1432</v>
      </c>
      <c r="D458" t="s">
        <v>265</v>
      </c>
      <c r="E458" t="s">
        <v>264</v>
      </c>
      <c r="F458" t="s">
        <v>1797</v>
      </c>
      <c r="G458" t="s">
        <v>245</v>
      </c>
      <c r="H458">
        <v>33</v>
      </c>
      <c r="I458">
        <v>0</v>
      </c>
      <c r="J458" t="s">
        <v>188</v>
      </c>
      <c r="K458" t="s">
        <v>189</v>
      </c>
      <c r="L458" t="s">
        <v>189</v>
      </c>
      <c r="M458" t="s">
        <v>1796</v>
      </c>
      <c r="Q458">
        <v>201568</v>
      </c>
    </row>
    <row r="459" spans="1:17" x14ac:dyDescent="0.2">
      <c r="A459" s="169">
        <v>43708</v>
      </c>
      <c r="B459">
        <v>2505</v>
      </c>
      <c r="C459" t="s">
        <v>205</v>
      </c>
      <c r="D459" t="s">
        <v>265</v>
      </c>
      <c r="E459" t="s">
        <v>264</v>
      </c>
      <c r="F459" t="s">
        <v>1795</v>
      </c>
      <c r="G459" t="s">
        <v>245</v>
      </c>
      <c r="H459" s="170">
        <v>4039.91</v>
      </c>
      <c r="I459">
        <v>0</v>
      </c>
      <c r="J459" t="s">
        <v>188</v>
      </c>
      <c r="K459" t="s">
        <v>189</v>
      </c>
      <c r="L459" t="s">
        <v>189</v>
      </c>
      <c r="M459" t="s">
        <v>1794</v>
      </c>
      <c r="Q459">
        <v>201597</v>
      </c>
    </row>
    <row r="460" spans="1:17" x14ac:dyDescent="0.2">
      <c r="A460" s="169">
        <v>43708</v>
      </c>
      <c r="B460">
        <v>3010</v>
      </c>
      <c r="C460" t="s">
        <v>207</v>
      </c>
      <c r="D460" t="s">
        <v>265</v>
      </c>
      <c r="E460" t="s">
        <v>264</v>
      </c>
      <c r="F460" t="s">
        <v>1792</v>
      </c>
      <c r="G460" t="s">
        <v>245</v>
      </c>
      <c r="H460">
        <v>385</v>
      </c>
      <c r="I460">
        <v>0</v>
      </c>
      <c r="J460" t="s">
        <v>194</v>
      </c>
      <c r="K460" t="s">
        <v>201</v>
      </c>
      <c r="L460" t="s">
        <v>201</v>
      </c>
      <c r="M460" t="s">
        <v>1793</v>
      </c>
      <c r="N460" t="s">
        <v>232</v>
      </c>
      <c r="Q460">
        <v>201624</v>
      </c>
    </row>
    <row r="461" spans="1:17" x14ac:dyDescent="0.2">
      <c r="A461" s="169">
        <v>43709</v>
      </c>
      <c r="B461">
        <v>3010</v>
      </c>
      <c r="C461" t="s">
        <v>207</v>
      </c>
      <c r="D461" t="s">
        <v>265</v>
      </c>
      <c r="E461" t="s">
        <v>264</v>
      </c>
      <c r="F461" t="s">
        <v>1792</v>
      </c>
      <c r="G461" t="s">
        <v>245</v>
      </c>
      <c r="H461">
        <v>-385</v>
      </c>
      <c r="I461">
        <v>0</v>
      </c>
      <c r="J461" t="s">
        <v>194</v>
      </c>
      <c r="K461" t="s">
        <v>201</v>
      </c>
      <c r="L461" t="s">
        <v>201</v>
      </c>
      <c r="M461" t="s">
        <v>1791</v>
      </c>
      <c r="N461" t="s">
        <v>232</v>
      </c>
      <c r="Q461">
        <v>201626</v>
      </c>
    </row>
    <row r="462" spans="1:17" x14ac:dyDescent="0.2">
      <c r="A462" s="169">
        <v>43708</v>
      </c>
      <c r="B462">
        <v>3310</v>
      </c>
      <c r="C462" t="s">
        <v>249</v>
      </c>
      <c r="D462" t="s">
        <v>265</v>
      </c>
      <c r="E462" t="s">
        <v>264</v>
      </c>
      <c r="F462" t="s">
        <v>1625</v>
      </c>
      <c r="G462" t="s">
        <v>245</v>
      </c>
      <c r="H462">
        <v>-840.53</v>
      </c>
      <c r="I462">
        <v>0</v>
      </c>
      <c r="J462" t="s">
        <v>262</v>
      </c>
      <c r="K462" t="s">
        <v>188</v>
      </c>
      <c r="L462" t="s">
        <v>188</v>
      </c>
      <c r="M462" t="s">
        <v>1790</v>
      </c>
      <c r="N462" t="s">
        <v>280</v>
      </c>
      <c r="Q462">
        <v>201755</v>
      </c>
    </row>
    <row r="463" spans="1:17" x14ac:dyDescent="0.2">
      <c r="A463" s="169">
        <v>43708</v>
      </c>
      <c r="B463">
        <v>3310</v>
      </c>
      <c r="C463" t="s">
        <v>249</v>
      </c>
      <c r="D463" t="s">
        <v>265</v>
      </c>
      <c r="E463" t="s">
        <v>264</v>
      </c>
      <c r="F463" t="s">
        <v>1624</v>
      </c>
      <c r="G463" t="s">
        <v>245</v>
      </c>
      <c r="H463">
        <v>-100</v>
      </c>
      <c r="I463">
        <v>0</v>
      </c>
      <c r="J463" t="s">
        <v>262</v>
      </c>
      <c r="K463" t="s">
        <v>188</v>
      </c>
      <c r="L463" t="s">
        <v>188</v>
      </c>
      <c r="M463" t="s">
        <v>1790</v>
      </c>
      <c r="N463" t="s">
        <v>280</v>
      </c>
      <c r="Q463">
        <v>201756</v>
      </c>
    </row>
    <row r="464" spans="1:17" x14ac:dyDescent="0.2">
      <c r="A464" s="169">
        <v>43708</v>
      </c>
      <c r="B464">
        <v>3310</v>
      </c>
      <c r="C464" t="s">
        <v>249</v>
      </c>
      <c r="D464" t="s">
        <v>265</v>
      </c>
      <c r="E464" t="s">
        <v>264</v>
      </c>
      <c r="F464" t="s">
        <v>1623</v>
      </c>
      <c r="G464" t="s">
        <v>245</v>
      </c>
      <c r="H464">
        <v>-10</v>
      </c>
      <c r="I464">
        <v>0</v>
      </c>
      <c r="J464" t="s">
        <v>262</v>
      </c>
      <c r="K464" t="s">
        <v>188</v>
      </c>
      <c r="L464" t="s">
        <v>188</v>
      </c>
      <c r="M464" t="s">
        <v>1790</v>
      </c>
      <c r="N464" t="s">
        <v>280</v>
      </c>
      <c r="Q464">
        <v>201757</v>
      </c>
    </row>
    <row r="465" spans="1:17" x14ac:dyDescent="0.2">
      <c r="A465" s="169">
        <v>43708</v>
      </c>
      <c r="B465">
        <v>3310</v>
      </c>
      <c r="C465" t="s">
        <v>249</v>
      </c>
      <c r="D465" t="s">
        <v>265</v>
      </c>
      <c r="E465" t="s">
        <v>264</v>
      </c>
      <c r="F465" t="s">
        <v>1623</v>
      </c>
      <c r="G465" t="s">
        <v>245</v>
      </c>
      <c r="H465">
        <v>-10</v>
      </c>
      <c r="I465">
        <v>0</v>
      </c>
      <c r="J465" t="s">
        <v>262</v>
      </c>
      <c r="K465" t="s">
        <v>188</v>
      </c>
      <c r="L465" t="s">
        <v>188</v>
      </c>
      <c r="M465" t="s">
        <v>1790</v>
      </c>
      <c r="N465" t="s">
        <v>280</v>
      </c>
      <c r="Q465">
        <v>201758</v>
      </c>
    </row>
    <row r="466" spans="1:17" x14ac:dyDescent="0.2">
      <c r="A466" s="169">
        <v>43708</v>
      </c>
      <c r="B466">
        <v>3310</v>
      </c>
      <c r="C466" t="s">
        <v>249</v>
      </c>
      <c r="D466" t="s">
        <v>265</v>
      </c>
      <c r="E466" t="s">
        <v>264</v>
      </c>
      <c r="F466" s="175" t="s">
        <v>1714</v>
      </c>
      <c r="G466" t="s">
        <v>250</v>
      </c>
      <c r="H466" s="170">
        <v>-1907.13</v>
      </c>
      <c r="I466">
        <v>0</v>
      </c>
      <c r="J466" t="s">
        <v>262</v>
      </c>
      <c r="K466" t="s">
        <v>188</v>
      </c>
      <c r="L466" t="s">
        <v>188</v>
      </c>
      <c r="M466" t="s">
        <v>1790</v>
      </c>
      <c r="N466" t="s">
        <v>280</v>
      </c>
      <c r="Q466">
        <v>201760</v>
      </c>
    </row>
    <row r="467" spans="1:17" x14ac:dyDescent="0.2">
      <c r="A467" s="169">
        <v>43708</v>
      </c>
      <c r="B467">
        <v>3310</v>
      </c>
      <c r="C467" t="s">
        <v>249</v>
      </c>
      <c r="D467" t="s">
        <v>265</v>
      </c>
      <c r="E467" t="s">
        <v>264</v>
      </c>
      <c r="F467" s="175" t="s">
        <v>1713</v>
      </c>
      <c r="G467" t="s">
        <v>250</v>
      </c>
      <c r="H467">
        <v>-34</v>
      </c>
      <c r="I467">
        <v>0</v>
      </c>
      <c r="J467" t="s">
        <v>262</v>
      </c>
      <c r="K467" t="s">
        <v>188</v>
      </c>
      <c r="L467" t="s">
        <v>188</v>
      </c>
      <c r="M467" t="s">
        <v>1790</v>
      </c>
      <c r="N467" t="s">
        <v>280</v>
      </c>
      <c r="Q467">
        <v>201761</v>
      </c>
    </row>
    <row r="468" spans="1:17" x14ac:dyDescent="0.2">
      <c r="A468" s="169">
        <v>43709</v>
      </c>
      <c r="B468">
        <v>3435</v>
      </c>
      <c r="C468" t="s">
        <v>289</v>
      </c>
      <c r="D468" t="s">
        <v>265</v>
      </c>
      <c r="E468" t="s">
        <v>264</v>
      </c>
      <c r="F468" t="s">
        <v>1789</v>
      </c>
      <c r="G468" t="s">
        <v>245</v>
      </c>
      <c r="H468">
        <v>834.72</v>
      </c>
      <c r="I468">
        <v>125.21</v>
      </c>
      <c r="K468" t="s">
        <v>194</v>
      </c>
      <c r="M468" t="s">
        <v>1788</v>
      </c>
      <c r="Q468">
        <v>201775</v>
      </c>
    </row>
    <row r="469" spans="1:17" x14ac:dyDescent="0.2">
      <c r="A469" s="169">
        <v>43711</v>
      </c>
      <c r="B469">
        <v>2160</v>
      </c>
      <c r="C469" t="s">
        <v>615</v>
      </c>
      <c r="D469" t="s">
        <v>265</v>
      </c>
      <c r="E469" t="s">
        <v>264</v>
      </c>
      <c r="F469" t="s">
        <v>1787</v>
      </c>
      <c r="G469" t="s">
        <v>245</v>
      </c>
      <c r="H469">
        <v>54</v>
      </c>
      <c r="I469">
        <v>8.1</v>
      </c>
      <c r="K469" t="s">
        <v>194</v>
      </c>
      <c r="M469" t="s">
        <v>1786</v>
      </c>
      <c r="Q469">
        <v>201778</v>
      </c>
    </row>
    <row r="470" spans="1:17" x14ac:dyDescent="0.2">
      <c r="A470" s="169">
        <v>43709</v>
      </c>
      <c r="B470">
        <v>1105</v>
      </c>
      <c r="C470" t="s">
        <v>498</v>
      </c>
      <c r="D470" t="s">
        <v>265</v>
      </c>
      <c r="E470" t="s">
        <v>264</v>
      </c>
      <c r="F470" t="s">
        <v>1785</v>
      </c>
      <c r="G470" t="s">
        <v>245</v>
      </c>
      <c r="H470" s="170">
        <v>-45833.33</v>
      </c>
      <c r="I470">
        <v>0</v>
      </c>
      <c r="J470" t="s">
        <v>188</v>
      </c>
      <c r="K470" t="s">
        <v>189</v>
      </c>
      <c r="L470" t="s">
        <v>189</v>
      </c>
      <c r="M470" t="s">
        <v>1783</v>
      </c>
      <c r="Q470">
        <v>201788</v>
      </c>
    </row>
    <row r="471" spans="1:17" x14ac:dyDescent="0.2">
      <c r="A471" s="169">
        <v>43709</v>
      </c>
      <c r="B471">
        <v>4520</v>
      </c>
      <c r="C471" t="s">
        <v>214</v>
      </c>
      <c r="D471" t="s">
        <v>265</v>
      </c>
      <c r="E471" t="s">
        <v>264</v>
      </c>
      <c r="F471" t="s">
        <v>1784</v>
      </c>
      <c r="G471" t="s">
        <v>245</v>
      </c>
      <c r="H471" s="170">
        <v>14422.46</v>
      </c>
      <c r="I471">
        <v>0</v>
      </c>
      <c r="J471" t="s">
        <v>188</v>
      </c>
      <c r="K471" t="s">
        <v>189</v>
      </c>
      <c r="L471" t="s">
        <v>189</v>
      </c>
      <c r="M471" t="s">
        <v>1783</v>
      </c>
      <c r="Q471">
        <v>201793</v>
      </c>
    </row>
    <row r="472" spans="1:17" x14ac:dyDescent="0.2">
      <c r="A472" s="169">
        <v>43718</v>
      </c>
      <c r="B472">
        <v>2405</v>
      </c>
      <c r="C472" t="s">
        <v>213</v>
      </c>
      <c r="D472" t="s">
        <v>265</v>
      </c>
      <c r="E472" t="s">
        <v>264</v>
      </c>
      <c r="F472" t="s">
        <v>1782</v>
      </c>
      <c r="G472" t="s">
        <v>245</v>
      </c>
      <c r="H472">
        <v>806.51</v>
      </c>
      <c r="I472">
        <v>120.98</v>
      </c>
      <c r="K472" t="s">
        <v>194</v>
      </c>
      <c r="M472" t="s">
        <v>1781</v>
      </c>
      <c r="Q472">
        <v>201893</v>
      </c>
    </row>
    <row r="473" spans="1:17" x14ac:dyDescent="0.2">
      <c r="A473" s="169">
        <v>43709</v>
      </c>
      <c r="B473">
        <v>3150</v>
      </c>
      <c r="C473" t="s">
        <v>480</v>
      </c>
      <c r="D473" t="s">
        <v>265</v>
      </c>
      <c r="E473" t="s">
        <v>264</v>
      </c>
      <c r="F473" t="s">
        <v>1780</v>
      </c>
      <c r="G473" t="s">
        <v>245</v>
      </c>
      <c r="H473" s="170">
        <v>1111.9000000000001</v>
      </c>
      <c r="I473">
        <v>0</v>
      </c>
      <c r="J473" t="s">
        <v>188</v>
      </c>
      <c r="K473" t="s">
        <v>189</v>
      </c>
      <c r="L473" t="s">
        <v>189</v>
      </c>
      <c r="M473" t="s">
        <v>1779</v>
      </c>
      <c r="Q473">
        <v>201899</v>
      </c>
    </row>
    <row r="474" spans="1:17" x14ac:dyDescent="0.2">
      <c r="A474" s="169">
        <v>43709</v>
      </c>
      <c r="B474">
        <v>3230</v>
      </c>
      <c r="C474" t="s">
        <v>231</v>
      </c>
      <c r="D474" t="s">
        <v>265</v>
      </c>
      <c r="E474" t="s">
        <v>264</v>
      </c>
      <c r="F474" t="s">
        <v>482</v>
      </c>
      <c r="G474" t="s">
        <v>245</v>
      </c>
      <c r="H474" s="170">
        <v>1166.67</v>
      </c>
      <c r="I474">
        <v>0</v>
      </c>
      <c r="J474" t="s">
        <v>188</v>
      </c>
      <c r="K474" t="s">
        <v>189</v>
      </c>
      <c r="L474" t="s">
        <v>189</v>
      </c>
      <c r="M474" t="s">
        <v>481</v>
      </c>
      <c r="Q474">
        <v>201909</v>
      </c>
    </row>
    <row r="475" spans="1:17" x14ac:dyDescent="0.2">
      <c r="A475" s="169">
        <v>43709</v>
      </c>
      <c r="B475">
        <v>3260</v>
      </c>
      <c r="C475" t="s">
        <v>490</v>
      </c>
      <c r="D475" t="s">
        <v>265</v>
      </c>
      <c r="E475" t="s">
        <v>264</v>
      </c>
      <c r="F475" t="s">
        <v>859</v>
      </c>
      <c r="G475" t="s">
        <v>245</v>
      </c>
      <c r="H475" s="170">
        <v>3250</v>
      </c>
      <c r="I475">
        <v>0</v>
      </c>
      <c r="J475" t="s">
        <v>188</v>
      </c>
      <c r="K475" t="s">
        <v>189</v>
      </c>
      <c r="L475" t="s">
        <v>189</v>
      </c>
      <c r="M475" t="s">
        <v>857</v>
      </c>
      <c r="Q475">
        <v>201915</v>
      </c>
    </row>
    <row r="476" spans="1:17" x14ac:dyDescent="0.2">
      <c r="A476" s="169">
        <v>43709</v>
      </c>
      <c r="B476">
        <v>3260</v>
      </c>
      <c r="C476" t="s">
        <v>490</v>
      </c>
      <c r="D476" t="s">
        <v>265</v>
      </c>
      <c r="E476" t="s">
        <v>264</v>
      </c>
      <c r="F476" t="s">
        <v>858</v>
      </c>
      <c r="G476" t="s">
        <v>245</v>
      </c>
      <c r="H476" s="170">
        <v>5000</v>
      </c>
      <c r="I476">
        <v>0</v>
      </c>
      <c r="J476" t="s">
        <v>188</v>
      </c>
      <c r="K476" t="s">
        <v>189</v>
      </c>
      <c r="L476" t="s">
        <v>189</v>
      </c>
      <c r="M476" t="s">
        <v>857</v>
      </c>
      <c r="Q476">
        <v>201916</v>
      </c>
    </row>
    <row r="477" spans="1:17" x14ac:dyDescent="0.2">
      <c r="A477" s="169">
        <v>43709</v>
      </c>
      <c r="B477">
        <v>4520</v>
      </c>
      <c r="C477" t="s">
        <v>214</v>
      </c>
      <c r="D477" t="s">
        <v>265</v>
      </c>
      <c r="E477" t="s">
        <v>264</v>
      </c>
      <c r="F477" t="s">
        <v>506</v>
      </c>
      <c r="G477" t="s">
        <v>245</v>
      </c>
      <c r="H477" s="170">
        <v>-3717.13</v>
      </c>
      <c r="I477">
        <v>0</v>
      </c>
      <c r="J477" t="s">
        <v>188</v>
      </c>
      <c r="K477" t="s">
        <v>189</v>
      </c>
      <c r="L477" t="s">
        <v>189</v>
      </c>
      <c r="M477" t="s">
        <v>505</v>
      </c>
      <c r="Q477">
        <v>201922</v>
      </c>
    </row>
    <row r="478" spans="1:17" x14ac:dyDescent="0.2">
      <c r="A478" s="169">
        <v>43709</v>
      </c>
      <c r="B478">
        <v>3255</v>
      </c>
      <c r="C478" t="s">
        <v>504</v>
      </c>
      <c r="D478" t="s">
        <v>265</v>
      </c>
      <c r="E478" t="s">
        <v>264</v>
      </c>
      <c r="F478" t="s">
        <v>503</v>
      </c>
      <c r="G478" t="s">
        <v>245</v>
      </c>
      <c r="H478" s="170">
        <v>3872.17</v>
      </c>
      <c r="I478">
        <v>0</v>
      </c>
      <c r="J478" t="s">
        <v>188</v>
      </c>
      <c r="K478" t="s">
        <v>189</v>
      </c>
      <c r="L478" t="s">
        <v>189</v>
      </c>
      <c r="M478" t="s">
        <v>502</v>
      </c>
      <c r="Q478">
        <v>201923</v>
      </c>
    </row>
    <row r="479" spans="1:17" x14ac:dyDescent="0.2">
      <c r="A479" s="169">
        <v>43709</v>
      </c>
      <c r="B479">
        <v>4510</v>
      </c>
      <c r="C479" t="s">
        <v>501</v>
      </c>
      <c r="D479" t="s">
        <v>265</v>
      </c>
      <c r="E479" t="s">
        <v>264</v>
      </c>
      <c r="F479" t="s">
        <v>500</v>
      </c>
      <c r="G479" t="s">
        <v>245</v>
      </c>
      <c r="H479" s="170">
        <v>47275</v>
      </c>
      <c r="I479">
        <v>0</v>
      </c>
      <c r="J479" t="s">
        <v>188</v>
      </c>
      <c r="K479" t="s">
        <v>189</v>
      </c>
      <c r="L479" t="s">
        <v>189</v>
      </c>
      <c r="M479" t="s">
        <v>499</v>
      </c>
      <c r="Q479">
        <v>201925</v>
      </c>
    </row>
    <row r="480" spans="1:17" x14ac:dyDescent="0.2">
      <c r="A480" s="169">
        <v>43709</v>
      </c>
      <c r="B480">
        <v>1105</v>
      </c>
      <c r="C480" t="s">
        <v>498</v>
      </c>
      <c r="D480" t="s">
        <v>265</v>
      </c>
      <c r="E480" t="s">
        <v>264</v>
      </c>
      <c r="F480" t="s">
        <v>497</v>
      </c>
      <c r="G480" t="s">
        <v>245</v>
      </c>
      <c r="H480" s="170">
        <v>-1719916.67</v>
      </c>
      <c r="I480">
        <v>0</v>
      </c>
      <c r="J480" t="s">
        <v>188</v>
      </c>
      <c r="K480" t="s">
        <v>189</v>
      </c>
      <c r="L480" t="s">
        <v>189</v>
      </c>
      <c r="M480" t="s">
        <v>496</v>
      </c>
      <c r="Q480">
        <v>201927</v>
      </c>
    </row>
    <row r="481" spans="1:17" x14ac:dyDescent="0.2">
      <c r="A481" s="169">
        <v>43709</v>
      </c>
      <c r="B481">
        <v>3215</v>
      </c>
      <c r="C481" t="s">
        <v>493</v>
      </c>
      <c r="D481" t="s">
        <v>265</v>
      </c>
      <c r="E481" t="s">
        <v>264</v>
      </c>
      <c r="F481" t="s">
        <v>856</v>
      </c>
      <c r="G481" t="s">
        <v>245</v>
      </c>
      <c r="H481" s="170">
        <v>110000</v>
      </c>
      <c r="I481">
        <v>0</v>
      </c>
      <c r="J481" t="s">
        <v>188</v>
      </c>
      <c r="K481" t="s">
        <v>189</v>
      </c>
      <c r="L481" t="s">
        <v>189</v>
      </c>
      <c r="M481" t="s">
        <v>855</v>
      </c>
      <c r="Q481">
        <v>201931</v>
      </c>
    </row>
    <row r="482" spans="1:17" x14ac:dyDescent="0.2">
      <c r="A482" s="169">
        <v>43710</v>
      </c>
      <c r="B482">
        <v>3311</v>
      </c>
      <c r="C482" t="s">
        <v>220</v>
      </c>
      <c r="D482" t="s">
        <v>265</v>
      </c>
      <c r="E482" t="s">
        <v>264</v>
      </c>
      <c r="F482" t="s">
        <v>1778</v>
      </c>
      <c r="G482" t="s">
        <v>245</v>
      </c>
      <c r="H482">
        <v>46.67</v>
      </c>
      <c r="I482">
        <v>7</v>
      </c>
      <c r="K482" t="s">
        <v>194</v>
      </c>
      <c r="M482" t="s">
        <v>1777</v>
      </c>
      <c r="Q482">
        <v>201949</v>
      </c>
    </row>
    <row r="483" spans="1:17" x14ac:dyDescent="0.2">
      <c r="A483" s="169">
        <v>43717</v>
      </c>
      <c r="B483">
        <v>3435</v>
      </c>
      <c r="C483" t="s">
        <v>289</v>
      </c>
      <c r="D483" t="s">
        <v>265</v>
      </c>
      <c r="E483" t="s">
        <v>264</v>
      </c>
      <c r="F483" t="s">
        <v>1776</v>
      </c>
      <c r="G483" t="s">
        <v>245</v>
      </c>
      <c r="H483">
        <v>435</v>
      </c>
      <c r="I483">
        <v>65.25</v>
      </c>
      <c r="K483" t="s">
        <v>201</v>
      </c>
      <c r="M483" t="s">
        <v>1775</v>
      </c>
      <c r="Q483">
        <v>201989</v>
      </c>
    </row>
    <row r="484" spans="1:17" x14ac:dyDescent="0.2">
      <c r="A484" s="169">
        <v>43717</v>
      </c>
      <c r="B484">
        <v>3435</v>
      </c>
      <c r="C484" t="s">
        <v>289</v>
      </c>
      <c r="D484" t="s">
        <v>265</v>
      </c>
      <c r="E484" t="s">
        <v>264</v>
      </c>
      <c r="F484" t="s">
        <v>1774</v>
      </c>
      <c r="G484" t="s">
        <v>245</v>
      </c>
      <c r="H484">
        <v>435</v>
      </c>
      <c r="I484">
        <v>65.25</v>
      </c>
      <c r="K484" t="s">
        <v>201</v>
      </c>
      <c r="M484" t="s">
        <v>1773</v>
      </c>
      <c r="Q484">
        <v>201992</v>
      </c>
    </row>
    <row r="485" spans="1:17" x14ac:dyDescent="0.2">
      <c r="A485" s="169">
        <v>43719</v>
      </c>
      <c r="B485">
        <v>2310</v>
      </c>
      <c r="C485" t="s">
        <v>286</v>
      </c>
      <c r="D485" t="s">
        <v>265</v>
      </c>
      <c r="E485" t="s">
        <v>264</v>
      </c>
      <c r="F485" t="s">
        <v>863</v>
      </c>
      <c r="G485" t="s">
        <v>245</v>
      </c>
      <c r="H485">
        <v>500</v>
      </c>
      <c r="I485">
        <v>75</v>
      </c>
      <c r="K485" t="s">
        <v>201</v>
      </c>
      <c r="M485" t="s">
        <v>1772</v>
      </c>
      <c r="Q485">
        <v>202000</v>
      </c>
    </row>
    <row r="486" spans="1:17" x14ac:dyDescent="0.2">
      <c r="A486" s="169">
        <v>43726</v>
      </c>
      <c r="B486">
        <v>2105</v>
      </c>
      <c r="C486" t="s">
        <v>186</v>
      </c>
      <c r="D486" t="s">
        <v>265</v>
      </c>
      <c r="E486" t="s">
        <v>264</v>
      </c>
      <c r="F486" t="s">
        <v>1771</v>
      </c>
      <c r="G486" t="s">
        <v>245</v>
      </c>
      <c r="H486" s="170">
        <v>53496.46</v>
      </c>
      <c r="I486">
        <v>0</v>
      </c>
      <c r="J486" t="s">
        <v>188</v>
      </c>
      <c r="K486" t="s">
        <v>189</v>
      </c>
      <c r="L486" t="s">
        <v>189</v>
      </c>
      <c r="M486" t="s">
        <v>1770</v>
      </c>
      <c r="Q486">
        <v>202019</v>
      </c>
    </row>
    <row r="487" spans="1:17" x14ac:dyDescent="0.2">
      <c r="A487" s="169">
        <v>43726</v>
      </c>
      <c r="B487">
        <v>2125</v>
      </c>
      <c r="C487" t="s">
        <v>203</v>
      </c>
      <c r="D487" t="s">
        <v>265</v>
      </c>
      <c r="E487" t="s">
        <v>264</v>
      </c>
      <c r="F487" t="s">
        <v>1771</v>
      </c>
      <c r="G487" t="s">
        <v>245</v>
      </c>
      <c r="H487">
        <v>107.07</v>
      </c>
      <c r="I487">
        <v>0</v>
      </c>
      <c r="J487" t="s">
        <v>188</v>
      </c>
      <c r="K487" t="s">
        <v>189</v>
      </c>
      <c r="L487" t="s">
        <v>189</v>
      </c>
      <c r="M487" t="s">
        <v>1770</v>
      </c>
      <c r="Q487">
        <v>202035</v>
      </c>
    </row>
    <row r="488" spans="1:17" x14ac:dyDescent="0.2">
      <c r="A488" s="169">
        <v>43726</v>
      </c>
      <c r="B488">
        <v>2135</v>
      </c>
      <c r="C488" t="s">
        <v>190</v>
      </c>
      <c r="D488" t="s">
        <v>265</v>
      </c>
      <c r="E488" t="s">
        <v>264</v>
      </c>
      <c r="F488" t="s">
        <v>1771</v>
      </c>
      <c r="G488" t="s">
        <v>245</v>
      </c>
      <c r="H488">
        <v>697.81</v>
      </c>
      <c r="I488">
        <v>0</v>
      </c>
      <c r="J488" t="s">
        <v>188</v>
      </c>
      <c r="K488" t="s">
        <v>189</v>
      </c>
      <c r="L488" t="s">
        <v>189</v>
      </c>
      <c r="M488" t="s">
        <v>1770</v>
      </c>
      <c r="Q488">
        <v>202041</v>
      </c>
    </row>
    <row r="489" spans="1:17" x14ac:dyDescent="0.2">
      <c r="A489" s="169">
        <v>43726</v>
      </c>
      <c r="B489">
        <v>2140</v>
      </c>
      <c r="C489" t="s">
        <v>191</v>
      </c>
      <c r="D489" t="s">
        <v>265</v>
      </c>
      <c r="E489" t="s">
        <v>264</v>
      </c>
      <c r="F489" t="s">
        <v>1771</v>
      </c>
      <c r="G489" t="s">
        <v>245</v>
      </c>
      <c r="H489" s="170">
        <v>1115.43</v>
      </c>
      <c r="I489">
        <v>0</v>
      </c>
      <c r="J489" t="s">
        <v>188</v>
      </c>
      <c r="K489" t="s">
        <v>189</v>
      </c>
      <c r="L489" t="s">
        <v>189</v>
      </c>
      <c r="M489" t="s">
        <v>1770</v>
      </c>
      <c r="Q489">
        <v>202051</v>
      </c>
    </row>
    <row r="490" spans="1:17" x14ac:dyDescent="0.2">
      <c r="A490" s="169">
        <v>43726</v>
      </c>
      <c r="B490">
        <v>2220</v>
      </c>
      <c r="C490" t="s">
        <v>1432</v>
      </c>
      <c r="D490" t="s">
        <v>265</v>
      </c>
      <c r="E490" t="s">
        <v>264</v>
      </c>
      <c r="F490" t="s">
        <v>1771</v>
      </c>
      <c r="G490" t="s">
        <v>245</v>
      </c>
      <c r="H490">
        <v>33</v>
      </c>
      <c r="I490">
        <v>0</v>
      </c>
      <c r="J490" t="s">
        <v>188</v>
      </c>
      <c r="K490" t="s">
        <v>189</v>
      </c>
      <c r="L490" t="s">
        <v>189</v>
      </c>
      <c r="M490" t="s">
        <v>1770</v>
      </c>
      <c r="Q490">
        <v>202062</v>
      </c>
    </row>
    <row r="491" spans="1:17" x14ac:dyDescent="0.2">
      <c r="A491" s="169">
        <v>43727</v>
      </c>
      <c r="B491">
        <v>3465</v>
      </c>
      <c r="C491" t="s">
        <v>633</v>
      </c>
      <c r="D491" t="s">
        <v>265</v>
      </c>
      <c r="E491" t="s">
        <v>264</v>
      </c>
      <c r="F491" t="s">
        <v>1769</v>
      </c>
      <c r="G491" t="s">
        <v>245</v>
      </c>
      <c r="H491">
        <v>21.74</v>
      </c>
      <c r="I491">
        <v>0</v>
      </c>
      <c r="J491" t="s">
        <v>193</v>
      </c>
      <c r="K491" t="s">
        <v>194</v>
      </c>
      <c r="L491" t="s">
        <v>194</v>
      </c>
      <c r="M491" t="s">
        <v>1758</v>
      </c>
      <c r="N491" t="s">
        <v>448</v>
      </c>
      <c r="Q491">
        <v>202093</v>
      </c>
    </row>
    <row r="492" spans="1:17" x14ac:dyDescent="0.2">
      <c r="A492" s="169">
        <v>43727</v>
      </c>
      <c r="B492">
        <v>3314</v>
      </c>
      <c r="C492" t="s">
        <v>225</v>
      </c>
      <c r="D492" t="s">
        <v>265</v>
      </c>
      <c r="E492" t="s">
        <v>264</v>
      </c>
      <c r="F492" s="175" t="s">
        <v>1768</v>
      </c>
      <c r="G492" t="s">
        <v>256</v>
      </c>
      <c r="H492">
        <v>88.26</v>
      </c>
      <c r="I492">
        <v>0</v>
      </c>
      <c r="J492" t="s">
        <v>193</v>
      </c>
      <c r="K492" t="s">
        <v>194</v>
      </c>
      <c r="L492" t="s">
        <v>194</v>
      </c>
      <c r="M492" t="s">
        <v>1758</v>
      </c>
      <c r="N492" t="s">
        <v>226</v>
      </c>
      <c r="Q492">
        <v>202095</v>
      </c>
    </row>
    <row r="493" spans="1:17" x14ac:dyDescent="0.2">
      <c r="A493" s="169">
        <v>43727</v>
      </c>
      <c r="B493">
        <v>2405</v>
      </c>
      <c r="C493" t="s">
        <v>213</v>
      </c>
      <c r="D493" t="s">
        <v>265</v>
      </c>
      <c r="E493" t="s">
        <v>264</v>
      </c>
      <c r="F493" s="175" t="s">
        <v>1767</v>
      </c>
      <c r="G493" t="s">
        <v>254</v>
      </c>
      <c r="H493" s="170">
        <v>1424.7</v>
      </c>
      <c r="I493">
        <v>0</v>
      </c>
      <c r="J493" t="s">
        <v>193</v>
      </c>
      <c r="K493" t="s">
        <v>194</v>
      </c>
      <c r="L493" t="s">
        <v>194</v>
      </c>
      <c r="M493" t="s">
        <v>1758</v>
      </c>
      <c r="N493" t="s">
        <v>587</v>
      </c>
      <c r="Q493">
        <v>202096</v>
      </c>
    </row>
    <row r="494" spans="1:17" x14ac:dyDescent="0.2">
      <c r="A494" s="169">
        <v>43727</v>
      </c>
      <c r="B494">
        <v>3326</v>
      </c>
      <c r="C494" t="s">
        <v>252</v>
      </c>
      <c r="D494" t="s">
        <v>265</v>
      </c>
      <c r="E494" t="s">
        <v>264</v>
      </c>
      <c r="F494" s="175" t="s">
        <v>1766</v>
      </c>
      <c r="G494" t="s">
        <v>259</v>
      </c>
      <c r="H494">
        <v>25.7</v>
      </c>
      <c r="I494">
        <v>0</v>
      </c>
      <c r="J494" t="s">
        <v>193</v>
      </c>
      <c r="K494" t="s">
        <v>194</v>
      </c>
      <c r="L494" t="s">
        <v>194</v>
      </c>
      <c r="M494" t="s">
        <v>1758</v>
      </c>
      <c r="N494" t="s">
        <v>1765</v>
      </c>
      <c r="Q494">
        <v>202097</v>
      </c>
    </row>
    <row r="495" spans="1:17" x14ac:dyDescent="0.2">
      <c r="A495" s="169">
        <v>43727</v>
      </c>
      <c r="B495">
        <v>3321</v>
      </c>
      <c r="C495" t="s">
        <v>258</v>
      </c>
      <c r="D495" t="s">
        <v>265</v>
      </c>
      <c r="E495" t="s">
        <v>264</v>
      </c>
      <c r="F495" s="175" t="s">
        <v>1764</v>
      </c>
      <c r="G495" t="s">
        <v>259</v>
      </c>
      <c r="H495">
        <v>913.67</v>
      </c>
      <c r="I495">
        <v>0</v>
      </c>
      <c r="J495" t="s">
        <v>193</v>
      </c>
      <c r="K495" t="s">
        <v>194</v>
      </c>
      <c r="L495" t="s">
        <v>194</v>
      </c>
      <c r="M495" t="s">
        <v>1758</v>
      </c>
      <c r="N495" t="s">
        <v>1763</v>
      </c>
      <c r="Q495">
        <v>202098</v>
      </c>
    </row>
    <row r="496" spans="1:17" x14ac:dyDescent="0.2">
      <c r="A496" s="169">
        <v>43727</v>
      </c>
      <c r="B496">
        <v>3465</v>
      </c>
      <c r="C496" t="s">
        <v>633</v>
      </c>
      <c r="D496" t="s">
        <v>265</v>
      </c>
      <c r="E496" t="s">
        <v>264</v>
      </c>
      <c r="F496" t="s">
        <v>632</v>
      </c>
      <c r="G496" t="s">
        <v>245</v>
      </c>
      <c r="H496">
        <v>191.83</v>
      </c>
      <c r="I496">
        <v>0</v>
      </c>
      <c r="J496" t="s">
        <v>193</v>
      </c>
      <c r="K496" t="s">
        <v>194</v>
      </c>
      <c r="L496" t="s">
        <v>194</v>
      </c>
      <c r="M496" t="s">
        <v>1758</v>
      </c>
      <c r="N496" t="s">
        <v>224</v>
      </c>
      <c r="Q496">
        <v>202100</v>
      </c>
    </row>
    <row r="497" spans="1:17" x14ac:dyDescent="0.2">
      <c r="A497" s="169">
        <v>43727</v>
      </c>
      <c r="B497">
        <v>2225</v>
      </c>
      <c r="C497" t="s">
        <v>202</v>
      </c>
      <c r="D497" t="s">
        <v>265</v>
      </c>
      <c r="E497" t="s">
        <v>264</v>
      </c>
      <c r="F497" t="s">
        <v>1503</v>
      </c>
      <c r="G497" t="s">
        <v>245</v>
      </c>
      <c r="H497">
        <v>17.739999999999998</v>
      </c>
      <c r="I497">
        <v>0</v>
      </c>
      <c r="J497" t="s">
        <v>193</v>
      </c>
      <c r="K497" t="s">
        <v>194</v>
      </c>
      <c r="L497" t="s">
        <v>194</v>
      </c>
      <c r="M497" t="s">
        <v>1758</v>
      </c>
      <c r="N497" t="s">
        <v>195</v>
      </c>
      <c r="Q497">
        <v>202103</v>
      </c>
    </row>
    <row r="498" spans="1:17" x14ac:dyDescent="0.2">
      <c r="A498" s="169">
        <v>43727</v>
      </c>
      <c r="B498">
        <v>2225</v>
      </c>
      <c r="C498" t="s">
        <v>202</v>
      </c>
      <c r="D498" t="s">
        <v>265</v>
      </c>
      <c r="E498" t="s">
        <v>264</v>
      </c>
      <c r="F498" t="s">
        <v>1762</v>
      </c>
      <c r="G498" t="s">
        <v>245</v>
      </c>
      <c r="H498">
        <v>17.39</v>
      </c>
      <c r="I498">
        <v>0</v>
      </c>
      <c r="J498" t="s">
        <v>193</v>
      </c>
      <c r="K498" t="s">
        <v>194</v>
      </c>
      <c r="L498" t="s">
        <v>194</v>
      </c>
      <c r="M498" t="s">
        <v>1758</v>
      </c>
      <c r="N498" t="s">
        <v>195</v>
      </c>
      <c r="Q498">
        <v>202108</v>
      </c>
    </row>
    <row r="499" spans="1:17" x14ac:dyDescent="0.2">
      <c r="A499" s="169">
        <v>43727</v>
      </c>
      <c r="B499">
        <v>2225</v>
      </c>
      <c r="C499" t="s">
        <v>202</v>
      </c>
      <c r="D499" t="s">
        <v>265</v>
      </c>
      <c r="E499" t="s">
        <v>264</v>
      </c>
      <c r="F499" t="s">
        <v>1761</v>
      </c>
      <c r="G499" t="s">
        <v>245</v>
      </c>
      <c r="H499">
        <v>180</v>
      </c>
      <c r="I499">
        <v>0</v>
      </c>
      <c r="J499" t="s">
        <v>193</v>
      </c>
      <c r="K499" t="s">
        <v>194</v>
      </c>
      <c r="L499" t="s">
        <v>194</v>
      </c>
      <c r="M499" t="s">
        <v>1758</v>
      </c>
      <c r="N499" t="s">
        <v>195</v>
      </c>
      <c r="Q499">
        <v>202109</v>
      </c>
    </row>
    <row r="500" spans="1:17" x14ac:dyDescent="0.2">
      <c r="A500" s="169">
        <v>43727</v>
      </c>
      <c r="B500">
        <v>2225</v>
      </c>
      <c r="C500" t="s">
        <v>202</v>
      </c>
      <c r="D500" t="s">
        <v>265</v>
      </c>
      <c r="E500" t="s">
        <v>264</v>
      </c>
      <c r="F500" t="s">
        <v>1760</v>
      </c>
      <c r="G500" t="s">
        <v>245</v>
      </c>
      <c r="H500">
        <v>164.35</v>
      </c>
      <c r="I500">
        <v>0</v>
      </c>
      <c r="J500" t="s">
        <v>193</v>
      </c>
      <c r="K500" t="s">
        <v>194</v>
      </c>
      <c r="L500" t="s">
        <v>194</v>
      </c>
      <c r="M500" t="s">
        <v>1758</v>
      </c>
      <c r="N500" t="s">
        <v>195</v>
      </c>
      <c r="Q500">
        <v>202137</v>
      </c>
    </row>
    <row r="501" spans="1:17" x14ac:dyDescent="0.2">
      <c r="A501" s="169">
        <v>43727</v>
      </c>
      <c r="B501">
        <v>4505</v>
      </c>
      <c r="C501" t="s">
        <v>396</v>
      </c>
      <c r="D501" t="s">
        <v>265</v>
      </c>
      <c r="E501" t="s">
        <v>264</v>
      </c>
      <c r="F501" t="s">
        <v>1759</v>
      </c>
      <c r="G501" t="s">
        <v>245</v>
      </c>
      <c r="H501">
        <v>1</v>
      </c>
      <c r="I501">
        <v>0</v>
      </c>
      <c r="J501" t="s">
        <v>193</v>
      </c>
      <c r="K501" t="s">
        <v>194</v>
      </c>
      <c r="L501" t="s">
        <v>194</v>
      </c>
      <c r="M501" t="s">
        <v>1758</v>
      </c>
      <c r="Q501">
        <v>202149</v>
      </c>
    </row>
    <row r="502" spans="1:17" x14ac:dyDescent="0.2">
      <c r="A502" s="169">
        <v>43727</v>
      </c>
      <c r="B502">
        <v>4505</v>
      </c>
      <c r="C502" t="s">
        <v>396</v>
      </c>
      <c r="D502" t="s">
        <v>265</v>
      </c>
      <c r="E502" t="s">
        <v>264</v>
      </c>
      <c r="F502" t="s">
        <v>839</v>
      </c>
      <c r="G502" t="s">
        <v>245</v>
      </c>
      <c r="H502">
        <v>1</v>
      </c>
      <c r="I502">
        <v>0</v>
      </c>
      <c r="J502" t="s">
        <v>193</v>
      </c>
      <c r="K502" t="s">
        <v>194</v>
      </c>
      <c r="L502" t="s">
        <v>194</v>
      </c>
      <c r="M502" t="s">
        <v>1758</v>
      </c>
      <c r="Q502">
        <v>202150</v>
      </c>
    </row>
    <row r="503" spans="1:17" x14ac:dyDescent="0.2">
      <c r="A503" s="169">
        <v>43727</v>
      </c>
      <c r="B503">
        <v>4505</v>
      </c>
      <c r="C503" t="s">
        <v>396</v>
      </c>
      <c r="D503" t="s">
        <v>265</v>
      </c>
      <c r="E503" t="s">
        <v>264</v>
      </c>
      <c r="F503" t="s">
        <v>1017</v>
      </c>
      <c r="G503" t="s">
        <v>245</v>
      </c>
      <c r="H503">
        <v>2</v>
      </c>
      <c r="I503">
        <v>0</v>
      </c>
      <c r="J503" t="s">
        <v>193</v>
      </c>
      <c r="K503" t="s">
        <v>194</v>
      </c>
      <c r="L503" t="s">
        <v>194</v>
      </c>
      <c r="M503" t="s">
        <v>1758</v>
      </c>
      <c r="Q503">
        <v>202151</v>
      </c>
    </row>
    <row r="504" spans="1:17" x14ac:dyDescent="0.2">
      <c r="A504" s="169">
        <v>43727</v>
      </c>
      <c r="B504">
        <v>4505</v>
      </c>
      <c r="C504" t="s">
        <v>396</v>
      </c>
      <c r="D504" t="s">
        <v>265</v>
      </c>
      <c r="E504" t="s">
        <v>264</v>
      </c>
      <c r="F504" t="s">
        <v>839</v>
      </c>
      <c r="G504" t="s">
        <v>245</v>
      </c>
      <c r="H504">
        <v>1</v>
      </c>
      <c r="I504">
        <v>0</v>
      </c>
      <c r="J504" t="s">
        <v>193</v>
      </c>
      <c r="K504" t="s">
        <v>194</v>
      </c>
      <c r="L504" t="s">
        <v>194</v>
      </c>
      <c r="M504" t="s">
        <v>1758</v>
      </c>
      <c r="Q504">
        <v>202152</v>
      </c>
    </row>
    <row r="505" spans="1:17" x14ac:dyDescent="0.2">
      <c r="A505" s="169">
        <v>43725</v>
      </c>
      <c r="B505">
        <v>3276</v>
      </c>
      <c r="C505" t="s">
        <v>1757</v>
      </c>
      <c r="D505" t="s">
        <v>265</v>
      </c>
      <c r="E505" t="s">
        <v>264</v>
      </c>
      <c r="F505" t="s">
        <v>1756</v>
      </c>
      <c r="G505" t="s">
        <v>245</v>
      </c>
      <c r="H505">
        <v>52</v>
      </c>
      <c r="I505">
        <v>7.8</v>
      </c>
      <c r="K505" t="s">
        <v>194</v>
      </c>
      <c r="M505" t="s">
        <v>1755</v>
      </c>
      <c r="Q505">
        <v>202173</v>
      </c>
    </row>
    <row r="506" spans="1:17" x14ac:dyDescent="0.2">
      <c r="A506" s="169">
        <v>43730</v>
      </c>
      <c r="B506">
        <v>4505</v>
      </c>
      <c r="C506" t="s">
        <v>396</v>
      </c>
      <c r="D506" t="s">
        <v>265</v>
      </c>
      <c r="E506" t="s">
        <v>264</v>
      </c>
      <c r="F506" t="s">
        <v>453</v>
      </c>
      <c r="G506" t="s">
        <v>245</v>
      </c>
      <c r="H506">
        <v>3.8</v>
      </c>
      <c r="I506">
        <v>0</v>
      </c>
      <c r="J506" t="s">
        <v>193</v>
      </c>
      <c r="K506" t="s">
        <v>194</v>
      </c>
      <c r="L506" t="s">
        <v>194</v>
      </c>
      <c r="M506" t="s">
        <v>1751</v>
      </c>
      <c r="Q506">
        <v>202199</v>
      </c>
    </row>
    <row r="507" spans="1:17" x14ac:dyDescent="0.2">
      <c r="A507" s="169">
        <v>43730</v>
      </c>
      <c r="B507">
        <v>4505</v>
      </c>
      <c r="C507" t="s">
        <v>396</v>
      </c>
      <c r="D507" t="s">
        <v>265</v>
      </c>
      <c r="E507" t="s">
        <v>264</v>
      </c>
      <c r="F507" t="s">
        <v>452</v>
      </c>
      <c r="G507" t="s">
        <v>245</v>
      </c>
      <c r="H507">
        <v>3.8</v>
      </c>
      <c r="I507">
        <v>0</v>
      </c>
      <c r="J507" t="s">
        <v>193</v>
      </c>
      <c r="K507" t="s">
        <v>194</v>
      </c>
      <c r="L507" t="s">
        <v>194</v>
      </c>
      <c r="M507" t="s">
        <v>1751</v>
      </c>
      <c r="Q507">
        <v>202201</v>
      </c>
    </row>
    <row r="508" spans="1:17" x14ac:dyDescent="0.2">
      <c r="A508" s="169">
        <v>43730</v>
      </c>
      <c r="B508">
        <v>4505</v>
      </c>
      <c r="C508" t="s">
        <v>396</v>
      </c>
      <c r="D508" t="s">
        <v>265</v>
      </c>
      <c r="E508" t="s">
        <v>264</v>
      </c>
      <c r="F508" t="s">
        <v>451</v>
      </c>
      <c r="G508" t="s">
        <v>245</v>
      </c>
      <c r="H508">
        <v>3.8</v>
      </c>
      <c r="I508">
        <v>0</v>
      </c>
      <c r="J508" t="s">
        <v>193</v>
      </c>
      <c r="K508" t="s">
        <v>194</v>
      </c>
      <c r="L508" t="s">
        <v>194</v>
      </c>
      <c r="M508" t="s">
        <v>1751</v>
      </c>
      <c r="Q508">
        <v>202203</v>
      </c>
    </row>
    <row r="509" spans="1:17" x14ac:dyDescent="0.2">
      <c r="A509" s="169">
        <v>43730</v>
      </c>
      <c r="B509">
        <v>4505</v>
      </c>
      <c r="C509" t="s">
        <v>396</v>
      </c>
      <c r="D509" t="s">
        <v>265</v>
      </c>
      <c r="E509" t="s">
        <v>264</v>
      </c>
      <c r="F509" t="s">
        <v>450</v>
      </c>
      <c r="G509" t="s">
        <v>245</v>
      </c>
      <c r="H509">
        <v>3.8</v>
      </c>
      <c r="I509">
        <v>0</v>
      </c>
      <c r="J509" t="s">
        <v>193</v>
      </c>
      <c r="K509" t="s">
        <v>194</v>
      </c>
      <c r="L509" t="s">
        <v>194</v>
      </c>
      <c r="M509" t="s">
        <v>1751</v>
      </c>
      <c r="Q509">
        <v>202205</v>
      </c>
    </row>
    <row r="510" spans="1:17" x14ac:dyDescent="0.2">
      <c r="A510" s="169">
        <v>43730</v>
      </c>
      <c r="B510">
        <v>3465</v>
      </c>
      <c r="C510" t="s">
        <v>633</v>
      </c>
      <c r="D510" t="s">
        <v>265</v>
      </c>
      <c r="E510" t="s">
        <v>264</v>
      </c>
      <c r="F510" t="s">
        <v>449</v>
      </c>
      <c r="G510" t="s">
        <v>245</v>
      </c>
      <c r="H510">
        <v>21.74</v>
      </c>
      <c r="I510">
        <v>0</v>
      </c>
      <c r="J510" t="s">
        <v>193</v>
      </c>
      <c r="K510" t="s">
        <v>194</v>
      </c>
      <c r="L510" t="s">
        <v>194</v>
      </c>
      <c r="M510" t="s">
        <v>1751</v>
      </c>
      <c r="N510" t="s">
        <v>448</v>
      </c>
      <c r="Q510">
        <v>202207</v>
      </c>
    </row>
    <row r="511" spans="1:17" x14ac:dyDescent="0.2">
      <c r="A511" s="169">
        <v>43730</v>
      </c>
      <c r="B511">
        <v>4505</v>
      </c>
      <c r="C511" t="s">
        <v>396</v>
      </c>
      <c r="D511" t="s">
        <v>265</v>
      </c>
      <c r="E511" t="s">
        <v>264</v>
      </c>
      <c r="F511" t="s">
        <v>447</v>
      </c>
      <c r="G511" t="s">
        <v>245</v>
      </c>
      <c r="H511">
        <v>3.8</v>
      </c>
      <c r="I511">
        <v>0</v>
      </c>
      <c r="J511" t="s">
        <v>193</v>
      </c>
      <c r="K511" t="s">
        <v>194</v>
      </c>
      <c r="L511" t="s">
        <v>194</v>
      </c>
      <c r="M511" t="s">
        <v>1751</v>
      </c>
      <c r="Q511">
        <v>202208</v>
      </c>
    </row>
    <row r="512" spans="1:17" x14ac:dyDescent="0.2">
      <c r="A512" s="169">
        <v>43730</v>
      </c>
      <c r="B512">
        <v>4505</v>
      </c>
      <c r="C512" t="s">
        <v>396</v>
      </c>
      <c r="D512" t="s">
        <v>265</v>
      </c>
      <c r="E512" t="s">
        <v>264</v>
      </c>
      <c r="F512" t="s">
        <v>446</v>
      </c>
      <c r="G512" t="s">
        <v>245</v>
      </c>
      <c r="H512">
        <v>3.8</v>
      </c>
      <c r="I512">
        <v>0</v>
      </c>
      <c r="J512" t="s">
        <v>193</v>
      </c>
      <c r="K512" t="s">
        <v>194</v>
      </c>
      <c r="L512" t="s">
        <v>194</v>
      </c>
      <c r="M512" t="s">
        <v>1751</v>
      </c>
      <c r="Q512">
        <v>202210</v>
      </c>
    </row>
    <row r="513" spans="1:17" x14ac:dyDescent="0.2">
      <c r="A513" s="169">
        <v>43730</v>
      </c>
      <c r="B513">
        <v>3326</v>
      </c>
      <c r="C513" t="s">
        <v>252</v>
      </c>
      <c r="D513" t="s">
        <v>265</v>
      </c>
      <c r="E513" t="s">
        <v>264</v>
      </c>
      <c r="F513" s="175" t="s">
        <v>1752</v>
      </c>
      <c r="G513" t="s">
        <v>243</v>
      </c>
      <c r="H513">
        <v>33.43</v>
      </c>
      <c r="I513">
        <v>0</v>
      </c>
      <c r="J513" t="s">
        <v>193</v>
      </c>
      <c r="K513" t="s">
        <v>194</v>
      </c>
      <c r="L513" t="s">
        <v>194</v>
      </c>
      <c r="M513" t="s">
        <v>1751</v>
      </c>
      <c r="N513" t="s">
        <v>1754</v>
      </c>
      <c r="Q513">
        <v>202212</v>
      </c>
    </row>
    <row r="514" spans="1:17" x14ac:dyDescent="0.2">
      <c r="A514" s="169">
        <v>43730</v>
      </c>
      <c r="B514">
        <v>3326</v>
      </c>
      <c r="C514" t="s">
        <v>252</v>
      </c>
      <c r="D514" t="s">
        <v>265</v>
      </c>
      <c r="E514" t="s">
        <v>264</v>
      </c>
      <c r="F514" s="175" t="s">
        <v>1752</v>
      </c>
      <c r="G514" t="s">
        <v>243</v>
      </c>
      <c r="H514">
        <v>20.13</v>
      </c>
      <c r="I514">
        <v>0</v>
      </c>
      <c r="J514" t="s">
        <v>193</v>
      </c>
      <c r="K514" t="s">
        <v>194</v>
      </c>
      <c r="L514" t="s">
        <v>194</v>
      </c>
      <c r="M514" t="s">
        <v>1751</v>
      </c>
      <c r="N514" t="s">
        <v>1753</v>
      </c>
      <c r="Q514">
        <v>202213</v>
      </c>
    </row>
    <row r="515" spans="1:17" x14ac:dyDescent="0.2">
      <c r="A515" s="169">
        <v>43730</v>
      </c>
      <c r="B515">
        <v>3326</v>
      </c>
      <c r="C515" t="s">
        <v>252</v>
      </c>
      <c r="D515" t="s">
        <v>265</v>
      </c>
      <c r="E515" t="s">
        <v>264</v>
      </c>
      <c r="F515" s="175" t="s">
        <v>1752</v>
      </c>
      <c r="G515" t="s">
        <v>243</v>
      </c>
      <c r="H515">
        <v>13.59</v>
      </c>
      <c r="I515">
        <v>0</v>
      </c>
      <c r="J515" t="s">
        <v>193</v>
      </c>
      <c r="K515" t="s">
        <v>194</v>
      </c>
      <c r="L515" t="s">
        <v>194</v>
      </c>
      <c r="M515" t="s">
        <v>1751</v>
      </c>
      <c r="N515" t="s">
        <v>1111</v>
      </c>
      <c r="Q515">
        <v>202214</v>
      </c>
    </row>
    <row r="516" spans="1:17" x14ac:dyDescent="0.2">
      <c r="A516" s="169">
        <v>43730</v>
      </c>
      <c r="B516">
        <v>3326</v>
      </c>
      <c r="C516" t="s">
        <v>252</v>
      </c>
      <c r="D516" t="s">
        <v>265</v>
      </c>
      <c r="E516" t="s">
        <v>264</v>
      </c>
      <c r="F516" s="175" t="s">
        <v>1752</v>
      </c>
      <c r="G516" t="s">
        <v>243</v>
      </c>
      <c r="H516">
        <v>28.08</v>
      </c>
      <c r="I516">
        <v>0</v>
      </c>
      <c r="J516" t="s">
        <v>193</v>
      </c>
      <c r="K516" t="s">
        <v>194</v>
      </c>
      <c r="L516" t="s">
        <v>194</v>
      </c>
      <c r="M516" t="s">
        <v>1751</v>
      </c>
      <c r="N516" t="s">
        <v>996</v>
      </c>
      <c r="Q516">
        <v>202215</v>
      </c>
    </row>
    <row r="517" spans="1:17" x14ac:dyDescent="0.2">
      <c r="A517" s="169">
        <v>43730</v>
      </c>
      <c r="B517">
        <v>4505</v>
      </c>
      <c r="C517" t="s">
        <v>396</v>
      </c>
      <c r="D517" t="s">
        <v>265</v>
      </c>
      <c r="E517" t="s">
        <v>264</v>
      </c>
      <c r="F517" s="175" t="s">
        <v>445</v>
      </c>
      <c r="G517" t="s">
        <v>245</v>
      </c>
      <c r="H517">
        <v>3.8</v>
      </c>
      <c r="I517">
        <v>0</v>
      </c>
      <c r="J517" t="s">
        <v>193</v>
      </c>
      <c r="K517" t="s">
        <v>194</v>
      </c>
      <c r="L517" t="s">
        <v>194</v>
      </c>
      <c r="M517" t="s">
        <v>1751</v>
      </c>
      <c r="Q517">
        <v>202216</v>
      </c>
    </row>
    <row r="518" spans="1:17" x14ac:dyDescent="0.2">
      <c r="A518" s="169">
        <v>43730</v>
      </c>
      <c r="B518">
        <v>4505</v>
      </c>
      <c r="C518" t="s">
        <v>396</v>
      </c>
      <c r="D518" t="s">
        <v>265</v>
      </c>
      <c r="E518" t="s">
        <v>264</v>
      </c>
      <c r="F518" t="s">
        <v>444</v>
      </c>
      <c r="G518" t="s">
        <v>245</v>
      </c>
      <c r="H518">
        <v>3.8</v>
      </c>
      <c r="I518">
        <v>0</v>
      </c>
      <c r="J518" t="s">
        <v>193</v>
      </c>
      <c r="K518" t="s">
        <v>194</v>
      </c>
      <c r="L518" t="s">
        <v>194</v>
      </c>
      <c r="M518" t="s">
        <v>1751</v>
      </c>
      <c r="Q518">
        <v>202218</v>
      </c>
    </row>
    <row r="519" spans="1:17" x14ac:dyDescent="0.2">
      <c r="A519" s="169">
        <v>43730</v>
      </c>
      <c r="B519">
        <v>4505</v>
      </c>
      <c r="C519" t="s">
        <v>396</v>
      </c>
      <c r="D519" t="s">
        <v>265</v>
      </c>
      <c r="E519" t="s">
        <v>264</v>
      </c>
      <c r="F519" t="s">
        <v>443</v>
      </c>
      <c r="G519" t="s">
        <v>245</v>
      </c>
      <c r="H519">
        <v>3.8</v>
      </c>
      <c r="I519">
        <v>0</v>
      </c>
      <c r="J519" t="s">
        <v>193</v>
      </c>
      <c r="K519" t="s">
        <v>194</v>
      </c>
      <c r="L519" t="s">
        <v>194</v>
      </c>
      <c r="M519" t="s">
        <v>1751</v>
      </c>
      <c r="Q519">
        <v>202220</v>
      </c>
    </row>
    <row r="520" spans="1:17" x14ac:dyDescent="0.2">
      <c r="A520" s="169">
        <v>43730</v>
      </c>
      <c r="B520">
        <v>4505</v>
      </c>
      <c r="C520" t="s">
        <v>396</v>
      </c>
      <c r="D520" t="s">
        <v>265</v>
      </c>
      <c r="E520" t="s">
        <v>264</v>
      </c>
      <c r="F520" t="s">
        <v>405</v>
      </c>
      <c r="G520" t="s">
        <v>245</v>
      </c>
      <c r="H520">
        <v>3.8</v>
      </c>
      <c r="I520">
        <v>0</v>
      </c>
      <c r="J520" t="s">
        <v>193</v>
      </c>
      <c r="K520" t="s">
        <v>194</v>
      </c>
      <c r="L520" t="s">
        <v>194</v>
      </c>
      <c r="M520" t="s">
        <v>1751</v>
      </c>
      <c r="Q520">
        <v>202222</v>
      </c>
    </row>
    <row r="521" spans="1:17" x14ac:dyDescent="0.2">
      <c r="A521" s="169">
        <v>43730</v>
      </c>
      <c r="B521">
        <v>4505</v>
      </c>
      <c r="C521" t="s">
        <v>396</v>
      </c>
      <c r="D521" t="s">
        <v>265</v>
      </c>
      <c r="E521" t="s">
        <v>264</v>
      </c>
      <c r="F521" t="s">
        <v>442</v>
      </c>
      <c r="G521" t="s">
        <v>245</v>
      </c>
      <c r="H521">
        <v>3.8</v>
      </c>
      <c r="I521">
        <v>0</v>
      </c>
      <c r="J521" t="s">
        <v>193</v>
      </c>
      <c r="K521" t="s">
        <v>194</v>
      </c>
      <c r="L521" t="s">
        <v>194</v>
      </c>
      <c r="M521" t="s">
        <v>1751</v>
      </c>
      <c r="Q521">
        <v>202224</v>
      </c>
    </row>
    <row r="522" spans="1:17" x14ac:dyDescent="0.2">
      <c r="A522" s="169">
        <v>43730</v>
      </c>
      <c r="B522">
        <v>4505</v>
      </c>
      <c r="C522" t="s">
        <v>396</v>
      </c>
      <c r="D522" t="s">
        <v>265</v>
      </c>
      <c r="E522" t="s">
        <v>264</v>
      </c>
      <c r="F522" t="s">
        <v>441</v>
      </c>
      <c r="G522" t="s">
        <v>245</v>
      </c>
      <c r="H522">
        <v>3.8</v>
      </c>
      <c r="I522">
        <v>0</v>
      </c>
      <c r="J522" t="s">
        <v>193</v>
      </c>
      <c r="K522" t="s">
        <v>194</v>
      </c>
      <c r="L522" t="s">
        <v>194</v>
      </c>
      <c r="M522" t="s">
        <v>1751</v>
      </c>
      <c r="Q522">
        <v>202226</v>
      </c>
    </row>
    <row r="523" spans="1:17" x14ac:dyDescent="0.2">
      <c r="A523" s="169">
        <v>43730</v>
      </c>
      <c r="B523">
        <v>4505</v>
      </c>
      <c r="C523" t="s">
        <v>396</v>
      </c>
      <c r="D523" t="s">
        <v>265</v>
      </c>
      <c r="E523" t="s">
        <v>264</v>
      </c>
      <c r="F523" t="s">
        <v>440</v>
      </c>
      <c r="G523" t="s">
        <v>245</v>
      </c>
      <c r="H523">
        <v>3.8</v>
      </c>
      <c r="I523">
        <v>0</v>
      </c>
      <c r="J523" t="s">
        <v>193</v>
      </c>
      <c r="K523" t="s">
        <v>194</v>
      </c>
      <c r="L523" t="s">
        <v>194</v>
      </c>
      <c r="M523" t="s">
        <v>1751</v>
      </c>
      <c r="Q523">
        <v>202228</v>
      </c>
    </row>
    <row r="524" spans="1:17" x14ac:dyDescent="0.2">
      <c r="A524" s="169">
        <v>43730</v>
      </c>
      <c r="B524">
        <v>4505</v>
      </c>
      <c r="C524" t="s">
        <v>396</v>
      </c>
      <c r="D524" t="s">
        <v>265</v>
      </c>
      <c r="E524" t="s">
        <v>264</v>
      </c>
      <c r="F524" t="s">
        <v>439</v>
      </c>
      <c r="G524" t="s">
        <v>245</v>
      </c>
      <c r="H524">
        <v>3.8</v>
      </c>
      <c r="I524">
        <v>0</v>
      </c>
      <c r="J524" t="s">
        <v>193</v>
      </c>
      <c r="K524" t="s">
        <v>194</v>
      </c>
      <c r="L524" t="s">
        <v>194</v>
      </c>
      <c r="M524" t="s">
        <v>1751</v>
      </c>
      <c r="Q524">
        <v>202230</v>
      </c>
    </row>
    <row r="525" spans="1:17" x14ac:dyDescent="0.2">
      <c r="A525" s="169">
        <v>43730</v>
      </c>
      <c r="B525">
        <v>4505</v>
      </c>
      <c r="C525" t="s">
        <v>396</v>
      </c>
      <c r="D525" t="s">
        <v>265</v>
      </c>
      <c r="E525" t="s">
        <v>264</v>
      </c>
      <c r="F525" t="s">
        <v>437</v>
      </c>
      <c r="G525" t="s">
        <v>245</v>
      </c>
      <c r="H525">
        <v>3.8</v>
      </c>
      <c r="I525">
        <v>0</v>
      </c>
      <c r="J525" t="s">
        <v>193</v>
      </c>
      <c r="K525" t="s">
        <v>194</v>
      </c>
      <c r="L525" t="s">
        <v>194</v>
      </c>
      <c r="M525" t="s">
        <v>1751</v>
      </c>
      <c r="Q525">
        <v>202232</v>
      </c>
    </row>
    <row r="526" spans="1:17" x14ac:dyDescent="0.2">
      <c r="A526" s="169">
        <v>43730</v>
      </c>
      <c r="B526">
        <v>4505</v>
      </c>
      <c r="C526" t="s">
        <v>396</v>
      </c>
      <c r="D526" t="s">
        <v>265</v>
      </c>
      <c r="E526" t="s">
        <v>264</v>
      </c>
      <c r="F526" t="s">
        <v>435</v>
      </c>
      <c r="G526" t="s">
        <v>245</v>
      </c>
      <c r="H526">
        <v>3.8</v>
      </c>
      <c r="I526">
        <v>0</v>
      </c>
      <c r="J526" t="s">
        <v>193</v>
      </c>
      <c r="K526" t="s">
        <v>194</v>
      </c>
      <c r="L526" t="s">
        <v>194</v>
      </c>
      <c r="M526" t="s">
        <v>1751</v>
      </c>
      <c r="Q526">
        <v>202234</v>
      </c>
    </row>
    <row r="527" spans="1:17" x14ac:dyDescent="0.2">
      <c r="A527" s="169">
        <v>43730</v>
      </c>
      <c r="B527">
        <v>4505</v>
      </c>
      <c r="C527" t="s">
        <v>396</v>
      </c>
      <c r="D527" t="s">
        <v>265</v>
      </c>
      <c r="E527" t="s">
        <v>264</v>
      </c>
      <c r="F527" t="s">
        <v>434</v>
      </c>
      <c r="G527" t="s">
        <v>245</v>
      </c>
      <c r="H527">
        <v>3.8</v>
      </c>
      <c r="I527">
        <v>0</v>
      </c>
      <c r="J527" t="s">
        <v>193</v>
      </c>
      <c r="K527" t="s">
        <v>194</v>
      </c>
      <c r="L527" t="s">
        <v>194</v>
      </c>
      <c r="M527" t="s">
        <v>1751</v>
      </c>
      <c r="Q527">
        <v>202236</v>
      </c>
    </row>
    <row r="528" spans="1:17" x14ac:dyDescent="0.2">
      <c r="A528" s="169">
        <v>43730</v>
      </c>
      <c r="B528">
        <v>4505</v>
      </c>
      <c r="C528" t="s">
        <v>396</v>
      </c>
      <c r="D528" t="s">
        <v>265</v>
      </c>
      <c r="E528" t="s">
        <v>264</v>
      </c>
      <c r="F528" t="s">
        <v>433</v>
      </c>
      <c r="G528" t="s">
        <v>245</v>
      </c>
      <c r="H528">
        <v>3.8</v>
      </c>
      <c r="I528">
        <v>0</v>
      </c>
      <c r="J528" t="s">
        <v>193</v>
      </c>
      <c r="K528" t="s">
        <v>194</v>
      </c>
      <c r="L528" t="s">
        <v>194</v>
      </c>
      <c r="M528" t="s">
        <v>1751</v>
      </c>
      <c r="Q528">
        <v>202238</v>
      </c>
    </row>
    <row r="529" spans="1:17" x14ac:dyDescent="0.2">
      <c r="A529" s="169">
        <v>43730</v>
      </c>
      <c r="B529">
        <v>4505</v>
      </c>
      <c r="C529" t="s">
        <v>396</v>
      </c>
      <c r="D529" t="s">
        <v>265</v>
      </c>
      <c r="E529" t="s">
        <v>264</v>
      </c>
      <c r="F529" t="s">
        <v>432</v>
      </c>
      <c r="G529" t="s">
        <v>245</v>
      </c>
      <c r="H529">
        <v>3.8</v>
      </c>
      <c r="I529">
        <v>0</v>
      </c>
      <c r="J529" t="s">
        <v>193</v>
      </c>
      <c r="K529" t="s">
        <v>194</v>
      </c>
      <c r="L529" t="s">
        <v>194</v>
      </c>
      <c r="M529" t="s">
        <v>1751</v>
      </c>
      <c r="Q529">
        <v>202240</v>
      </c>
    </row>
    <row r="530" spans="1:17" x14ac:dyDescent="0.2">
      <c r="A530" s="169">
        <v>43730</v>
      </c>
      <c r="B530">
        <v>4505</v>
      </c>
      <c r="C530" t="s">
        <v>396</v>
      </c>
      <c r="D530" t="s">
        <v>265</v>
      </c>
      <c r="E530" t="s">
        <v>264</v>
      </c>
      <c r="F530" t="s">
        <v>431</v>
      </c>
      <c r="G530" t="s">
        <v>245</v>
      </c>
      <c r="H530">
        <v>3.8</v>
      </c>
      <c r="I530">
        <v>0</v>
      </c>
      <c r="J530" t="s">
        <v>193</v>
      </c>
      <c r="K530" t="s">
        <v>194</v>
      </c>
      <c r="L530" t="s">
        <v>194</v>
      </c>
      <c r="M530" t="s">
        <v>1751</v>
      </c>
      <c r="Q530">
        <v>202242</v>
      </c>
    </row>
    <row r="531" spans="1:17" x14ac:dyDescent="0.2">
      <c r="A531" s="169">
        <v>43730</v>
      </c>
      <c r="B531">
        <v>4505</v>
      </c>
      <c r="C531" t="s">
        <v>396</v>
      </c>
      <c r="D531" t="s">
        <v>265</v>
      </c>
      <c r="E531" t="s">
        <v>264</v>
      </c>
      <c r="F531" t="s">
        <v>430</v>
      </c>
      <c r="G531" t="s">
        <v>245</v>
      </c>
      <c r="H531">
        <v>3.8</v>
      </c>
      <c r="I531">
        <v>0</v>
      </c>
      <c r="J531" t="s">
        <v>193</v>
      </c>
      <c r="K531" t="s">
        <v>194</v>
      </c>
      <c r="L531" t="s">
        <v>194</v>
      </c>
      <c r="M531" t="s">
        <v>1751</v>
      </c>
      <c r="Q531">
        <v>202244</v>
      </c>
    </row>
    <row r="532" spans="1:17" x14ac:dyDescent="0.2">
      <c r="A532" s="169">
        <v>43730</v>
      </c>
      <c r="B532">
        <v>4505</v>
      </c>
      <c r="C532" t="s">
        <v>396</v>
      </c>
      <c r="D532" t="s">
        <v>265</v>
      </c>
      <c r="E532" t="s">
        <v>264</v>
      </c>
      <c r="F532" t="s">
        <v>429</v>
      </c>
      <c r="G532" t="s">
        <v>245</v>
      </c>
      <c r="H532">
        <v>3.8</v>
      </c>
      <c r="I532">
        <v>0</v>
      </c>
      <c r="J532" t="s">
        <v>193</v>
      </c>
      <c r="K532" t="s">
        <v>194</v>
      </c>
      <c r="L532" t="s">
        <v>194</v>
      </c>
      <c r="M532" t="s">
        <v>1751</v>
      </c>
      <c r="Q532">
        <v>202246</v>
      </c>
    </row>
    <row r="533" spans="1:17" x14ac:dyDescent="0.2">
      <c r="A533" s="169">
        <v>43730</v>
      </c>
      <c r="B533">
        <v>4505</v>
      </c>
      <c r="C533" t="s">
        <v>396</v>
      </c>
      <c r="D533" t="s">
        <v>265</v>
      </c>
      <c r="E533" t="s">
        <v>264</v>
      </c>
      <c r="F533" t="s">
        <v>417</v>
      </c>
      <c r="G533" t="s">
        <v>245</v>
      </c>
      <c r="H533">
        <v>3.8</v>
      </c>
      <c r="I533">
        <v>0</v>
      </c>
      <c r="J533" t="s">
        <v>193</v>
      </c>
      <c r="K533" t="s">
        <v>194</v>
      </c>
      <c r="L533" t="s">
        <v>194</v>
      </c>
      <c r="M533" t="s">
        <v>1751</v>
      </c>
      <c r="Q533">
        <v>202248</v>
      </c>
    </row>
    <row r="534" spans="1:17" x14ac:dyDescent="0.2">
      <c r="A534" s="169">
        <v>43730</v>
      </c>
      <c r="B534">
        <v>4505</v>
      </c>
      <c r="C534" t="s">
        <v>396</v>
      </c>
      <c r="D534" t="s">
        <v>265</v>
      </c>
      <c r="E534" t="s">
        <v>264</v>
      </c>
      <c r="F534" t="s">
        <v>1135</v>
      </c>
      <c r="G534" t="s">
        <v>245</v>
      </c>
      <c r="H534">
        <v>3.8</v>
      </c>
      <c r="I534">
        <v>0</v>
      </c>
      <c r="J534" t="s">
        <v>193</v>
      </c>
      <c r="K534" t="s">
        <v>194</v>
      </c>
      <c r="L534" t="s">
        <v>194</v>
      </c>
      <c r="M534" t="s">
        <v>1751</v>
      </c>
      <c r="Q534">
        <v>202250</v>
      </c>
    </row>
    <row r="535" spans="1:17" x14ac:dyDescent="0.2">
      <c r="A535" s="169">
        <v>43730</v>
      </c>
      <c r="B535">
        <v>4505</v>
      </c>
      <c r="C535" t="s">
        <v>396</v>
      </c>
      <c r="D535" t="s">
        <v>265</v>
      </c>
      <c r="E535" t="s">
        <v>264</v>
      </c>
      <c r="F535" t="s">
        <v>395</v>
      </c>
      <c r="G535" t="s">
        <v>245</v>
      </c>
      <c r="H535">
        <v>3.8</v>
      </c>
      <c r="I535">
        <v>0</v>
      </c>
      <c r="J535" t="s">
        <v>193</v>
      </c>
      <c r="K535" t="s">
        <v>194</v>
      </c>
      <c r="L535" t="s">
        <v>194</v>
      </c>
      <c r="M535" t="s">
        <v>1751</v>
      </c>
      <c r="Q535">
        <v>202252</v>
      </c>
    </row>
    <row r="536" spans="1:17" x14ac:dyDescent="0.2">
      <c r="A536" s="169">
        <v>43730</v>
      </c>
      <c r="B536">
        <v>4505</v>
      </c>
      <c r="C536" t="s">
        <v>396</v>
      </c>
      <c r="D536" t="s">
        <v>265</v>
      </c>
      <c r="E536" t="s">
        <v>264</v>
      </c>
      <c r="F536" t="s">
        <v>428</v>
      </c>
      <c r="G536" t="s">
        <v>245</v>
      </c>
      <c r="H536">
        <v>3.8</v>
      </c>
      <c r="I536">
        <v>0</v>
      </c>
      <c r="J536" t="s">
        <v>193</v>
      </c>
      <c r="K536" t="s">
        <v>194</v>
      </c>
      <c r="L536" t="s">
        <v>194</v>
      </c>
      <c r="M536" t="s">
        <v>1751</v>
      </c>
      <c r="Q536">
        <v>202254</v>
      </c>
    </row>
    <row r="537" spans="1:17" x14ac:dyDescent="0.2">
      <c r="A537" s="169">
        <v>43730</v>
      </c>
      <c r="B537">
        <v>4505</v>
      </c>
      <c r="C537" t="s">
        <v>396</v>
      </c>
      <c r="D537" t="s">
        <v>265</v>
      </c>
      <c r="E537" t="s">
        <v>264</v>
      </c>
      <c r="F537" t="s">
        <v>427</v>
      </c>
      <c r="G537" t="s">
        <v>245</v>
      </c>
      <c r="H537">
        <v>3.8</v>
      </c>
      <c r="I537">
        <v>0</v>
      </c>
      <c r="J537" t="s">
        <v>193</v>
      </c>
      <c r="K537" t="s">
        <v>194</v>
      </c>
      <c r="L537" t="s">
        <v>194</v>
      </c>
      <c r="M537" t="s">
        <v>1751</v>
      </c>
      <c r="Q537">
        <v>202256</v>
      </c>
    </row>
    <row r="538" spans="1:17" x14ac:dyDescent="0.2">
      <c r="A538" s="169">
        <v>43730</v>
      </c>
      <c r="B538">
        <v>4505</v>
      </c>
      <c r="C538" t="s">
        <v>396</v>
      </c>
      <c r="D538" t="s">
        <v>265</v>
      </c>
      <c r="E538" t="s">
        <v>264</v>
      </c>
      <c r="F538" t="s">
        <v>1299</v>
      </c>
      <c r="G538" t="s">
        <v>245</v>
      </c>
      <c r="H538">
        <v>3.8</v>
      </c>
      <c r="I538">
        <v>0</v>
      </c>
      <c r="J538" t="s">
        <v>193</v>
      </c>
      <c r="K538" t="s">
        <v>194</v>
      </c>
      <c r="L538" t="s">
        <v>194</v>
      </c>
      <c r="M538" t="s">
        <v>1751</v>
      </c>
      <c r="Q538">
        <v>202258</v>
      </c>
    </row>
    <row r="539" spans="1:17" x14ac:dyDescent="0.2">
      <c r="A539" s="169">
        <v>43730</v>
      </c>
      <c r="B539">
        <v>4505</v>
      </c>
      <c r="C539" t="s">
        <v>396</v>
      </c>
      <c r="D539" t="s">
        <v>265</v>
      </c>
      <c r="E539" t="s">
        <v>264</v>
      </c>
      <c r="F539" t="s">
        <v>1442</v>
      </c>
      <c r="G539" t="s">
        <v>245</v>
      </c>
      <c r="H539">
        <v>3.8</v>
      </c>
      <c r="I539">
        <v>0</v>
      </c>
      <c r="J539" t="s">
        <v>193</v>
      </c>
      <c r="K539" t="s">
        <v>194</v>
      </c>
      <c r="L539" t="s">
        <v>194</v>
      </c>
      <c r="M539" t="s">
        <v>1751</v>
      </c>
      <c r="Q539">
        <v>202260</v>
      </c>
    </row>
    <row r="540" spans="1:17" x14ac:dyDescent="0.2">
      <c r="A540" s="169">
        <v>43730</v>
      </c>
      <c r="B540">
        <v>4505</v>
      </c>
      <c r="C540" t="s">
        <v>396</v>
      </c>
      <c r="D540" t="s">
        <v>265</v>
      </c>
      <c r="E540" t="s">
        <v>264</v>
      </c>
      <c r="F540" t="s">
        <v>426</v>
      </c>
      <c r="G540" t="s">
        <v>245</v>
      </c>
      <c r="H540">
        <v>3.8</v>
      </c>
      <c r="I540">
        <v>0</v>
      </c>
      <c r="J540" t="s">
        <v>193</v>
      </c>
      <c r="K540" t="s">
        <v>194</v>
      </c>
      <c r="L540" t="s">
        <v>194</v>
      </c>
      <c r="M540" t="s">
        <v>1751</v>
      </c>
      <c r="Q540">
        <v>202262</v>
      </c>
    </row>
    <row r="541" spans="1:17" x14ac:dyDescent="0.2">
      <c r="A541" s="169">
        <v>43730</v>
      </c>
      <c r="B541">
        <v>4505</v>
      </c>
      <c r="C541" t="s">
        <v>396</v>
      </c>
      <c r="D541" t="s">
        <v>265</v>
      </c>
      <c r="E541" t="s">
        <v>264</v>
      </c>
      <c r="F541" t="s">
        <v>425</v>
      </c>
      <c r="G541" t="s">
        <v>245</v>
      </c>
      <c r="H541">
        <v>3.8</v>
      </c>
      <c r="I541">
        <v>0</v>
      </c>
      <c r="J541" t="s">
        <v>193</v>
      </c>
      <c r="K541" t="s">
        <v>194</v>
      </c>
      <c r="L541" t="s">
        <v>194</v>
      </c>
      <c r="M541" t="s">
        <v>1751</v>
      </c>
      <c r="Q541">
        <v>202264</v>
      </c>
    </row>
    <row r="542" spans="1:17" x14ac:dyDescent="0.2">
      <c r="A542" s="169">
        <v>43730</v>
      </c>
      <c r="B542">
        <v>4505</v>
      </c>
      <c r="C542" t="s">
        <v>396</v>
      </c>
      <c r="D542" t="s">
        <v>265</v>
      </c>
      <c r="E542" t="s">
        <v>264</v>
      </c>
      <c r="F542" t="s">
        <v>424</v>
      </c>
      <c r="G542" t="s">
        <v>245</v>
      </c>
      <c r="H542">
        <v>3.8</v>
      </c>
      <c r="I542">
        <v>0</v>
      </c>
      <c r="J542" t="s">
        <v>193</v>
      </c>
      <c r="K542" t="s">
        <v>194</v>
      </c>
      <c r="L542" t="s">
        <v>194</v>
      </c>
      <c r="M542" t="s">
        <v>1751</v>
      </c>
      <c r="Q542">
        <v>202266</v>
      </c>
    </row>
    <row r="543" spans="1:17" x14ac:dyDescent="0.2">
      <c r="A543" s="169">
        <v>43730</v>
      </c>
      <c r="B543">
        <v>4505</v>
      </c>
      <c r="C543" t="s">
        <v>396</v>
      </c>
      <c r="D543" t="s">
        <v>265</v>
      </c>
      <c r="E543" t="s">
        <v>264</v>
      </c>
      <c r="F543" t="s">
        <v>423</v>
      </c>
      <c r="G543" t="s">
        <v>245</v>
      </c>
      <c r="H543">
        <v>3.8</v>
      </c>
      <c r="I543">
        <v>0</v>
      </c>
      <c r="J543" t="s">
        <v>193</v>
      </c>
      <c r="K543" t="s">
        <v>194</v>
      </c>
      <c r="L543" t="s">
        <v>194</v>
      </c>
      <c r="M543" t="s">
        <v>1751</v>
      </c>
      <c r="Q543">
        <v>202268</v>
      </c>
    </row>
    <row r="544" spans="1:17" x14ac:dyDescent="0.2">
      <c r="A544" s="169">
        <v>43730</v>
      </c>
      <c r="B544">
        <v>4505</v>
      </c>
      <c r="C544" t="s">
        <v>396</v>
      </c>
      <c r="D544" t="s">
        <v>265</v>
      </c>
      <c r="E544" t="s">
        <v>264</v>
      </c>
      <c r="F544" t="s">
        <v>1134</v>
      </c>
      <c r="G544" t="s">
        <v>245</v>
      </c>
      <c r="H544">
        <v>3.8</v>
      </c>
      <c r="I544">
        <v>0</v>
      </c>
      <c r="J544" t="s">
        <v>193</v>
      </c>
      <c r="K544" t="s">
        <v>194</v>
      </c>
      <c r="L544" t="s">
        <v>194</v>
      </c>
      <c r="M544" t="s">
        <v>1751</v>
      </c>
      <c r="Q544">
        <v>202270</v>
      </c>
    </row>
    <row r="545" spans="1:17" x14ac:dyDescent="0.2">
      <c r="A545" s="169">
        <v>43730</v>
      </c>
      <c r="B545">
        <v>4505</v>
      </c>
      <c r="C545" t="s">
        <v>396</v>
      </c>
      <c r="D545" t="s">
        <v>265</v>
      </c>
      <c r="E545" t="s">
        <v>264</v>
      </c>
      <c r="F545" t="s">
        <v>422</v>
      </c>
      <c r="G545" t="s">
        <v>245</v>
      </c>
      <c r="H545">
        <v>3.8</v>
      </c>
      <c r="I545">
        <v>0</v>
      </c>
      <c r="J545" t="s">
        <v>193</v>
      </c>
      <c r="K545" t="s">
        <v>194</v>
      </c>
      <c r="L545" t="s">
        <v>194</v>
      </c>
      <c r="M545" t="s">
        <v>1751</v>
      </c>
      <c r="Q545">
        <v>202272</v>
      </c>
    </row>
    <row r="546" spans="1:17" x14ac:dyDescent="0.2">
      <c r="A546" s="169">
        <v>43730</v>
      </c>
      <c r="B546">
        <v>4505</v>
      </c>
      <c r="C546" t="s">
        <v>396</v>
      </c>
      <c r="D546" t="s">
        <v>265</v>
      </c>
      <c r="E546" t="s">
        <v>264</v>
      </c>
      <c r="F546" t="s">
        <v>421</v>
      </c>
      <c r="G546" t="s">
        <v>245</v>
      </c>
      <c r="H546">
        <v>3.8</v>
      </c>
      <c r="I546">
        <v>0</v>
      </c>
      <c r="J546" t="s">
        <v>193</v>
      </c>
      <c r="K546" t="s">
        <v>194</v>
      </c>
      <c r="L546" t="s">
        <v>194</v>
      </c>
      <c r="M546" t="s">
        <v>1751</v>
      </c>
      <c r="Q546">
        <v>202274</v>
      </c>
    </row>
    <row r="547" spans="1:17" x14ac:dyDescent="0.2">
      <c r="A547" s="169">
        <v>43730</v>
      </c>
      <c r="B547">
        <v>4505</v>
      </c>
      <c r="C547" t="s">
        <v>396</v>
      </c>
      <c r="D547" t="s">
        <v>265</v>
      </c>
      <c r="E547" t="s">
        <v>264</v>
      </c>
      <c r="F547" t="s">
        <v>1441</v>
      </c>
      <c r="G547" t="s">
        <v>245</v>
      </c>
      <c r="H547">
        <v>3.8</v>
      </c>
      <c r="I547">
        <v>0</v>
      </c>
      <c r="J547" t="s">
        <v>193</v>
      </c>
      <c r="K547" t="s">
        <v>194</v>
      </c>
      <c r="L547" t="s">
        <v>194</v>
      </c>
      <c r="M547" t="s">
        <v>1751</v>
      </c>
      <c r="Q547">
        <v>202278</v>
      </c>
    </row>
    <row r="548" spans="1:17" x14ac:dyDescent="0.2">
      <c r="A548" s="169">
        <v>43730</v>
      </c>
      <c r="B548">
        <v>4505</v>
      </c>
      <c r="C548" t="s">
        <v>396</v>
      </c>
      <c r="D548" t="s">
        <v>265</v>
      </c>
      <c r="E548" t="s">
        <v>264</v>
      </c>
      <c r="F548" t="s">
        <v>417</v>
      </c>
      <c r="G548" t="s">
        <v>245</v>
      </c>
      <c r="H548">
        <v>3.8</v>
      </c>
      <c r="I548">
        <v>0</v>
      </c>
      <c r="J548" t="s">
        <v>193</v>
      </c>
      <c r="K548" t="s">
        <v>194</v>
      </c>
      <c r="L548" t="s">
        <v>194</v>
      </c>
      <c r="M548" t="s">
        <v>1751</v>
      </c>
      <c r="Q548">
        <v>202280</v>
      </c>
    </row>
    <row r="549" spans="1:17" x14ac:dyDescent="0.2">
      <c r="A549" s="169">
        <v>43730</v>
      </c>
      <c r="B549">
        <v>4505</v>
      </c>
      <c r="C549" t="s">
        <v>396</v>
      </c>
      <c r="D549" t="s">
        <v>265</v>
      </c>
      <c r="E549" t="s">
        <v>264</v>
      </c>
      <c r="F549" t="s">
        <v>1605</v>
      </c>
      <c r="G549" t="s">
        <v>245</v>
      </c>
      <c r="H549">
        <v>3.8</v>
      </c>
      <c r="I549">
        <v>0</v>
      </c>
      <c r="J549" t="s">
        <v>193</v>
      </c>
      <c r="K549" t="s">
        <v>194</v>
      </c>
      <c r="L549" t="s">
        <v>194</v>
      </c>
      <c r="M549" t="s">
        <v>1751</v>
      </c>
      <c r="Q549">
        <v>202288</v>
      </c>
    </row>
    <row r="550" spans="1:17" x14ac:dyDescent="0.2">
      <c r="A550" s="169">
        <v>43730</v>
      </c>
      <c r="B550">
        <v>4505</v>
      </c>
      <c r="C550" t="s">
        <v>396</v>
      </c>
      <c r="D550" t="s">
        <v>265</v>
      </c>
      <c r="E550" t="s">
        <v>264</v>
      </c>
      <c r="F550" t="s">
        <v>405</v>
      </c>
      <c r="G550" t="s">
        <v>245</v>
      </c>
      <c r="H550">
        <v>3.8</v>
      </c>
      <c r="I550">
        <v>0</v>
      </c>
      <c r="J550" t="s">
        <v>193</v>
      </c>
      <c r="K550" t="s">
        <v>194</v>
      </c>
      <c r="L550" t="s">
        <v>194</v>
      </c>
      <c r="M550" t="s">
        <v>1751</v>
      </c>
      <c r="Q550">
        <v>202290</v>
      </c>
    </row>
    <row r="551" spans="1:17" x14ac:dyDescent="0.2">
      <c r="A551" s="169">
        <v>43730</v>
      </c>
      <c r="B551">
        <v>4505</v>
      </c>
      <c r="C551" t="s">
        <v>396</v>
      </c>
      <c r="D551" t="s">
        <v>265</v>
      </c>
      <c r="E551" t="s">
        <v>264</v>
      </c>
      <c r="F551" t="s">
        <v>403</v>
      </c>
      <c r="G551" t="s">
        <v>245</v>
      </c>
      <c r="H551">
        <v>3.8</v>
      </c>
      <c r="I551">
        <v>0</v>
      </c>
      <c r="J551" t="s">
        <v>193</v>
      </c>
      <c r="K551" t="s">
        <v>194</v>
      </c>
      <c r="L551" t="s">
        <v>194</v>
      </c>
      <c r="M551" t="s">
        <v>1751</v>
      </c>
      <c r="Q551">
        <v>202292</v>
      </c>
    </row>
    <row r="552" spans="1:17" x14ac:dyDescent="0.2">
      <c r="A552" s="169">
        <v>43730</v>
      </c>
      <c r="B552">
        <v>4505</v>
      </c>
      <c r="C552" t="s">
        <v>396</v>
      </c>
      <c r="D552" t="s">
        <v>265</v>
      </c>
      <c r="E552" t="s">
        <v>264</v>
      </c>
      <c r="F552" t="s">
        <v>401</v>
      </c>
      <c r="G552" t="s">
        <v>245</v>
      </c>
      <c r="H552">
        <v>3.8</v>
      </c>
      <c r="I552">
        <v>0</v>
      </c>
      <c r="J552" t="s">
        <v>193</v>
      </c>
      <c r="K552" t="s">
        <v>194</v>
      </c>
      <c r="L552" t="s">
        <v>194</v>
      </c>
      <c r="M552" t="s">
        <v>1751</v>
      </c>
      <c r="Q552">
        <v>202294</v>
      </c>
    </row>
    <row r="553" spans="1:17" x14ac:dyDescent="0.2">
      <c r="A553" s="169">
        <v>43730</v>
      </c>
      <c r="B553">
        <v>4505</v>
      </c>
      <c r="C553" t="s">
        <v>396</v>
      </c>
      <c r="D553" t="s">
        <v>265</v>
      </c>
      <c r="E553" t="s">
        <v>264</v>
      </c>
      <c r="F553" t="s">
        <v>399</v>
      </c>
      <c r="G553" t="s">
        <v>245</v>
      </c>
      <c r="H553">
        <v>3.8</v>
      </c>
      <c r="I553">
        <v>0</v>
      </c>
      <c r="J553" t="s">
        <v>193</v>
      </c>
      <c r="K553" t="s">
        <v>194</v>
      </c>
      <c r="L553" t="s">
        <v>194</v>
      </c>
      <c r="M553" t="s">
        <v>1751</v>
      </c>
      <c r="Q553">
        <v>202296</v>
      </c>
    </row>
    <row r="554" spans="1:17" x14ac:dyDescent="0.2">
      <c r="A554" s="169">
        <v>43730</v>
      </c>
      <c r="B554">
        <v>4505</v>
      </c>
      <c r="C554" t="s">
        <v>396</v>
      </c>
      <c r="D554" t="s">
        <v>265</v>
      </c>
      <c r="E554" t="s">
        <v>264</v>
      </c>
      <c r="F554" t="s">
        <v>397</v>
      </c>
      <c r="G554" t="s">
        <v>245</v>
      </c>
      <c r="H554">
        <v>3.8</v>
      </c>
      <c r="I554">
        <v>0</v>
      </c>
      <c r="J554" t="s">
        <v>193</v>
      </c>
      <c r="K554" t="s">
        <v>194</v>
      </c>
      <c r="L554" t="s">
        <v>194</v>
      </c>
      <c r="M554" t="s">
        <v>1751</v>
      </c>
      <c r="Q554">
        <v>202299</v>
      </c>
    </row>
    <row r="555" spans="1:17" x14ac:dyDescent="0.2">
      <c r="A555" s="169">
        <v>43730</v>
      </c>
      <c r="B555">
        <v>4505</v>
      </c>
      <c r="C555" t="s">
        <v>396</v>
      </c>
      <c r="D555" t="s">
        <v>265</v>
      </c>
      <c r="E555" t="s">
        <v>264</v>
      </c>
      <c r="F555" t="s">
        <v>1437</v>
      </c>
      <c r="G555" t="s">
        <v>245</v>
      </c>
      <c r="H555">
        <v>3.8</v>
      </c>
      <c r="I555">
        <v>0</v>
      </c>
      <c r="J555" t="s">
        <v>193</v>
      </c>
      <c r="K555" t="s">
        <v>194</v>
      </c>
      <c r="L555" t="s">
        <v>194</v>
      </c>
      <c r="M555" t="s">
        <v>1751</v>
      </c>
      <c r="Q555">
        <v>202301</v>
      </c>
    </row>
    <row r="556" spans="1:17" x14ac:dyDescent="0.2">
      <c r="A556" s="169">
        <v>43730</v>
      </c>
      <c r="B556">
        <v>4505</v>
      </c>
      <c r="C556" t="s">
        <v>396</v>
      </c>
      <c r="D556" t="s">
        <v>265</v>
      </c>
      <c r="E556" t="s">
        <v>264</v>
      </c>
      <c r="F556" t="s">
        <v>395</v>
      </c>
      <c r="G556" t="s">
        <v>245</v>
      </c>
      <c r="H556">
        <v>3.8</v>
      </c>
      <c r="I556">
        <v>0</v>
      </c>
      <c r="J556" t="s">
        <v>193</v>
      </c>
      <c r="K556" t="s">
        <v>194</v>
      </c>
      <c r="L556" t="s">
        <v>194</v>
      </c>
      <c r="M556" t="s">
        <v>1751</v>
      </c>
      <c r="Q556">
        <v>202303</v>
      </c>
    </row>
    <row r="557" spans="1:17" x14ac:dyDescent="0.2">
      <c r="A557" s="169">
        <v>43730</v>
      </c>
      <c r="B557">
        <v>3010</v>
      </c>
      <c r="C557" t="s">
        <v>207</v>
      </c>
      <c r="D557" t="s">
        <v>265</v>
      </c>
      <c r="E557" t="s">
        <v>264</v>
      </c>
      <c r="F557" t="s">
        <v>1750</v>
      </c>
      <c r="G557" t="s">
        <v>245</v>
      </c>
      <c r="H557">
        <v>101.48</v>
      </c>
      <c r="I557">
        <v>0</v>
      </c>
      <c r="J557" t="s">
        <v>193</v>
      </c>
      <c r="K557" t="s">
        <v>194</v>
      </c>
      <c r="L557" t="s">
        <v>194</v>
      </c>
      <c r="M557" t="s">
        <v>1746</v>
      </c>
      <c r="N557" t="s">
        <v>730</v>
      </c>
      <c r="Q557">
        <v>202306</v>
      </c>
    </row>
    <row r="558" spans="1:17" x14ac:dyDescent="0.2">
      <c r="A558" s="169">
        <v>43730</v>
      </c>
      <c r="B558">
        <v>2225</v>
      </c>
      <c r="C558" t="s">
        <v>202</v>
      </c>
      <c r="D558" t="s">
        <v>265</v>
      </c>
      <c r="E558" t="s">
        <v>264</v>
      </c>
      <c r="F558" t="s">
        <v>1749</v>
      </c>
      <c r="G558" t="s">
        <v>245</v>
      </c>
      <c r="H558">
        <v>668.7</v>
      </c>
      <c r="I558">
        <v>0</v>
      </c>
      <c r="J558" t="s">
        <v>193</v>
      </c>
      <c r="K558" t="s">
        <v>194</v>
      </c>
      <c r="L558" t="s">
        <v>194</v>
      </c>
      <c r="M558" t="s">
        <v>1746</v>
      </c>
      <c r="N558" t="s">
        <v>195</v>
      </c>
      <c r="Q558">
        <v>202308</v>
      </c>
    </row>
    <row r="559" spans="1:17" x14ac:dyDescent="0.2">
      <c r="A559" s="169">
        <v>43730</v>
      </c>
      <c r="B559">
        <v>2225</v>
      </c>
      <c r="C559" t="s">
        <v>202</v>
      </c>
      <c r="D559" t="s">
        <v>265</v>
      </c>
      <c r="E559" t="s">
        <v>264</v>
      </c>
      <c r="F559" t="s">
        <v>1748</v>
      </c>
      <c r="G559" t="s">
        <v>245</v>
      </c>
      <c r="H559">
        <v>193.04</v>
      </c>
      <c r="I559">
        <v>0</v>
      </c>
      <c r="J559" t="s">
        <v>193</v>
      </c>
      <c r="K559" t="s">
        <v>194</v>
      </c>
      <c r="L559" t="s">
        <v>194</v>
      </c>
      <c r="M559" t="s">
        <v>1746</v>
      </c>
      <c r="N559" t="s">
        <v>195</v>
      </c>
      <c r="Q559">
        <v>202310</v>
      </c>
    </row>
    <row r="560" spans="1:17" x14ac:dyDescent="0.2">
      <c r="A560" s="169">
        <v>43730</v>
      </c>
      <c r="B560">
        <v>2225</v>
      </c>
      <c r="C560" t="s">
        <v>202</v>
      </c>
      <c r="D560" t="s">
        <v>265</v>
      </c>
      <c r="E560" t="s">
        <v>264</v>
      </c>
      <c r="F560" t="s">
        <v>1747</v>
      </c>
      <c r="G560" t="s">
        <v>245</v>
      </c>
      <c r="H560">
        <v>117.39</v>
      </c>
      <c r="I560">
        <v>0</v>
      </c>
      <c r="J560" t="s">
        <v>193</v>
      </c>
      <c r="K560" t="s">
        <v>194</v>
      </c>
      <c r="L560" t="s">
        <v>194</v>
      </c>
      <c r="M560" t="s">
        <v>1746</v>
      </c>
      <c r="N560" t="s">
        <v>195</v>
      </c>
      <c r="Q560">
        <v>202311</v>
      </c>
    </row>
    <row r="561" spans="1:17" x14ac:dyDescent="0.2">
      <c r="A561" s="169">
        <v>43735</v>
      </c>
      <c r="B561">
        <v>3311</v>
      </c>
      <c r="C561" t="s">
        <v>220</v>
      </c>
      <c r="D561" t="s">
        <v>265</v>
      </c>
      <c r="E561" t="s">
        <v>264</v>
      </c>
      <c r="F561" t="s">
        <v>1745</v>
      </c>
      <c r="G561" t="s">
        <v>245</v>
      </c>
      <c r="H561">
        <v>25.83</v>
      </c>
      <c r="I561">
        <v>0</v>
      </c>
      <c r="J561" t="s">
        <v>193</v>
      </c>
      <c r="K561" t="s">
        <v>194</v>
      </c>
      <c r="L561" t="s">
        <v>194</v>
      </c>
      <c r="M561" t="s">
        <v>1744</v>
      </c>
      <c r="N561" t="s">
        <v>223</v>
      </c>
      <c r="Q561">
        <v>202391</v>
      </c>
    </row>
    <row r="562" spans="1:17" x14ac:dyDescent="0.2">
      <c r="A562" s="169">
        <v>43735</v>
      </c>
      <c r="B562">
        <v>3311</v>
      </c>
      <c r="C562" t="s">
        <v>220</v>
      </c>
      <c r="D562" t="s">
        <v>265</v>
      </c>
      <c r="E562" t="s">
        <v>264</v>
      </c>
      <c r="F562" t="s">
        <v>1745</v>
      </c>
      <c r="G562" t="s">
        <v>245</v>
      </c>
      <c r="H562">
        <v>26</v>
      </c>
      <c r="I562">
        <v>0</v>
      </c>
      <c r="J562" t="s">
        <v>193</v>
      </c>
      <c r="K562" t="s">
        <v>194</v>
      </c>
      <c r="L562" t="s">
        <v>194</v>
      </c>
      <c r="M562" t="s">
        <v>1744</v>
      </c>
      <c r="N562" t="s">
        <v>223</v>
      </c>
      <c r="Q562">
        <v>202392</v>
      </c>
    </row>
    <row r="563" spans="1:17" x14ac:dyDescent="0.2">
      <c r="A563" s="169">
        <v>43735</v>
      </c>
      <c r="B563">
        <v>4505</v>
      </c>
      <c r="C563" t="s">
        <v>396</v>
      </c>
      <c r="D563" t="s">
        <v>265</v>
      </c>
      <c r="E563" t="s">
        <v>264</v>
      </c>
      <c r="F563" t="s">
        <v>1436</v>
      </c>
      <c r="G563" t="s">
        <v>245</v>
      </c>
      <c r="H563">
        <v>3.8</v>
      </c>
      <c r="I563">
        <v>0</v>
      </c>
      <c r="J563" t="s">
        <v>193</v>
      </c>
      <c r="K563" t="s">
        <v>194</v>
      </c>
      <c r="L563" t="s">
        <v>194</v>
      </c>
      <c r="M563" t="s">
        <v>1744</v>
      </c>
      <c r="Q563">
        <v>202411</v>
      </c>
    </row>
    <row r="564" spans="1:17" x14ac:dyDescent="0.2">
      <c r="A564" s="169">
        <v>43738</v>
      </c>
      <c r="B564">
        <v>2225</v>
      </c>
      <c r="C564" t="s">
        <v>202</v>
      </c>
      <c r="D564" t="s">
        <v>265</v>
      </c>
      <c r="E564" t="s">
        <v>264</v>
      </c>
      <c r="F564" s="175" t="s">
        <v>1743</v>
      </c>
      <c r="G564" t="s">
        <v>24</v>
      </c>
      <c r="H564">
        <v>33.479999999999997</v>
      </c>
      <c r="I564">
        <v>0</v>
      </c>
      <c r="J564" t="s">
        <v>193</v>
      </c>
      <c r="K564" t="s">
        <v>194</v>
      </c>
      <c r="L564" t="s">
        <v>194</v>
      </c>
      <c r="M564" t="s">
        <v>1736</v>
      </c>
      <c r="N564" t="s">
        <v>195</v>
      </c>
      <c r="Q564">
        <v>202416</v>
      </c>
    </row>
    <row r="565" spans="1:17" x14ac:dyDescent="0.2">
      <c r="A565" s="169">
        <v>43738</v>
      </c>
      <c r="B565">
        <v>3326</v>
      </c>
      <c r="C565" t="s">
        <v>252</v>
      </c>
      <c r="D565" t="s">
        <v>265</v>
      </c>
      <c r="E565" t="s">
        <v>264</v>
      </c>
      <c r="F565" s="175" t="s">
        <v>1742</v>
      </c>
      <c r="G565" t="s">
        <v>243</v>
      </c>
      <c r="H565">
        <v>9.25</v>
      </c>
      <c r="I565">
        <v>0</v>
      </c>
      <c r="J565" t="s">
        <v>193</v>
      </c>
      <c r="K565" t="s">
        <v>194</v>
      </c>
      <c r="L565" t="s">
        <v>194</v>
      </c>
      <c r="M565" t="s">
        <v>1736</v>
      </c>
      <c r="N565" t="s">
        <v>1111</v>
      </c>
      <c r="Q565">
        <v>202417</v>
      </c>
    </row>
    <row r="566" spans="1:17" x14ac:dyDescent="0.2">
      <c r="A566" s="169">
        <v>43738</v>
      </c>
      <c r="B566">
        <v>3311</v>
      </c>
      <c r="C566" t="s">
        <v>220</v>
      </c>
      <c r="D566" t="s">
        <v>265</v>
      </c>
      <c r="E566" t="s">
        <v>264</v>
      </c>
      <c r="F566" s="175" t="s">
        <v>1741</v>
      </c>
      <c r="G566" t="s">
        <v>243</v>
      </c>
      <c r="H566">
        <v>40.97</v>
      </c>
      <c r="I566">
        <v>0</v>
      </c>
      <c r="J566" t="s">
        <v>193</v>
      </c>
      <c r="K566" t="s">
        <v>194</v>
      </c>
      <c r="L566" t="s">
        <v>194</v>
      </c>
      <c r="M566" t="s">
        <v>1736</v>
      </c>
      <c r="N566" t="s">
        <v>1111</v>
      </c>
      <c r="Q566">
        <v>202418</v>
      </c>
    </row>
    <row r="567" spans="1:17" x14ac:dyDescent="0.2">
      <c r="A567" s="169">
        <v>43738</v>
      </c>
      <c r="B567">
        <v>3465</v>
      </c>
      <c r="C567" t="s">
        <v>633</v>
      </c>
      <c r="D567" t="s">
        <v>265</v>
      </c>
      <c r="E567" t="s">
        <v>264</v>
      </c>
      <c r="F567" t="s">
        <v>1740</v>
      </c>
      <c r="G567" t="s">
        <v>245</v>
      </c>
      <c r="H567">
        <v>115.32</v>
      </c>
      <c r="I567">
        <v>0</v>
      </c>
      <c r="J567" t="s">
        <v>193</v>
      </c>
      <c r="K567" t="s">
        <v>194</v>
      </c>
      <c r="L567" t="s">
        <v>194</v>
      </c>
      <c r="M567" t="s">
        <v>1736</v>
      </c>
      <c r="N567" t="s">
        <v>383</v>
      </c>
      <c r="Q567">
        <v>202421</v>
      </c>
    </row>
    <row r="568" spans="1:17" x14ac:dyDescent="0.2">
      <c r="A568" s="169">
        <v>43738</v>
      </c>
      <c r="B568">
        <v>4110</v>
      </c>
      <c r="C568" t="s">
        <v>459</v>
      </c>
      <c r="D568" t="s">
        <v>265</v>
      </c>
      <c r="E568" t="s">
        <v>264</v>
      </c>
      <c r="F568" t="s">
        <v>1739</v>
      </c>
      <c r="G568" t="s">
        <v>245</v>
      </c>
      <c r="H568">
        <v>560</v>
      </c>
      <c r="I568">
        <v>0</v>
      </c>
      <c r="J568" t="s">
        <v>193</v>
      </c>
      <c r="K568" t="s">
        <v>194</v>
      </c>
      <c r="L568" t="s">
        <v>194</v>
      </c>
      <c r="M568" t="s">
        <v>1736</v>
      </c>
      <c r="N568" t="s">
        <v>1738</v>
      </c>
      <c r="Q568">
        <v>202422</v>
      </c>
    </row>
    <row r="569" spans="1:17" x14ac:dyDescent="0.2">
      <c r="A569" s="169">
        <v>43738</v>
      </c>
      <c r="B569">
        <v>2225</v>
      </c>
      <c r="C569" t="s">
        <v>202</v>
      </c>
      <c r="D569" t="s">
        <v>265</v>
      </c>
      <c r="E569" t="s">
        <v>264</v>
      </c>
      <c r="F569" t="s">
        <v>1503</v>
      </c>
      <c r="G569" t="s">
        <v>245</v>
      </c>
      <c r="H569">
        <v>14.87</v>
      </c>
      <c r="I569">
        <v>0</v>
      </c>
      <c r="J569" t="s">
        <v>193</v>
      </c>
      <c r="K569" t="s">
        <v>194</v>
      </c>
      <c r="L569" t="s">
        <v>194</v>
      </c>
      <c r="M569" t="s">
        <v>1736</v>
      </c>
      <c r="N569" t="s">
        <v>195</v>
      </c>
      <c r="Q569">
        <v>202423</v>
      </c>
    </row>
    <row r="570" spans="1:17" x14ac:dyDescent="0.2">
      <c r="A570" s="169">
        <v>43738</v>
      </c>
      <c r="B570">
        <v>2225</v>
      </c>
      <c r="C570" t="s">
        <v>202</v>
      </c>
      <c r="D570" t="s">
        <v>265</v>
      </c>
      <c r="E570" t="s">
        <v>264</v>
      </c>
      <c r="F570" t="s">
        <v>1737</v>
      </c>
      <c r="G570" t="s">
        <v>245</v>
      </c>
      <c r="H570">
        <v>57.39</v>
      </c>
      <c r="I570">
        <v>0</v>
      </c>
      <c r="J570" t="s">
        <v>193</v>
      </c>
      <c r="K570" t="s">
        <v>194</v>
      </c>
      <c r="L570" t="s">
        <v>194</v>
      </c>
      <c r="M570" t="s">
        <v>1736</v>
      </c>
      <c r="N570" t="s">
        <v>195</v>
      </c>
      <c r="Q570">
        <v>202424</v>
      </c>
    </row>
    <row r="571" spans="1:17" x14ac:dyDescent="0.2">
      <c r="A571" s="169">
        <v>43738</v>
      </c>
      <c r="B571">
        <v>2225</v>
      </c>
      <c r="C571" t="s">
        <v>202</v>
      </c>
      <c r="D571" t="s">
        <v>265</v>
      </c>
      <c r="E571" t="s">
        <v>264</v>
      </c>
      <c r="F571" t="s">
        <v>1503</v>
      </c>
      <c r="G571" t="s">
        <v>245</v>
      </c>
      <c r="H571">
        <v>16.350000000000001</v>
      </c>
      <c r="I571">
        <v>0</v>
      </c>
      <c r="J571" t="s">
        <v>193</v>
      </c>
      <c r="K571" t="s">
        <v>194</v>
      </c>
      <c r="L571" t="s">
        <v>194</v>
      </c>
      <c r="M571" t="s">
        <v>1735</v>
      </c>
      <c r="N571" t="s">
        <v>195</v>
      </c>
      <c r="Q571">
        <v>202460</v>
      </c>
    </row>
    <row r="572" spans="1:17" x14ac:dyDescent="0.2">
      <c r="A572" s="169">
        <v>43738</v>
      </c>
      <c r="B572">
        <v>2105</v>
      </c>
      <c r="C572" t="s">
        <v>186</v>
      </c>
      <c r="D572" t="s">
        <v>265</v>
      </c>
      <c r="E572" t="s">
        <v>264</v>
      </c>
      <c r="F572" t="s">
        <v>1733</v>
      </c>
      <c r="G572" t="s">
        <v>245</v>
      </c>
      <c r="H572" s="170">
        <v>42533.16</v>
      </c>
      <c r="I572">
        <v>0</v>
      </c>
      <c r="J572" t="s">
        <v>189</v>
      </c>
      <c r="K572" t="s">
        <v>188</v>
      </c>
      <c r="L572" t="s">
        <v>188</v>
      </c>
      <c r="M572" t="s">
        <v>1734</v>
      </c>
      <c r="Q572">
        <v>202472</v>
      </c>
    </row>
    <row r="573" spans="1:17" x14ac:dyDescent="0.2">
      <c r="A573" s="169">
        <v>43738</v>
      </c>
      <c r="B573">
        <v>2135</v>
      </c>
      <c r="C573" t="s">
        <v>190</v>
      </c>
      <c r="D573" t="s">
        <v>265</v>
      </c>
      <c r="E573" t="s">
        <v>264</v>
      </c>
      <c r="F573" t="s">
        <v>1733</v>
      </c>
      <c r="G573" t="s">
        <v>245</v>
      </c>
      <c r="H573">
        <v>558.25</v>
      </c>
      <c r="I573">
        <v>0</v>
      </c>
      <c r="J573" t="s">
        <v>189</v>
      </c>
      <c r="K573" t="s">
        <v>188</v>
      </c>
      <c r="L573" t="s">
        <v>188</v>
      </c>
      <c r="M573" t="s">
        <v>1734</v>
      </c>
      <c r="Q573">
        <v>202478</v>
      </c>
    </row>
    <row r="574" spans="1:17" x14ac:dyDescent="0.2">
      <c r="A574" s="169">
        <v>43738</v>
      </c>
      <c r="B574">
        <v>2140</v>
      </c>
      <c r="C574" t="s">
        <v>191</v>
      </c>
      <c r="D574" t="s">
        <v>265</v>
      </c>
      <c r="E574" t="s">
        <v>264</v>
      </c>
      <c r="F574" t="s">
        <v>1733</v>
      </c>
      <c r="G574" t="s">
        <v>245</v>
      </c>
      <c r="H574">
        <v>892.34</v>
      </c>
      <c r="I574">
        <v>0</v>
      </c>
      <c r="J574" t="s">
        <v>189</v>
      </c>
      <c r="K574" t="s">
        <v>188</v>
      </c>
      <c r="L574" t="s">
        <v>188</v>
      </c>
      <c r="M574" t="s">
        <v>1734</v>
      </c>
      <c r="Q574">
        <v>202488</v>
      </c>
    </row>
    <row r="575" spans="1:17" x14ac:dyDescent="0.2">
      <c r="A575" s="169">
        <v>43739</v>
      </c>
      <c r="B575">
        <v>2105</v>
      </c>
      <c r="C575" t="s">
        <v>186</v>
      </c>
      <c r="D575" t="s">
        <v>265</v>
      </c>
      <c r="E575" t="s">
        <v>264</v>
      </c>
      <c r="F575" t="s">
        <v>1733</v>
      </c>
      <c r="G575" t="s">
        <v>245</v>
      </c>
      <c r="H575" s="170">
        <v>-42533.16</v>
      </c>
      <c r="I575">
        <v>0</v>
      </c>
      <c r="J575" t="s">
        <v>189</v>
      </c>
      <c r="K575" t="s">
        <v>188</v>
      </c>
      <c r="L575" t="s">
        <v>188</v>
      </c>
      <c r="M575" t="s">
        <v>1732</v>
      </c>
      <c r="Q575">
        <v>202499</v>
      </c>
    </row>
    <row r="576" spans="1:17" x14ac:dyDescent="0.2">
      <c r="A576" s="169">
        <v>43739</v>
      </c>
      <c r="B576">
        <v>2135</v>
      </c>
      <c r="C576" t="s">
        <v>190</v>
      </c>
      <c r="D576" t="s">
        <v>265</v>
      </c>
      <c r="E576" t="s">
        <v>264</v>
      </c>
      <c r="F576" t="s">
        <v>1733</v>
      </c>
      <c r="G576" t="s">
        <v>245</v>
      </c>
      <c r="H576">
        <v>-558.25</v>
      </c>
      <c r="I576">
        <v>0</v>
      </c>
      <c r="J576" t="s">
        <v>189</v>
      </c>
      <c r="K576" t="s">
        <v>188</v>
      </c>
      <c r="L576" t="s">
        <v>188</v>
      </c>
      <c r="M576" t="s">
        <v>1732</v>
      </c>
      <c r="Q576">
        <v>202505</v>
      </c>
    </row>
    <row r="577" spans="1:17" x14ac:dyDescent="0.2">
      <c r="A577" s="169">
        <v>43739</v>
      </c>
      <c r="B577">
        <v>2140</v>
      </c>
      <c r="C577" t="s">
        <v>191</v>
      </c>
      <c r="D577" t="s">
        <v>265</v>
      </c>
      <c r="E577" t="s">
        <v>264</v>
      </c>
      <c r="F577" t="s">
        <v>1733</v>
      </c>
      <c r="G577" t="s">
        <v>245</v>
      </c>
      <c r="H577">
        <v>-892.34</v>
      </c>
      <c r="I577">
        <v>0</v>
      </c>
      <c r="J577" t="s">
        <v>189</v>
      </c>
      <c r="K577" t="s">
        <v>188</v>
      </c>
      <c r="L577" t="s">
        <v>188</v>
      </c>
      <c r="M577" t="s">
        <v>1732</v>
      </c>
      <c r="Q577">
        <v>202515</v>
      </c>
    </row>
    <row r="578" spans="1:17" x14ac:dyDescent="0.2">
      <c r="A578" s="169">
        <v>43709</v>
      </c>
      <c r="B578">
        <v>3446</v>
      </c>
      <c r="C578" t="s">
        <v>192</v>
      </c>
      <c r="D578" t="s">
        <v>265</v>
      </c>
      <c r="E578" t="s">
        <v>264</v>
      </c>
      <c r="F578" t="s">
        <v>382</v>
      </c>
      <c r="G578" t="s">
        <v>245</v>
      </c>
      <c r="H578">
        <v>-70.3</v>
      </c>
      <c r="I578">
        <v>0</v>
      </c>
      <c r="J578" t="s">
        <v>193</v>
      </c>
      <c r="K578" t="s">
        <v>194</v>
      </c>
      <c r="L578" t="s">
        <v>194</v>
      </c>
      <c r="M578" t="s">
        <v>1730</v>
      </c>
      <c r="N578" t="s">
        <v>230</v>
      </c>
      <c r="Q578">
        <v>202522</v>
      </c>
    </row>
    <row r="579" spans="1:17" x14ac:dyDescent="0.2">
      <c r="A579" s="169">
        <v>43709</v>
      </c>
      <c r="B579">
        <v>3446</v>
      </c>
      <c r="C579" t="s">
        <v>192</v>
      </c>
      <c r="D579" t="s">
        <v>265</v>
      </c>
      <c r="E579" t="s">
        <v>264</v>
      </c>
      <c r="F579" t="s">
        <v>382</v>
      </c>
      <c r="G579" t="s">
        <v>245</v>
      </c>
      <c r="H579">
        <v>-101.48</v>
      </c>
      <c r="I579">
        <v>0</v>
      </c>
      <c r="J579" t="s">
        <v>193</v>
      </c>
      <c r="K579" t="s">
        <v>194</v>
      </c>
      <c r="L579" t="s">
        <v>194</v>
      </c>
      <c r="M579" t="s">
        <v>1730</v>
      </c>
      <c r="N579" t="s">
        <v>730</v>
      </c>
      <c r="Q579">
        <v>202523</v>
      </c>
    </row>
    <row r="580" spans="1:17" x14ac:dyDescent="0.2">
      <c r="A580" s="169">
        <v>43709</v>
      </c>
      <c r="B580">
        <v>3446</v>
      </c>
      <c r="C580" t="s">
        <v>192</v>
      </c>
      <c r="D580" t="s">
        <v>265</v>
      </c>
      <c r="E580" t="s">
        <v>264</v>
      </c>
      <c r="F580" t="s">
        <v>382</v>
      </c>
      <c r="G580" t="s">
        <v>245</v>
      </c>
      <c r="H580">
        <v>-385.04</v>
      </c>
      <c r="I580">
        <v>0</v>
      </c>
      <c r="J580" t="s">
        <v>193</v>
      </c>
      <c r="K580" t="s">
        <v>194</v>
      </c>
      <c r="L580" t="s">
        <v>194</v>
      </c>
      <c r="M580" t="s">
        <v>1730</v>
      </c>
      <c r="N580" t="s">
        <v>195</v>
      </c>
      <c r="Q580">
        <v>202524</v>
      </c>
    </row>
    <row r="581" spans="1:17" x14ac:dyDescent="0.2">
      <c r="A581" s="169">
        <v>43709</v>
      </c>
      <c r="B581">
        <v>3446</v>
      </c>
      <c r="C581" t="s">
        <v>192</v>
      </c>
      <c r="D581" t="s">
        <v>265</v>
      </c>
      <c r="E581" t="s">
        <v>264</v>
      </c>
      <c r="F581" t="s">
        <v>382</v>
      </c>
      <c r="G581" t="s">
        <v>245</v>
      </c>
      <c r="H581">
        <v>-85.22</v>
      </c>
      <c r="I581">
        <v>0</v>
      </c>
      <c r="J581" t="s">
        <v>193</v>
      </c>
      <c r="K581" t="s">
        <v>194</v>
      </c>
      <c r="L581" t="s">
        <v>194</v>
      </c>
      <c r="M581" t="s">
        <v>1730</v>
      </c>
      <c r="N581" t="s">
        <v>195</v>
      </c>
      <c r="Q581">
        <v>202525</v>
      </c>
    </row>
    <row r="582" spans="1:17" x14ac:dyDescent="0.2">
      <c r="A582" s="169">
        <v>43709</v>
      </c>
      <c r="B582">
        <v>3446</v>
      </c>
      <c r="C582" t="s">
        <v>192</v>
      </c>
      <c r="D582" t="s">
        <v>265</v>
      </c>
      <c r="E582" t="s">
        <v>264</v>
      </c>
      <c r="F582" t="s">
        <v>382</v>
      </c>
      <c r="G582" t="s">
        <v>245</v>
      </c>
      <c r="H582">
        <v>-16.350000000000001</v>
      </c>
      <c r="I582">
        <v>0</v>
      </c>
      <c r="J582" t="s">
        <v>193</v>
      </c>
      <c r="K582" t="s">
        <v>194</v>
      </c>
      <c r="L582" t="s">
        <v>194</v>
      </c>
      <c r="M582" t="s">
        <v>1730</v>
      </c>
      <c r="N582" t="s">
        <v>195</v>
      </c>
      <c r="Q582">
        <v>202526</v>
      </c>
    </row>
    <row r="583" spans="1:17" x14ac:dyDescent="0.2">
      <c r="A583" s="169">
        <v>43709</v>
      </c>
      <c r="B583">
        <v>3446</v>
      </c>
      <c r="C583" t="s">
        <v>192</v>
      </c>
      <c r="D583" t="s">
        <v>265</v>
      </c>
      <c r="E583" t="s">
        <v>264</v>
      </c>
      <c r="F583" t="s">
        <v>382</v>
      </c>
      <c r="G583" t="s">
        <v>245</v>
      </c>
      <c r="H583">
        <v>-668.7</v>
      </c>
      <c r="I583">
        <v>0</v>
      </c>
      <c r="J583" t="s">
        <v>193</v>
      </c>
      <c r="K583" t="s">
        <v>194</v>
      </c>
      <c r="L583" t="s">
        <v>194</v>
      </c>
      <c r="M583" t="s">
        <v>1730</v>
      </c>
      <c r="N583" t="s">
        <v>195</v>
      </c>
      <c r="Q583">
        <v>202527</v>
      </c>
    </row>
    <row r="584" spans="1:17" x14ac:dyDescent="0.2">
      <c r="A584" s="169">
        <v>43709</v>
      </c>
      <c r="B584">
        <v>3446</v>
      </c>
      <c r="C584" t="s">
        <v>192</v>
      </c>
      <c r="D584" t="s">
        <v>265</v>
      </c>
      <c r="E584" t="s">
        <v>264</v>
      </c>
      <c r="F584" t="s">
        <v>382</v>
      </c>
      <c r="G584" t="s">
        <v>245</v>
      </c>
      <c r="H584">
        <v>-105.65</v>
      </c>
      <c r="I584">
        <v>0</v>
      </c>
      <c r="J584" t="s">
        <v>193</v>
      </c>
      <c r="K584" t="s">
        <v>194</v>
      </c>
      <c r="L584" t="s">
        <v>194</v>
      </c>
      <c r="M584" t="s">
        <v>1730</v>
      </c>
      <c r="N584" t="s">
        <v>230</v>
      </c>
      <c r="Q584">
        <v>202528</v>
      </c>
    </row>
    <row r="585" spans="1:17" x14ac:dyDescent="0.2">
      <c r="A585" s="169">
        <v>43709</v>
      </c>
      <c r="B585">
        <v>3446</v>
      </c>
      <c r="C585" t="s">
        <v>192</v>
      </c>
      <c r="D585" t="s">
        <v>265</v>
      </c>
      <c r="E585" t="s">
        <v>264</v>
      </c>
      <c r="F585" t="s">
        <v>1731</v>
      </c>
      <c r="G585" t="s">
        <v>245</v>
      </c>
      <c r="H585">
        <v>-127.83</v>
      </c>
      <c r="I585">
        <v>0</v>
      </c>
      <c r="J585" t="s">
        <v>193</v>
      </c>
      <c r="K585" t="s">
        <v>194</v>
      </c>
      <c r="L585" t="s">
        <v>194</v>
      </c>
      <c r="M585" t="s">
        <v>1730</v>
      </c>
      <c r="N585" t="s">
        <v>195</v>
      </c>
      <c r="Q585">
        <v>202580</v>
      </c>
    </row>
    <row r="586" spans="1:17" x14ac:dyDescent="0.2">
      <c r="A586" s="169">
        <v>43738</v>
      </c>
      <c r="B586">
        <v>3010</v>
      </c>
      <c r="C586" t="s">
        <v>207</v>
      </c>
      <c r="D586" t="s">
        <v>265</v>
      </c>
      <c r="E586" t="s">
        <v>264</v>
      </c>
      <c r="F586" s="175" t="s">
        <v>1729</v>
      </c>
      <c r="G586" t="s">
        <v>254</v>
      </c>
      <c r="H586">
        <v>107.48</v>
      </c>
      <c r="I586">
        <v>0</v>
      </c>
      <c r="J586" t="s">
        <v>193</v>
      </c>
      <c r="K586" t="s">
        <v>201</v>
      </c>
      <c r="L586" t="s">
        <v>201</v>
      </c>
      <c r="M586" t="s">
        <v>1726</v>
      </c>
      <c r="N586" t="s">
        <v>1728</v>
      </c>
      <c r="Q586">
        <v>202622</v>
      </c>
    </row>
    <row r="587" spans="1:17" x14ac:dyDescent="0.2">
      <c r="A587" s="169">
        <v>43738</v>
      </c>
      <c r="B587">
        <v>2225</v>
      </c>
      <c r="C587" t="s">
        <v>202</v>
      </c>
      <c r="D587" t="s">
        <v>265</v>
      </c>
      <c r="E587" t="s">
        <v>264</v>
      </c>
      <c r="F587" t="s">
        <v>1727</v>
      </c>
      <c r="G587" t="s">
        <v>245</v>
      </c>
      <c r="H587">
        <v>229.04</v>
      </c>
      <c r="I587">
        <v>0</v>
      </c>
      <c r="J587" t="s">
        <v>193</v>
      </c>
      <c r="K587" t="s">
        <v>201</v>
      </c>
      <c r="L587" t="s">
        <v>201</v>
      </c>
      <c r="M587" t="s">
        <v>1726</v>
      </c>
      <c r="N587" t="s">
        <v>195</v>
      </c>
      <c r="Q587">
        <v>202624</v>
      </c>
    </row>
    <row r="588" spans="1:17" x14ac:dyDescent="0.2">
      <c r="A588" s="169">
        <v>43731</v>
      </c>
      <c r="B588">
        <v>3730</v>
      </c>
      <c r="C588" t="s">
        <v>234</v>
      </c>
      <c r="D588" t="s">
        <v>265</v>
      </c>
      <c r="E588" t="s">
        <v>264</v>
      </c>
      <c r="F588" t="s">
        <v>1725</v>
      </c>
      <c r="G588" t="s">
        <v>245</v>
      </c>
      <c r="H588">
        <v>376.96</v>
      </c>
      <c r="I588">
        <v>56.54</v>
      </c>
      <c r="K588" t="s">
        <v>194</v>
      </c>
      <c r="M588" t="s">
        <v>1724</v>
      </c>
      <c r="Q588">
        <v>202672</v>
      </c>
    </row>
    <row r="589" spans="1:17" x14ac:dyDescent="0.2">
      <c r="A589" s="169">
        <v>43738</v>
      </c>
      <c r="B589">
        <v>2405</v>
      </c>
      <c r="C589" t="s">
        <v>213</v>
      </c>
      <c r="D589" t="s">
        <v>265</v>
      </c>
      <c r="E589" t="s">
        <v>264</v>
      </c>
      <c r="F589" t="s">
        <v>1723</v>
      </c>
      <c r="G589" t="s">
        <v>245</v>
      </c>
      <c r="H589">
        <v>159.85</v>
      </c>
      <c r="I589">
        <v>0</v>
      </c>
      <c r="J589" t="s">
        <v>193</v>
      </c>
      <c r="K589" t="s">
        <v>201</v>
      </c>
      <c r="L589" t="s">
        <v>201</v>
      </c>
      <c r="M589" t="s">
        <v>1721</v>
      </c>
      <c r="N589" t="s">
        <v>1722</v>
      </c>
      <c r="Q589">
        <v>202743</v>
      </c>
    </row>
    <row r="590" spans="1:17" x14ac:dyDescent="0.2">
      <c r="A590" s="169">
        <v>43738</v>
      </c>
      <c r="B590">
        <v>4505</v>
      </c>
      <c r="C590" t="s">
        <v>396</v>
      </c>
      <c r="D590" t="s">
        <v>265</v>
      </c>
      <c r="E590" t="s">
        <v>264</v>
      </c>
      <c r="F590" t="s">
        <v>589</v>
      </c>
      <c r="G590" t="s">
        <v>245</v>
      </c>
      <c r="H590">
        <v>7.05</v>
      </c>
      <c r="I590">
        <v>0</v>
      </c>
      <c r="J590" t="s">
        <v>193</v>
      </c>
      <c r="K590" t="s">
        <v>201</v>
      </c>
      <c r="L590" t="s">
        <v>201</v>
      </c>
      <c r="M590" t="s">
        <v>1721</v>
      </c>
      <c r="Q590">
        <v>202749</v>
      </c>
    </row>
    <row r="591" spans="1:17" x14ac:dyDescent="0.2">
      <c r="A591" s="169">
        <v>43738</v>
      </c>
      <c r="B591">
        <v>3446</v>
      </c>
      <c r="C591" t="s">
        <v>192</v>
      </c>
      <c r="D591" t="s">
        <v>265</v>
      </c>
      <c r="E591" t="s">
        <v>264</v>
      </c>
      <c r="F591" t="s">
        <v>1282</v>
      </c>
      <c r="G591" t="s">
        <v>245</v>
      </c>
      <c r="H591">
        <v>67.23</v>
      </c>
      <c r="I591">
        <v>0</v>
      </c>
      <c r="J591" t="s">
        <v>193</v>
      </c>
      <c r="K591" t="s">
        <v>201</v>
      </c>
      <c r="L591" t="s">
        <v>201</v>
      </c>
      <c r="M591" t="s">
        <v>1720</v>
      </c>
      <c r="N591" t="s">
        <v>1614</v>
      </c>
      <c r="Q591">
        <v>202790</v>
      </c>
    </row>
    <row r="592" spans="1:17" x14ac:dyDescent="0.2">
      <c r="A592" s="169">
        <v>43738</v>
      </c>
      <c r="B592">
        <v>3446</v>
      </c>
      <c r="C592" t="s">
        <v>192</v>
      </c>
      <c r="D592" t="s">
        <v>265</v>
      </c>
      <c r="E592" t="s">
        <v>264</v>
      </c>
      <c r="F592" t="s">
        <v>1282</v>
      </c>
      <c r="G592" t="s">
        <v>245</v>
      </c>
      <c r="H592">
        <v>30.8</v>
      </c>
      <c r="I592">
        <v>0</v>
      </c>
      <c r="J592" t="s">
        <v>193</v>
      </c>
      <c r="K592" t="s">
        <v>201</v>
      </c>
      <c r="L592" t="s">
        <v>201</v>
      </c>
      <c r="M592" t="s">
        <v>1720</v>
      </c>
      <c r="N592" t="s">
        <v>841</v>
      </c>
      <c r="Q592">
        <v>202791</v>
      </c>
    </row>
    <row r="593" spans="1:17" x14ac:dyDescent="0.2">
      <c r="A593" s="169">
        <v>43738</v>
      </c>
      <c r="B593">
        <v>3446</v>
      </c>
      <c r="C593" t="s">
        <v>192</v>
      </c>
      <c r="D593" t="s">
        <v>265</v>
      </c>
      <c r="E593" t="s">
        <v>264</v>
      </c>
      <c r="F593" t="s">
        <v>1719</v>
      </c>
      <c r="G593" t="s">
        <v>245</v>
      </c>
      <c r="H593">
        <v>451.63</v>
      </c>
      <c r="I593">
        <v>0</v>
      </c>
      <c r="J593" t="s">
        <v>193</v>
      </c>
      <c r="K593" t="s">
        <v>201</v>
      </c>
      <c r="L593" t="s">
        <v>201</v>
      </c>
      <c r="M593" t="s">
        <v>1720</v>
      </c>
      <c r="N593" t="s">
        <v>1718</v>
      </c>
      <c r="Q593">
        <v>202794</v>
      </c>
    </row>
    <row r="594" spans="1:17" x14ac:dyDescent="0.2">
      <c r="A594" s="169">
        <v>43738</v>
      </c>
      <c r="B594">
        <v>4505</v>
      </c>
      <c r="C594" t="s">
        <v>396</v>
      </c>
      <c r="D594" t="s">
        <v>265</v>
      </c>
      <c r="E594" t="s">
        <v>264</v>
      </c>
      <c r="F594" t="s">
        <v>554</v>
      </c>
      <c r="G594" t="s">
        <v>245</v>
      </c>
      <c r="H594">
        <v>4.37</v>
      </c>
      <c r="I594">
        <v>0</v>
      </c>
      <c r="J594" t="s">
        <v>193</v>
      </c>
      <c r="K594" t="s">
        <v>201</v>
      </c>
      <c r="L594" t="s">
        <v>201</v>
      </c>
      <c r="M594" t="s">
        <v>1720</v>
      </c>
      <c r="Q594">
        <v>202801</v>
      </c>
    </row>
    <row r="595" spans="1:17" x14ac:dyDescent="0.2">
      <c r="A595" s="169">
        <v>43739</v>
      </c>
      <c r="B595">
        <v>3446</v>
      </c>
      <c r="C595" t="s">
        <v>192</v>
      </c>
      <c r="D595" t="s">
        <v>265</v>
      </c>
      <c r="E595" t="s">
        <v>264</v>
      </c>
      <c r="F595" t="s">
        <v>1282</v>
      </c>
      <c r="G595" t="s">
        <v>245</v>
      </c>
      <c r="H595">
        <v>-67.23</v>
      </c>
      <c r="I595">
        <v>0</v>
      </c>
      <c r="J595" t="s">
        <v>193</v>
      </c>
      <c r="K595" t="s">
        <v>201</v>
      </c>
      <c r="L595" t="s">
        <v>201</v>
      </c>
      <c r="M595" t="s">
        <v>1717</v>
      </c>
      <c r="N595" t="s">
        <v>1614</v>
      </c>
      <c r="Q595">
        <v>202842</v>
      </c>
    </row>
    <row r="596" spans="1:17" x14ac:dyDescent="0.2">
      <c r="A596" s="169">
        <v>43739</v>
      </c>
      <c r="B596">
        <v>3446</v>
      </c>
      <c r="C596" t="s">
        <v>192</v>
      </c>
      <c r="D596" t="s">
        <v>265</v>
      </c>
      <c r="E596" t="s">
        <v>264</v>
      </c>
      <c r="F596" t="s">
        <v>1282</v>
      </c>
      <c r="G596" t="s">
        <v>245</v>
      </c>
      <c r="H596">
        <v>-30.8</v>
      </c>
      <c r="I596">
        <v>0</v>
      </c>
      <c r="J596" t="s">
        <v>193</v>
      </c>
      <c r="K596" t="s">
        <v>201</v>
      </c>
      <c r="L596" t="s">
        <v>201</v>
      </c>
      <c r="M596" t="s">
        <v>1717</v>
      </c>
      <c r="N596" t="s">
        <v>841</v>
      </c>
      <c r="Q596">
        <v>202843</v>
      </c>
    </row>
    <row r="597" spans="1:17" x14ac:dyDescent="0.2">
      <c r="A597" s="169">
        <v>43739</v>
      </c>
      <c r="B597">
        <v>3446</v>
      </c>
      <c r="C597" t="s">
        <v>192</v>
      </c>
      <c r="D597" t="s">
        <v>265</v>
      </c>
      <c r="E597" t="s">
        <v>264</v>
      </c>
      <c r="F597" t="s">
        <v>1719</v>
      </c>
      <c r="G597" t="s">
        <v>245</v>
      </c>
      <c r="H597">
        <v>-451.63</v>
      </c>
      <c r="I597">
        <v>0</v>
      </c>
      <c r="J597" t="s">
        <v>193</v>
      </c>
      <c r="K597" t="s">
        <v>201</v>
      </c>
      <c r="L597" t="s">
        <v>201</v>
      </c>
      <c r="M597" t="s">
        <v>1717</v>
      </c>
      <c r="N597" t="s">
        <v>1718</v>
      </c>
      <c r="Q597">
        <v>202846</v>
      </c>
    </row>
    <row r="598" spans="1:17" x14ac:dyDescent="0.2">
      <c r="A598" s="169">
        <v>43739</v>
      </c>
      <c r="B598">
        <v>4505</v>
      </c>
      <c r="C598" t="s">
        <v>396</v>
      </c>
      <c r="D598" t="s">
        <v>265</v>
      </c>
      <c r="E598" t="s">
        <v>264</v>
      </c>
      <c r="F598" t="s">
        <v>554</v>
      </c>
      <c r="G598" t="s">
        <v>245</v>
      </c>
      <c r="H598">
        <v>-4.37</v>
      </c>
      <c r="I598">
        <v>0</v>
      </c>
      <c r="J598" t="s">
        <v>193</v>
      </c>
      <c r="K598" t="s">
        <v>201</v>
      </c>
      <c r="L598" t="s">
        <v>201</v>
      </c>
      <c r="M598" t="s">
        <v>1717</v>
      </c>
      <c r="Q598">
        <v>202853</v>
      </c>
    </row>
    <row r="599" spans="1:17" x14ac:dyDescent="0.2">
      <c r="A599" s="169">
        <v>43738</v>
      </c>
      <c r="B599">
        <v>3446</v>
      </c>
      <c r="C599" t="s">
        <v>192</v>
      </c>
      <c r="D599" t="s">
        <v>265</v>
      </c>
      <c r="E599" t="s">
        <v>264</v>
      </c>
      <c r="F599" t="s">
        <v>382</v>
      </c>
      <c r="G599" t="s">
        <v>245</v>
      </c>
      <c r="H599">
        <v>70.3</v>
      </c>
      <c r="I599">
        <v>0</v>
      </c>
      <c r="J599" t="s">
        <v>193</v>
      </c>
      <c r="K599" t="s">
        <v>201</v>
      </c>
      <c r="L599" t="s">
        <v>201</v>
      </c>
      <c r="M599" t="s">
        <v>1716</v>
      </c>
      <c r="N599" t="s">
        <v>230</v>
      </c>
      <c r="Q599">
        <v>202878</v>
      </c>
    </row>
    <row r="600" spans="1:17" x14ac:dyDescent="0.2">
      <c r="A600" s="169">
        <v>43738</v>
      </c>
      <c r="B600">
        <v>3446</v>
      </c>
      <c r="C600" t="s">
        <v>192</v>
      </c>
      <c r="D600" t="s">
        <v>265</v>
      </c>
      <c r="E600" t="s">
        <v>264</v>
      </c>
      <c r="F600" t="s">
        <v>382</v>
      </c>
      <c r="G600" t="s">
        <v>245</v>
      </c>
      <c r="H600">
        <v>105.65</v>
      </c>
      <c r="I600">
        <v>0</v>
      </c>
      <c r="J600" t="s">
        <v>193</v>
      </c>
      <c r="K600" t="s">
        <v>201</v>
      </c>
      <c r="L600" t="s">
        <v>201</v>
      </c>
      <c r="M600" t="s">
        <v>1716</v>
      </c>
      <c r="N600" t="s">
        <v>230</v>
      </c>
      <c r="Q600">
        <v>202879</v>
      </c>
    </row>
    <row r="601" spans="1:17" x14ac:dyDescent="0.2">
      <c r="A601" s="169">
        <v>43739</v>
      </c>
      <c r="B601">
        <v>3446</v>
      </c>
      <c r="C601" t="s">
        <v>192</v>
      </c>
      <c r="D601" t="s">
        <v>265</v>
      </c>
      <c r="E601" t="s">
        <v>264</v>
      </c>
      <c r="F601" t="s">
        <v>382</v>
      </c>
      <c r="G601" t="s">
        <v>245</v>
      </c>
      <c r="H601">
        <v>-70.3</v>
      </c>
      <c r="I601">
        <v>0</v>
      </c>
      <c r="J601" t="s">
        <v>193</v>
      </c>
      <c r="K601" t="s">
        <v>201</v>
      </c>
      <c r="L601" t="s">
        <v>201</v>
      </c>
      <c r="M601" t="s">
        <v>1715</v>
      </c>
      <c r="N601" t="s">
        <v>230</v>
      </c>
      <c r="Q601">
        <v>202921</v>
      </c>
    </row>
    <row r="602" spans="1:17" x14ac:dyDescent="0.2">
      <c r="A602" s="169">
        <v>43739</v>
      </c>
      <c r="B602">
        <v>3446</v>
      </c>
      <c r="C602" t="s">
        <v>192</v>
      </c>
      <c r="D602" t="s">
        <v>265</v>
      </c>
      <c r="E602" t="s">
        <v>264</v>
      </c>
      <c r="F602" t="s">
        <v>382</v>
      </c>
      <c r="G602" t="s">
        <v>245</v>
      </c>
      <c r="H602">
        <v>-105.65</v>
      </c>
      <c r="I602">
        <v>0</v>
      </c>
      <c r="J602" t="s">
        <v>193</v>
      </c>
      <c r="K602" t="s">
        <v>201</v>
      </c>
      <c r="L602" t="s">
        <v>201</v>
      </c>
      <c r="M602" t="s">
        <v>1715</v>
      </c>
      <c r="N602" t="s">
        <v>230</v>
      </c>
      <c r="Q602">
        <v>202922</v>
      </c>
    </row>
    <row r="603" spans="1:17" x14ac:dyDescent="0.2">
      <c r="A603" s="169">
        <v>43738</v>
      </c>
      <c r="B603">
        <v>3310</v>
      </c>
      <c r="C603" t="s">
        <v>249</v>
      </c>
      <c r="D603" t="s">
        <v>265</v>
      </c>
      <c r="E603" t="s">
        <v>264</v>
      </c>
      <c r="F603" s="175" t="s">
        <v>1714</v>
      </c>
      <c r="G603" t="s">
        <v>250</v>
      </c>
      <c r="H603" s="170">
        <v>1907.13</v>
      </c>
      <c r="I603">
        <v>0</v>
      </c>
      <c r="J603" t="s">
        <v>262</v>
      </c>
      <c r="K603" t="s">
        <v>198</v>
      </c>
      <c r="L603" t="s">
        <v>198</v>
      </c>
      <c r="M603" t="s">
        <v>1711</v>
      </c>
      <c r="Q603">
        <v>203044</v>
      </c>
    </row>
    <row r="604" spans="1:17" x14ac:dyDescent="0.2">
      <c r="A604" s="169">
        <v>43738</v>
      </c>
      <c r="B604">
        <v>3310</v>
      </c>
      <c r="C604" t="s">
        <v>249</v>
      </c>
      <c r="D604" t="s">
        <v>265</v>
      </c>
      <c r="E604" t="s">
        <v>264</v>
      </c>
      <c r="F604" s="175" t="s">
        <v>1713</v>
      </c>
      <c r="G604" t="s">
        <v>250</v>
      </c>
      <c r="H604">
        <v>34</v>
      </c>
      <c r="I604">
        <v>0</v>
      </c>
      <c r="J604" t="s">
        <v>262</v>
      </c>
      <c r="K604" t="s">
        <v>198</v>
      </c>
      <c r="L604" t="s">
        <v>198</v>
      </c>
      <c r="M604" t="s">
        <v>1711</v>
      </c>
      <c r="Q604">
        <v>203045</v>
      </c>
    </row>
    <row r="605" spans="1:17" x14ac:dyDescent="0.2">
      <c r="A605" s="169">
        <v>43738</v>
      </c>
      <c r="B605">
        <v>4525</v>
      </c>
      <c r="C605" t="s">
        <v>1350</v>
      </c>
      <c r="D605" t="s">
        <v>265</v>
      </c>
      <c r="E605" t="s">
        <v>264</v>
      </c>
      <c r="F605" t="s">
        <v>1712</v>
      </c>
      <c r="G605" t="s">
        <v>245</v>
      </c>
      <c r="H605">
        <v>720</v>
      </c>
      <c r="I605">
        <v>0</v>
      </c>
      <c r="J605" t="s">
        <v>262</v>
      </c>
      <c r="K605" t="s">
        <v>198</v>
      </c>
      <c r="L605" t="s">
        <v>198</v>
      </c>
      <c r="M605" t="s">
        <v>1711</v>
      </c>
      <c r="N605" t="s">
        <v>1710</v>
      </c>
      <c r="O605">
        <v>0</v>
      </c>
      <c r="P605" t="s">
        <v>1709</v>
      </c>
      <c r="Q605">
        <v>203050</v>
      </c>
    </row>
    <row r="606" spans="1:17" x14ac:dyDescent="0.2">
      <c r="A606" s="169">
        <v>43738</v>
      </c>
      <c r="B606">
        <v>4250</v>
      </c>
      <c r="C606" t="s">
        <v>391</v>
      </c>
      <c r="D606" t="s">
        <v>265</v>
      </c>
      <c r="E606" t="s">
        <v>264</v>
      </c>
      <c r="F606" t="s">
        <v>387</v>
      </c>
      <c r="G606" t="s">
        <v>245</v>
      </c>
      <c r="H606" s="170">
        <v>106630.81</v>
      </c>
      <c r="I606">
        <v>0</v>
      </c>
      <c r="J606" t="s">
        <v>188</v>
      </c>
      <c r="K606" t="s">
        <v>189</v>
      </c>
      <c r="L606" t="s">
        <v>189</v>
      </c>
      <c r="M606" t="s">
        <v>1708</v>
      </c>
      <c r="Q606">
        <v>203082</v>
      </c>
    </row>
    <row r="607" spans="1:17" x14ac:dyDescent="0.2">
      <c r="A607" s="169">
        <v>43738</v>
      </c>
      <c r="B607">
        <v>4215</v>
      </c>
      <c r="C607" t="s">
        <v>393</v>
      </c>
      <c r="D607" t="s">
        <v>265</v>
      </c>
      <c r="E607" t="s">
        <v>264</v>
      </c>
      <c r="F607" t="s">
        <v>387</v>
      </c>
      <c r="G607" t="s">
        <v>245</v>
      </c>
      <c r="H607">
        <v>83.91</v>
      </c>
      <c r="I607">
        <v>0</v>
      </c>
      <c r="J607" t="s">
        <v>188</v>
      </c>
      <c r="K607" t="s">
        <v>189</v>
      </c>
      <c r="L607" t="s">
        <v>189</v>
      </c>
      <c r="M607" t="s">
        <v>1708</v>
      </c>
      <c r="Q607">
        <v>203084</v>
      </c>
    </row>
    <row r="608" spans="1:17" x14ac:dyDescent="0.2">
      <c r="A608" s="169">
        <v>43738</v>
      </c>
      <c r="B608">
        <v>4225</v>
      </c>
      <c r="C608" t="s">
        <v>392</v>
      </c>
      <c r="D608" t="s">
        <v>265</v>
      </c>
      <c r="E608" t="s">
        <v>264</v>
      </c>
      <c r="F608" t="s">
        <v>387</v>
      </c>
      <c r="G608" t="s">
        <v>245</v>
      </c>
      <c r="H608" s="170">
        <v>9575.1</v>
      </c>
      <c r="I608">
        <v>0</v>
      </c>
      <c r="J608" t="s">
        <v>188</v>
      </c>
      <c r="K608" t="s">
        <v>189</v>
      </c>
      <c r="L608" t="s">
        <v>189</v>
      </c>
      <c r="M608" t="s">
        <v>1708</v>
      </c>
      <c r="Q608">
        <v>203086</v>
      </c>
    </row>
    <row r="609" spans="1:17" x14ac:dyDescent="0.2">
      <c r="A609" s="169">
        <v>43738</v>
      </c>
      <c r="B609">
        <v>4250</v>
      </c>
      <c r="C609" t="s">
        <v>391</v>
      </c>
      <c r="D609" t="s">
        <v>265</v>
      </c>
      <c r="E609" t="s">
        <v>390</v>
      </c>
      <c r="F609" t="s">
        <v>387</v>
      </c>
      <c r="G609" t="s">
        <v>245</v>
      </c>
      <c r="H609" s="170">
        <v>15733.96</v>
      </c>
      <c r="I609">
        <v>0</v>
      </c>
      <c r="J609" t="s">
        <v>188</v>
      </c>
      <c r="K609" t="s">
        <v>189</v>
      </c>
      <c r="L609" t="s">
        <v>189</v>
      </c>
      <c r="M609" t="s">
        <v>1708</v>
      </c>
      <c r="Q609">
        <v>203087</v>
      </c>
    </row>
    <row r="610" spans="1:17" x14ac:dyDescent="0.2">
      <c r="A610" s="169">
        <v>43738</v>
      </c>
      <c r="B610">
        <v>4245</v>
      </c>
      <c r="C610" t="s">
        <v>389</v>
      </c>
      <c r="D610" t="s">
        <v>265</v>
      </c>
      <c r="E610" t="s">
        <v>264</v>
      </c>
      <c r="F610" t="s">
        <v>387</v>
      </c>
      <c r="G610" t="s">
        <v>245</v>
      </c>
      <c r="H610">
        <v>142.86000000000001</v>
      </c>
      <c r="I610">
        <v>0</v>
      </c>
      <c r="J610" t="s">
        <v>188</v>
      </c>
      <c r="K610" t="s">
        <v>189</v>
      </c>
      <c r="L610" t="s">
        <v>189</v>
      </c>
      <c r="M610" t="s">
        <v>1708</v>
      </c>
      <c r="Q610">
        <v>203090</v>
      </c>
    </row>
    <row r="611" spans="1:17" x14ac:dyDescent="0.2">
      <c r="A611" s="169">
        <v>43738</v>
      </c>
      <c r="B611">
        <v>4220</v>
      </c>
      <c r="C611" t="s">
        <v>388</v>
      </c>
      <c r="D611" t="s">
        <v>265</v>
      </c>
      <c r="E611" t="s">
        <v>264</v>
      </c>
      <c r="F611" t="s">
        <v>387</v>
      </c>
      <c r="G611" t="s">
        <v>245</v>
      </c>
      <c r="H611">
        <v>72.099999999999994</v>
      </c>
      <c r="I611">
        <v>0</v>
      </c>
      <c r="J611" t="s">
        <v>188</v>
      </c>
      <c r="K611" t="s">
        <v>189</v>
      </c>
      <c r="L611" t="s">
        <v>189</v>
      </c>
      <c r="M611" t="s">
        <v>1708</v>
      </c>
      <c r="Q611">
        <v>203092</v>
      </c>
    </row>
    <row r="612" spans="1:17" x14ac:dyDescent="0.2">
      <c r="A612" s="169">
        <v>43734</v>
      </c>
      <c r="B612">
        <v>3710</v>
      </c>
      <c r="C612" t="s">
        <v>206</v>
      </c>
      <c r="D612" t="s">
        <v>265</v>
      </c>
      <c r="E612" t="s">
        <v>264</v>
      </c>
      <c r="F612" t="s">
        <v>1707</v>
      </c>
      <c r="G612" t="s">
        <v>245</v>
      </c>
      <c r="H612">
        <v>0.53</v>
      </c>
      <c r="I612">
        <v>0</v>
      </c>
      <c r="K612" t="s">
        <v>201</v>
      </c>
      <c r="M612" t="s">
        <v>1689</v>
      </c>
      <c r="Q612">
        <v>203226</v>
      </c>
    </row>
    <row r="613" spans="1:17" x14ac:dyDescent="0.2">
      <c r="A613" s="169">
        <v>43734</v>
      </c>
      <c r="B613">
        <v>3710</v>
      </c>
      <c r="C613" t="s">
        <v>206</v>
      </c>
      <c r="D613" t="s">
        <v>265</v>
      </c>
      <c r="E613" t="s">
        <v>264</v>
      </c>
      <c r="F613" t="s">
        <v>1706</v>
      </c>
      <c r="G613" t="s">
        <v>245</v>
      </c>
      <c r="H613">
        <v>48.24</v>
      </c>
      <c r="I613">
        <v>0</v>
      </c>
      <c r="K613" t="s">
        <v>201</v>
      </c>
      <c r="M613" t="s">
        <v>1689</v>
      </c>
      <c r="Q613">
        <v>203227</v>
      </c>
    </row>
    <row r="614" spans="1:17" x14ac:dyDescent="0.2">
      <c r="A614" s="169">
        <v>43734</v>
      </c>
      <c r="B614">
        <v>3710</v>
      </c>
      <c r="C614" t="s">
        <v>206</v>
      </c>
      <c r="D614" t="s">
        <v>265</v>
      </c>
      <c r="E614" t="s">
        <v>264</v>
      </c>
      <c r="F614" t="s">
        <v>1705</v>
      </c>
      <c r="G614" t="s">
        <v>245</v>
      </c>
      <c r="H614">
        <v>31</v>
      </c>
      <c r="I614">
        <v>0</v>
      </c>
      <c r="K614" t="s">
        <v>201</v>
      </c>
      <c r="M614" t="s">
        <v>1689</v>
      </c>
      <c r="Q614">
        <v>203228</v>
      </c>
    </row>
    <row r="615" spans="1:17" x14ac:dyDescent="0.2">
      <c r="A615" s="169">
        <v>43734</v>
      </c>
      <c r="B615">
        <v>3710</v>
      </c>
      <c r="C615" t="s">
        <v>206</v>
      </c>
      <c r="D615" t="s">
        <v>265</v>
      </c>
      <c r="E615" t="s">
        <v>264</v>
      </c>
      <c r="F615" t="s">
        <v>1704</v>
      </c>
      <c r="G615" t="s">
        <v>245</v>
      </c>
      <c r="H615">
        <v>8.83</v>
      </c>
      <c r="I615">
        <v>0</v>
      </c>
      <c r="K615" t="s">
        <v>201</v>
      </c>
      <c r="M615" t="s">
        <v>1689</v>
      </c>
      <c r="Q615">
        <v>203229</v>
      </c>
    </row>
    <row r="616" spans="1:17" x14ac:dyDescent="0.2">
      <c r="A616" s="169">
        <v>43734</v>
      </c>
      <c r="B616">
        <v>3710</v>
      </c>
      <c r="C616" t="s">
        <v>206</v>
      </c>
      <c r="D616" t="s">
        <v>265</v>
      </c>
      <c r="E616" t="s">
        <v>264</v>
      </c>
      <c r="F616" t="s">
        <v>1703</v>
      </c>
      <c r="G616" t="s">
        <v>245</v>
      </c>
      <c r="H616">
        <v>105.12</v>
      </c>
      <c r="I616">
        <v>0</v>
      </c>
      <c r="K616" t="s">
        <v>201</v>
      </c>
      <c r="M616" t="s">
        <v>1689</v>
      </c>
      <c r="Q616">
        <v>203230</v>
      </c>
    </row>
    <row r="617" spans="1:17" x14ac:dyDescent="0.2">
      <c r="A617" s="169">
        <v>43734</v>
      </c>
      <c r="B617">
        <v>3710</v>
      </c>
      <c r="C617" t="s">
        <v>206</v>
      </c>
      <c r="D617" t="s">
        <v>265</v>
      </c>
      <c r="E617" t="s">
        <v>264</v>
      </c>
      <c r="F617" t="s">
        <v>1702</v>
      </c>
      <c r="G617" t="s">
        <v>245</v>
      </c>
      <c r="H617">
        <v>0.37</v>
      </c>
      <c r="I617">
        <v>0</v>
      </c>
      <c r="K617" t="s">
        <v>201</v>
      </c>
      <c r="M617" t="s">
        <v>1689</v>
      </c>
      <c r="Q617">
        <v>203231</v>
      </c>
    </row>
    <row r="618" spans="1:17" x14ac:dyDescent="0.2">
      <c r="A618" s="169">
        <v>43734</v>
      </c>
      <c r="B618">
        <v>3710</v>
      </c>
      <c r="C618" t="s">
        <v>206</v>
      </c>
      <c r="D618" t="s">
        <v>265</v>
      </c>
      <c r="E618" t="s">
        <v>264</v>
      </c>
      <c r="F618" t="s">
        <v>1701</v>
      </c>
      <c r="G618" t="s">
        <v>245</v>
      </c>
      <c r="H618">
        <v>0.05</v>
      </c>
      <c r="I618">
        <v>0</v>
      </c>
      <c r="K618" t="s">
        <v>201</v>
      </c>
      <c r="M618" t="s">
        <v>1689</v>
      </c>
      <c r="Q618">
        <v>203232</v>
      </c>
    </row>
    <row r="619" spans="1:17" x14ac:dyDescent="0.2">
      <c r="A619" s="169">
        <v>43734</v>
      </c>
      <c r="B619">
        <v>3710</v>
      </c>
      <c r="C619" t="s">
        <v>206</v>
      </c>
      <c r="D619" t="s">
        <v>265</v>
      </c>
      <c r="E619" t="s">
        <v>264</v>
      </c>
      <c r="F619" t="s">
        <v>1700</v>
      </c>
      <c r="G619" t="s">
        <v>245</v>
      </c>
      <c r="H619">
        <v>67.91</v>
      </c>
      <c r="I619">
        <v>0</v>
      </c>
      <c r="K619" t="s">
        <v>201</v>
      </c>
      <c r="M619" t="s">
        <v>1689</v>
      </c>
      <c r="Q619">
        <v>203233</v>
      </c>
    </row>
    <row r="620" spans="1:17" x14ac:dyDescent="0.2">
      <c r="A620" s="169">
        <v>43734</v>
      </c>
      <c r="B620">
        <v>3710</v>
      </c>
      <c r="C620" t="s">
        <v>206</v>
      </c>
      <c r="D620" t="s">
        <v>265</v>
      </c>
      <c r="E620" t="s">
        <v>264</v>
      </c>
      <c r="F620" t="s">
        <v>1699</v>
      </c>
      <c r="G620" t="s">
        <v>245</v>
      </c>
      <c r="H620">
        <v>1.76</v>
      </c>
      <c r="I620">
        <v>0</v>
      </c>
      <c r="K620" t="s">
        <v>201</v>
      </c>
      <c r="M620" t="s">
        <v>1689</v>
      </c>
      <c r="Q620">
        <v>203234</v>
      </c>
    </row>
    <row r="621" spans="1:17" x14ac:dyDescent="0.2">
      <c r="A621" s="169">
        <v>43734</v>
      </c>
      <c r="B621">
        <v>3710</v>
      </c>
      <c r="C621" t="s">
        <v>206</v>
      </c>
      <c r="D621" t="s">
        <v>265</v>
      </c>
      <c r="E621" t="s">
        <v>264</v>
      </c>
      <c r="F621" t="s">
        <v>1698</v>
      </c>
      <c r="G621" t="s">
        <v>245</v>
      </c>
      <c r="H621">
        <v>3.34</v>
      </c>
      <c r="I621">
        <v>0</v>
      </c>
      <c r="K621" t="s">
        <v>201</v>
      </c>
      <c r="M621" t="s">
        <v>1689</v>
      </c>
      <c r="Q621">
        <v>203235</v>
      </c>
    </row>
    <row r="622" spans="1:17" x14ac:dyDescent="0.2">
      <c r="A622" s="169">
        <v>43734</v>
      </c>
      <c r="B622">
        <v>3710</v>
      </c>
      <c r="C622" t="s">
        <v>206</v>
      </c>
      <c r="D622" t="s">
        <v>265</v>
      </c>
      <c r="E622" t="s">
        <v>264</v>
      </c>
      <c r="F622" t="s">
        <v>1697</v>
      </c>
      <c r="G622" t="s">
        <v>245</v>
      </c>
      <c r="H622">
        <v>0.25</v>
      </c>
      <c r="I622">
        <v>0</v>
      </c>
      <c r="K622" t="s">
        <v>201</v>
      </c>
      <c r="M622" t="s">
        <v>1689</v>
      </c>
      <c r="Q622">
        <v>203236</v>
      </c>
    </row>
    <row r="623" spans="1:17" x14ac:dyDescent="0.2">
      <c r="A623" s="169">
        <v>43734</v>
      </c>
      <c r="B623">
        <v>3710</v>
      </c>
      <c r="C623" t="s">
        <v>206</v>
      </c>
      <c r="D623" t="s">
        <v>265</v>
      </c>
      <c r="E623" t="s">
        <v>264</v>
      </c>
      <c r="F623" t="s">
        <v>1696</v>
      </c>
      <c r="G623" t="s">
        <v>245</v>
      </c>
      <c r="H623">
        <v>0.6</v>
      </c>
      <c r="I623">
        <v>0</v>
      </c>
      <c r="K623" t="s">
        <v>201</v>
      </c>
      <c r="M623" t="s">
        <v>1689</v>
      </c>
      <c r="Q623">
        <v>203237</v>
      </c>
    </row>
    <row r="624" spans="1:17" x14ac:dyDescent="0.2">
      <c r="A624" s="169">
        <v>43734</v>
      </c>
      <c r="B624">
        <v>3710</v>
      </c>
      <c r="C624" t="s">
        <v>206</v>
      </c>
      <c r="D624" t="s">
        <v>265</v>
      </c>
      <c r="E624" t="s">
        <v>264</v>
      </c>
      <c r="F624" t="s">
        <v>1695</v>
      </c>
      <c r="G624" t="s">
        <v>245</v>
      </c>
      <c r="H624">
        <v>0.05</v>
      </c>
      <c r="I624">
        <v>0</v>
      </c>
      <c r="K624" t="s">
        <v>201</v>
      </c>
      <c r="M624" t="s">
        <v>1689</v>
      </c>
      <c r="Q624">
        <v>203238</v>
      </c>
    </row>
    <row r="625" spans="1:17" x14ac:dyDescent="0.2">
      <c r="A625" s="169">
        <v>43734</v>
      </c>
      <c r="B625">
        <v>3710</v>
      </c>
      <c r="C625" t="s">
        <v>206</v>
      </c>
      <c r="D625" t="s">
        <v>265</v>
      </c>
      <c r="E625" t="s">
        <v>264</v>
      </c>
      <c r="F625" t="s">
        <v>1694</v>
      </c>
      <c r="G625" t="s">
        <v>245</v>
      </c>
      <c r="H625">
        <v>11.13</v>
      </c>
      <c r="I625">
        <v>0</v>
      </c>
      <c r="K625" t="s">
        <v>201</v>
      </c>
      <c r="M625" t="s">
        <v>1689</v>
      </c>
      <c r="Q625">
        <v>203239</v>
      </c>
    </row>
    <row r="626" spans="1:17" x14ac:dyDescent="0.2">
      <c r="A626" s="169">
        <v>43734</v>
      </c>
      <c r="B626">
        <v>3710</v>
      </c>
      <c r="C626" t="s">
        <v>206</v>
      </c>
      <c r="D626" t="s">
        <v>265</v>
      </c>
      <c r="E626" t="s">
        <v>264</v>
      </c>
      <c r="F626" t="s">
        <v>1693</v>
      </c>
      <c r="G626" t="s">
        <v>245</v>
      </c>
      <c r="H626">
        <v>0.47</v>
      </c>
      <c r="I626">
        <v>0</v>
      </c>
      <c r="K626" t="s">
        <v>201</v>
      </c>
      <c r="M626" t="s">
        <v>1689</v>
      </c>
      <c r="Q626">
        <v>203240</v>
      </c>
    </row>
    <row r="627" spans="1:17" x14ac:dyDescent="0.2">
      <c r="A627" s="169">
        <v>43734</v>
      </c>
      <c r="B627">
        <v>3710</v>
      </c>
      <c r="C627" t="s">
        <v>206</v>
      </c>
      <c r="D627" t="s">
        <v>265</v>
      </c>
      <c r="E627" t="s">
        <v>264</v>
      </c>
      <c r="F627" t="s">
        <v>1692</v>
      </c>
      <c r="G627" t="s">
        <v>245</v>
      </c>
      <c r="H627">
        <v>0.5</v>
      </c>
      <c r="I627">
        <v>0</v>
      </c>
      <c r="K627" t="s">
        <v>201</v>
      </c>
      <c r="M627" t="s">
        <v>1689</v>
      </c>
      <c r="Q627">
        <v>203241</v>
      </c>
    </row>
    <row r="628" spans="1:17" x14ac:dyDescent="0.2">
      <c r="A628" s="169">
        <v>43734</v>
      </c>
      <c r="B628">
        <v>3710</v>
      </c>
      <c r="C628" t="s">
        <v>206</v>
      </c>
      <c r="D628" t="s">
        <v>265</v>
      </c>
      <c r="E628" t="s">
        <v>264</v>
      </c>
      <c r="F628" t="s">
        <v>1691</v>
      </c>
      <c r="G628" t="s">
        <v>245</v>
      </c>
      <c r="H628">
        <v>16.59</v>
      </c>
      <c r="I628">
        <v>0</v>
      </c>
      <c r="K628" t="s">
        <v>201</v>
      </c>
      <c r="M628" t="s">
        <v>1689</v>
      </c>
      <c r="Q628">
        <v>203242</v>
      </c>
    </row>
    <row r="629" spans="1:17" x14ac:dyDescent="0.2">
      <c r="A629" s="169">
        <v>43734</v>
      </c>
      <c r="B629">
        <v>3710</v>
      </c>
      <c r="C629" t="s">
        <v>206</v>
      </c>
      <c r="D629" t="s">
        <v>265</v>
      </c>
      <c r="E629" t="s">
        <v>264</v>
      </c>
      <c r="F629" t="s">
        <v>1690</v>
      </c>
      <c r="G629" t="s">
        <v>245</v>
      </c>
      <c r="H629">
        <v>69.77</v>
      </c>
      <c r="I629">
        <v>0</v>
      </c>
      <c r="K629" t="s">
        <v>201</v>
      </c>
      <c r="M629" t="s">
        <v>1689</v>
      </c>
      <c r="Q629">
        <v>203365</v>
      </c>
    </row>
    <row r="630" spans="1:17" x14ac:dyDescent="0.2">
      <c r="A630" s="169">
        <v>43738</v>
      </c>
      <c r="B630">
        <v>2505</v>
      </c>
      <c r="C630" t="s">
        <v>205</v>
      </c>
      <c r="D630" t="s">
        <v>265</v>
      </c>
      <c r="E630" t="s">
        <v>264</v>
      </c>
      <c r="F630" t="s">
        <v>1688</v>
      </c>
      <c r="G630" t="s">
        <v>245</v>
      </c>
      <c r="H630" s="170">
        <v>5403.11</v>
      </c>
      <c r="I630">
        <v>0</v>
      </c>
      <c r="J630" t="s">
        <v>188</v>
      </c>
      <c r="K630" t="s">
        <v>189</v>
      </c>
      <c r="L630" t="s">
        <v>189</v>
      </c>
      <c r="M630" t="s">
        <v>1687</v>
      </c>
      <c r="Q630">
        <v>203379</v>
      </c>
    </row>
    <row r="631" spans="1:17" x14ac:dyDescent="0.2">
      <c r="A631" s="169">
        <v>43738</v>
      </c>
      <c r="B631">
        <v>3710</v>
      </c>
      <c r="C631" t="s">
        <v>206</v>
      </c>
      <c r="D631" t="s">
        <v>265</v>
      </c>
      <c r="E631" t="s">
        <v>264</v>
      </c>
      <c r="F631" t="s">
        <v>1686</v>
      </c>
      <c r="G631" t="s">
        <v>245</v>
      </c>
      <c r="H631">
        <v>3.05</v>
      </c>
      <c r="I631">
        <v>0</v>
      </c>
      <c r="J631" t="s">
        <v>194</v>
      </c>
      <c r="K631" t="s">
        <v>201</v>
      </c>
      <c r="L631" t="s">
        <v>201</v>
      </c>
      <c r="M631" t="s">
        <v>1681</v>
      </c>
      <c r="N631" t="s">
        <v>333</v>
      </c>
      <c r="Q631">
        <v>203391</v>
      </c>
    </row>
    <row r="632" spans="1:17" x14ac:dyDescent="0.2">
      <c r="A632" s="169">
        <v>43738</v>
      </c>
      <c r="B632">
        <v>3710</v>
      </c>
      <c r="C632" t="s">
        <v>206</v>
      </c>
      <c r="D632" t="s">
        <v>265</v>
      </c>
      <c r="E632" t="s">
        <v>264</v>
      </c>
      <c r="F632" t="s">
        <v>1685</v>
      </c>
      <c r="G632" t="s">
        <v>245</v>
      </c>
      <c r="H632">
        <v>0.79</v>
      </c>
      <c r="I632">
        <v>0</v>
      </c>
      <c r="J632" t="s">
        <v>194</v>
      </c>
      <c r="K632" t="s">
        <v>201</v>
      </c>
      <c r="L632" t="s">
        <v>201</v>
      </c>
      <c r="M632" t="s">
        <v>1681</v>
      </c>
      <c r="N632" t="s">
        <v>333</v>
      </c>
      <c r="Q632">
        <v>203393</v>
      </c>
    </row>
    <row r="633" spans="1:17" x14ac:dyDescent="0.2">
      <c r="A633" s="169">
        <v>43738</v>
      </c>
      <c r="B633">
        <v>3710</v>
      </c>
      <c r="C633" t="s">
        <v>206</v>
      </c>
      <c r="D633" t="s">
        <v>265</v>
      </c>
      <c r="E633" t="s">
        <v>264</v>
      </c>
      <c r="F633" t="s">
        <v>1684</v>
      </c>
      <c r="G633" t="s">
        <v>245</v>
      </c>
      <c r="H633">
        <v>1.66</v>
      </c>
      <c r="I633">
        <v>0</v>
      </c>
      <c r="J633" t="s">
        <v>194</v>
      </c>
      <c r="K633" t="s">
        <v>201</v>
      </c>
      <c r="L633" t="s">
        <v>201</v>
      </c>
      <c r="M633" t="s">
        <v>1681</v>
      </c>
      <c r="N633" t="s">
        <v>333</v>
      </c>
      <c r="Q633">
        <v>203394</v>
      </c>
    </row>
    <row r="634" spans="1:17" x14ac:dyDescent="0.2">
      <c r="A634" s="169">
        <v>43738</v>
      </c>
      <c r="B634">
        <v>3710</v>
      </c>
      <c r="C634" t="s">
        <v>206</v>
      </c>
      <c r="D634" t="s">
        <v>265</v>
      </c>
      <c r="E634" t="s">
        <v>264</v>
      </c>
      <c r="F634" t="s">
        <v>1683</v>
      </c>
      <c r="G634" t="s">
        <v>245</v>
      </c>
      <c r="H634">
        <v>75.319999999999993</v>
      </c>
      <c r="I634">
        <v>0</v>
      </c>
      <c r="J634" t="s">
        <v>194</v>
      </c>
      <c r="K634" t="s">
        <v>201</v>
      </c>
      <c r="L634" t="s">
        <v>201</v>
      </c>
      <c r="M634" t="s">
        <v>1681</v>
      </c>
      <c r="N634" t="s">
        <v>333</v>
      </c>
      <c r="Q634">
        <v>203398</v>
      </c>
    </row>
    <row r="635" spans="1:17" x14ac:dyDescent="0.2">
      <c r="A635" s="169">
        <v>43738</v>
      </c>
      <c r="B635">
        <v>3710</v>
      </c>
      <c r="C635" t="s">
        <v>206</v>
      </c>
      <c r="D635" t="s">
        <v>265</v>
      </c>
      <c r="E635" t="s">
        <v>264</v>
      </c>
      <c r="F635" t="s">
        <v>1682</v>
      </c>
      <c r="G635" t="s">
        <v>245</v>
      </c>
      <c r="H635">
        <v>46.75</v>
      </c>
      <c r="I635">
        <v>0</v>
      </c>
      <c r="J635" t="s">
        <v>194</v>
      </c>
      <c r="K635" t="s">
        <v>201</v>
      </c>
      <c r="L635" t="s">
        <v>201</v>
      </c>
      <c r="M635" t="s">
        <v>1681</v>
      </c>
      <c r="N635" t="s">
        <v>333</v>
      </c>
      <c r="Q635">
        <v>203399</v>
      </c>
    </row>
    <row r="636" spans="1:17" x14ac:dyDescent="0.2">
      <c r="A636" s="169">
        <v>43734</v>
      </c>
      <c r="B636">
        <v>3010</v>
      </c>
      <c r="C636" t="s">
        <v>207</v>
      </c>
      <c r="D636" t="s">
        <v>265</v>
      </c>
      <c r="E636" t="s">
        <v>264</v>
      </c>
      <c r="F636" t="s">
        <v>1680</v>
      </c>
      <c r="G636" t="s">
        <v>245</v>
      </c>
      <c r="H636">
        <v>391.64</v>
      </c>
      <c r="I636">
        <v>0</v>
      </c>
      <c r="J636" t="s">
        <v>194</v>
      </c>
      <c r="K636" t="s">
        <v>201</v>
      </c>
      <c r="L636" t="s">
        <v>201</v>
      </c>
      <c r="M636" t="s">
        <v>1678</v>
      </c>
      <c r="N636" t="s">
        <v>232</v>
      </c>
      <c r="Q636">
        <v>203413</v>
      </c>
    </row>
    <row r="637" spans="1:17" x14ac:dyDescent="0.2">
      <c r="A637" s="169">
        <v>43734</v>
      </c>
      <c r="B637">
        <v>3010</v>
      </c>
      <c r="C637" t="s">
        <v>207</v>
      </c>
      <c r="D637" t="s">
        <v>265</v>
      </c>
      <c r="E637" t="s">
        <v>264</v>
      </c>
      <c r="F637" t="s">
        <v>1679</v>
      </c>
      <c r="G637" t="s">
        <v>245</v>
      </c>
      <c r="H637">
        <v>385.18</v>
      </c>
      <c r="I637">
        <v>0</v>
      </c>
      <c r="J637" t="s">
        <v>194</v>
      </c>
      <c r="K637" t="s">
        <v>201</v>
      </c>
      <c r="L637" t="s">
        <v>201</v>
      </c>
      <c r="M637" t="s">
        <v>1678</v>
      </c>
      <c r="N637" t="s">
        <v>232</v>
      </c>
      <c r="Q637">
        <v>203415</v>
      </c>
    </row>
    <row r="638" spans="1:17" x14ac:dyDescent="0.2">
      <c r="A638" s="169">
        <v>43738</v>
      </c>
      <c r="B638">
        <v>4525</v>
      </c>
      <c r="C638" t="s">
        <v>1350</v>
      </c>
      <c r="D638" t="s">
        <v>265</v>
      </c>
      <c r="E638" t="s">
        <v>264</v>
      </c>
      <c r="F638" t="s">
        <v>1677</v>
      </c>
      <c r="G638" t="s">
        <v>245</v>
      </c>
      <c r="H638" s="170">
        <v>1960</v>
      </c>
      <c r="I638">
        <v>0</v>
      </c>
      <c r="J638" t="s">
        <v>262</v>
      </c>
      <c r="K638" t="s">
        <v>198</v>
      </c>
      <c r="L638" t="s">
        <v>198</v>
      </c>
      <c r="M638" t="s">
        <v>1676</v>
      </c>
      <c r="N638" t="s">
        <v>280</v>
      </c>
      <c r="Q638">
        <v>203456</v>
      </c>
    </row>
    <row r="639" spans="1:17" x14ac:dyDescent="0.2">
      <c r="A639" s="169">
        <v>43738</v>
      </c>
      <c r="B639">
        <v>3010</v>
      </c>
      <c r="C639" t="s">
        <v>207</v>
      </c>
      <c r="D639" t="s">
        <v>265</v>
      </c>
      <c r="E639" t="s">
        <v>264</v>
      </c>
      <c r="F639" t="s">
        <v>1675</v>
      </c>
      <c r="G639" t="s">
        <v>245</v>
      </c>
      <c r="H639">
        <v>383.58</v>
      </c>
      <c r="I639">
        <v>0</v>
      </c>
      <c r="J639" t="s">
        <v>209</v>
      </c>
      <c r="K639" t="s">
        <v>194</v>
      </c>
      <c r="L639" t="s">
        <v>194</v>
      </c>
      <c r="M639" t="s">
        <v>1662</v>
      </c>
      <c r="N639" t="s">
        <v>212</v>
      </c>
      <c r="Q639">
        <v>203575</v>
      </c>
    </row>
    <row r="640" spans="1:17" x14ac:dyDescent="0.2">
      <c r="A640" s="169">
        <v>43738</v>
      </c>
      <c r="B640">
        <v>3030</v>
      </c>
      <c r="C640" t="s">
        <v>211</v>
      </c>
      <c r="D640" t="s">
        <v>265</v>
      </c>
      <c r="E640" t="s">
        <v>264</v>
      </c>
      <c r="F640" t="s">
        <v>1674</v>
      </c>
      <c r="G640" t="s">
        <v>245</v>
      </c>
      <c r="H640">
        <v>1.19</v>
      </c>
      <c r="I640">
        <v>0</v>
      </c>
      <c r="J640" t="s">
        <v>209</v>
      </c>
      <c r="K640" t="s">
        <v>194</v>
      </c>
      <c r="L640" t="s">
        <v>194</v>
      </c>
      <c r="M640" t="s">
        <v>1662</v>
      </c>
      <c r="N640" t="s">
        <v>212</v>
      </c>
      <c r="Q640">
        <v>203634</v>
      </c>
    </row>
    <row r="641" spans="1:17" x14ac:dyDescent="0.2">
      <c r="A641" s="169">
        <v>43738</v>
      </c>
      <c r="B641">
        <v>3030</v>
      </c>
      <c r="C641" t="s">
        <v>211</v>
      </c>
      <c r="D641" t="s">
        <v>265</v>
      </c>
      <c r="E641" t="s">
        <v>264</v>
      </c>
      <c r="F641" t="s">
        <v>1673</v>
      </c>
      <c r="G641" t="s">
        <v>245</v>
      </c>
      <c r="H641">
        <v>1.25</v>
      </c>
      <c r="I641">
        <v>0</v>
      </c>
      <c r="J641" t="s">
        <v>209</v>
      </c>
      <c r="K641" t="s">
        <v>194</v>
      </c>
      <c r="L641" t="s">
        <v>194</v>
      </c>
      <c r="M641" t="s">
        <v>1662</v>
      </c>
      <c r="N641" t="s">
        <v>212</v>
      </c>
      <c r="Q641">
        <v>203636</v>
      </c>
    </row>
    <row r="642" spans="1:17" x14ac:dyDescent="0.2">
      <c r="A642" s="169">
        <v>43738</v>
      </c>
      <c r="B642">
        <v>3030</v>
      </c>
      <c r="C642" t="s">
        <v>211</v>
      </c>
      <c r="D642" t="s">
        <v>265</v>
      </c>
      <c r="E642" t="s">
        <v>264</v>
      </c>
      <c r="F642" t="s">
        <v>1672</v>
      </c>
      <c r="G642" t="s">
        <v>245</v>
      </c>
      <c r="H642">
        <v>1.1499999999999999</v>
      </c>
      <c r="I642">
        <v>0</v>
      </c>
      <c r="J642" t="s">
        <v>209</v>
      </c>
      <c r="K642" t="s">
        <v>194</v>
      </c>
      <c r="L642" t="s">
        <v>194</v>
      </c>
      <c r="M642" t="s">
        <v>1662</v>
      </c>
      <c r="N642" t="s">
        <v>212</v>
      </c>
      <c r="Q642">
        <v>203646</v>
      </c>
    </row>
    <row r="643" spans="1:17" x14ac:dyDescent="0.2">
      <c r="A643" s="169">
        <v>43738</v>
      </c>
      <c r="B643">
        <v>3030</v>
      </c>
      <c r="C643" t="s">
        <v>211</v>
      </c>
      <c r="D643" t="s">
        <v>265</v>
      </c>
      <c r="E643" t="s">
        <v>264</v>
      </c>
      <c r="F643" t="s">
        <v>1671</v>
      </c>
      <c r="G643" t="s">
        <v>245</v>
      </c>
      <c r="H643">
        <v>0.7</v>
      </c>
      <c r="I643">
        <v>0</v>
      </c>
      <c r="J643" t="s">
        <v>209</v>
      </c>
      <c r="K643" t="s">
        <v>194</v>
      </c>
      <c r="L643" t="s">
        <v>194</v>
      </c>
      <c r="M643" t="s">
        <v>1662</v>
      </c>
      <c r="N643" t="s">
        <v>212</v>
      </c>
      <c r="Q643">
        <v>203648</v>
      </c>
    </row>
    <row r="644" spans="1:17" x14ac:dyDescent="0.2">
      <c r="A644" s="169">
        <v>43738</v>
      </c>
      <c r="B644">
        <v>3030</v>
      </c>
      <c r="C644" t="s">
        <v>211</v>
      </c>
      <c r="D644" t="s">
        <v>265</v>
      </c>
      <c r="E644" t="s">
        <v>264</v>
      </c>
      <c r="F644" t="s">
        <v>1670</v>
      </c>
      <c r="G644" t="s">
        <v>245</v>
      </c>
      <c r="H644">
        <v>0.7</v>
      </c>
      <c r="I644">
        <v>0</v>
      </c>
      <c r="J644" t="s">
        <v>209</v>
      </c>
      <c r="K644" t="s">
        <v>194</v>
      </c>
      <c r="L644" t="s">
        <v>194</v>
      </c>
      <c r="M644" t="s">
        <v>1662</v>
      </c>
      <c r="N644" t="s">
        <v>212</v>
      </c>
      <c r="Q644">
        <v>203649</v>
      </c>
    </row>
    <row r="645" spans="1:17" x14ac:dyDescent="0.2">
      <c r="A645" s="169">
        <v>43738</v>
      </c>
      <c r="B645">
        <v>3030</v>
      </c>
      <c r="C645" t="s">
        <v>211</v>
      </c>
      <c r="D645" t="s">
        <v>265</v>
      </c>
      <c r="E645" t="s">
        <v>264</v>
      </c>
      <c r="F645" t="s">
        <v>1669</v>
      </c>
      <c r="G645" t="s">
        <v>245</v>
      </c>
      <c r="H645">
        <v>0.7</v>
      </c>
      <c r="I645">
        <v>0</v>
      </c>
      <c r="J645" t="s">
        <v>209</v>
      </c>
      <c r="K645" t="s">
        <v>194</v>
      </c>
      <c r="L645" t="s">
        <v>194</v>
      </c>
      <c r="M645" t="s">
        <v>1662</v>
      </c>
      <c r="N645" t="s">
        <v>212</v>
      </c>
      <c r="Q645">
        <v>203659</v>
      </c>
    </row>
    <row r="646" spans="1:17" x14ac:dyDescent="0.2">
      <c r="A646" s="169">
        <v>43738</v>
      </c>
      <c r="B646">
        <v>3030</v>
      </c>
      <c r="C646" t="s">
        <v>211</v>
      </c>
      <c r="D646" t="s">
        <v>265</v>
      </c>
      <c r="E646" t="s">
        <v>264</v>
      </c>
      <c r="F646" t="s">
        <v>1668</v>
      </c>
      <c r="G646" t="s">
        <v>245</v>
      </c>
      <c r="H646">
        <v>3.55</v>
      </c>
      <c r="I646">
        <v>0</v>
      </c>
      <c r="J646" t="s">
        <v>209</v>
      </c>
      <c r="K646" t="s">
        <v>194</v>
      </c>
      <c r="L646" t="s">
        <v>194</v>
      </c>
      <c r="M646" t="s">
        <v>1662</v>
      </c>
      <c r="N646" t="s">
        <v>212</v>
      </c>
      <c r="Q646">
        <v>203671</v>
      </c>
    </row>
    <row r="647" spans="1:17" x14ac:dyDescent="0.2">
      <c r="A647" s="169">
        <v>43738</v>
      </c>
      <c r="B647">
        <v>3030</v>
      </c>
      <c r="C647" t="s">
        <v>211</v>
      </c>
      <c r="D647" t="s">
        <v>265</v>
      </c>
      <c r="E647" t="s">
        <v>264</v>
      </c>
      <c r="F647" t="s">
        <v>1667</v>
      </c>
      <c r="G647" t="s">
        <v>245</v>
      </c>
      <c r="H647">
        <v>3.08</v>
      </c>
      <c r="I647">
        <v>0</v>
      </c>
      <c r="J647" t="s">
        <v>209</v>
      </c>
      <c r="K647" t="s">
        <v>194</v>
      </c>
      <c r="L647" t="s">
        <v>194</v>
      </c>
      <c r="M647" t="s">
        <v>1662</v>
      </c>
      <c r="N647" t="s">
        <v>212</v>
      </c>
      <c r="Q647">
        <v>203678</v>
      </c>
    </row>
    <row r="648" spans="1:17" x14ac:dyDescent="0.2">
      <c r="A648" s="169">
        <v>43738</v>
      </c>
      <c r="B648">
        <v>3030</v>
      </c>
      <c r="C648" t="s">
        <v>211</v>
      </c>
      <c r="D648" t="s">
        <v>265</v>
      </c>
      <c r="E648" t="s">
        <v>264</v>
      </c>
      <c r="F648" t="s">
        <v>1666</v>
      </c>
      <c r="G648" t="s">
        <v>245</v>
      </c>
      <c r="H648">
        <v>2.91</v>
      </c>
      <c r="I648">
        <v>0</v>
      </c>
      <c r="J648" t="s">
        <v>209</v>
      </c>
      <c r="K648" t="s">
        <v>194</v>
      </c>
      <c r="L648" t="s">
        <v>194</v>
      </c>
      <c r="M648" t="s">
        <v>1662</v>
      </c>
      <c r="N648" t="s">
        <v>212</v>
      </c>
      <c r="Q648">
        <v>203679</v>
      </c>
    </row>
    <row r="649" spans="1:17" x14ac:dyDescent="0.2">
      <c r="A649" s="169">
        <v>43738</v>
      </c>
      <c r="B649">
        <v>3030</v>
      </c>
      <c r="C649" t="s">
        <v>211</v>
      </c>
      <c r="D649" t="s">
        <v>265</v>
      </c>
      <c r="E649" t="s">
        <v>264</v>
      </c>
      <c r="F649" t="s">
        <v>1665</v>
      </c>
      <c r="G649" t="s">
        <v>245</v>
      </c>
      <c r="H649">
        <v>13.59</v>
      </c>
      <c r="I649">
        <v>0</v>
      </c>
      <c r="J649" t="s">
        <v>209</v>
      </c>
      <c r="K649" t="s">
        <v>194</v>
      </c>
      <c r="L649" t="s">
        <v>194</v>
      </c>
      <c r="M649" t="s">
        <v>1662</v>
      </c>
      <c r="N649" t="s">
        <v>212</v>
      </c>
      <c r="Q649">
        <v>203691</v>
      </c>
    </row>
    <row r="650" spans="1:17" x14ac:dyDescent="0.2">
      <c r="A650" s="169">
        <v>43738</v>
      </c>
      <c r="B650">
        <v>3030</v>
      </c>
      <c r="C650" t="s">
        <v>211</v>
      </c>
      <c r="D650" t="s">
        <v>265</v>
      </c>
      <c r="E650" t="s">
        <v>264</v>
      </c>
      <c r="F650" t="s">
        <v>1664</v>
      </c>
      <c r="G650" t="s">
        <v>245</v>
      </c>
      <c r="H650">
        <v>0.7</v>
      </c>
      <c r="I650">
        <v>0</v>
      </c>
      <c r="J650" t="s">
        <v>209</v>
      </c>
      <c r="K650" t="s">
        <v>194</v>
      </c>
      <c r="L650" t="s">
        <v>194</v>
      </c>
      <c r="M650" t="s">
        <v>1662</v>
      </c>
      <c r="N650" t="s">
        <v>212</v>
      </c>
      <c r="Q650">
        <v>203692</v>
      </c>
    </row>
    <row r="651" spans="1:17" x14ac:dyDescent="0.2">
      <c r="A651" s="169">
        <v>43738</v>
      </c>
      <c r="B651">
        <v>3030</v>
      </c>
      <c r="C651" t="s">
        <v>211</v>
      </c>
      <c r="D651" t="s">
        <v>265</v>
      </c>
      <c r="E651" t="s">
        <v>264</v>
      </c>
      <c r="F651" t="s">
        <v>1663</v>
      </c>
      <c r="G651" t="s">
        <v>245</v>
      </c>
      <c r="H651">
        <v>12.64</v>
      </c>
      <c r="I651">
        <v>0</v>
      </c>
      <c r="J651" t="s">
        <v>209</v>
      </c>
      <c r="K651" t="s">
        <v>194</v>
      </c>
      <c r="L651" t="s">
        <v>194</v>
      </c>
      <c r="M651" t="s">
        <v>1662</v>
      </c>
      <c r="N651" t="s">
        <v>212</v>
      </c>
      <c r="Q651">
        <v>203711</v>
      </c>
    </row>
    <row r="652" spans="1:17" x14ac:dyDescent="0.2">
      <c r="A652" s="169">
        <v>43739</v>
      </c>
      <c r="B652">
        <v>3715</v>
      </c>
      <c r="C652" t="s">
        <v>208</v>
      </c>
      <c r="D652" t="s">
        <v>265</v>
      </c>
      <c r="E652" t="s">
        <v>264</v>
      </c>
      <c r="F652" t="s">
        <v>1661</v>
      </c>
      <c r="G652" t="s">
        <v>245</v>
      </c>
      <c r="H652">
        <v>165.71</v>
      </c>
      <c r="I652">
        <v>24.86</v>
      </c>
      <c r="K652" t="s">
        <v>201</v>
      </c>
      <c r="M652" t="s">
        <v>1660</v>
      </c>
      <c r="Q652">
        <v>203876</v>
      </c>
    </row>
    <row r="653" spans="1:17" x14ac:dyDescent="0.2">
      <c r="A653" s="169">
        <v>43739</v>
      </c>
      <c r="B653">
        <v>2310</v>
      </c>
      <c r="C653" t="s">
        <v>286</v>
      </c>
      <c r="D653" t="s">
        <v>265</v>
      </c>
      <c r="E653" t="s">
        <v>264</v>
      </c>
      <c r="F653" t="s">
        <v>1659</v>
      </c>
      <c r="G653" t="s">
        <v>245</v>
      </c>
      <c r="H653">
        <v>244.54</v>
      </c>
      <c r="I653">
        <v>36.68</v>
      </c>
      <c r="K653" t="s">
        <v>201</v>
      </c>
      <c r="M653" t="s">
        <v>1658</v>
      </c>
      <c r="Q653">
        <v>203879</v>
      </c>
    </row>
    <row r="654" spans="1:17" x14ac:dyDescent="0.2">
      <c r="A654" s="169">
        <v>43739</v>
      </c>
      <c r="B654">
        <v>2310</v>
      </c>
      <c r="C654" t="s">
        <v>286</v>
      </c>
      <c r="D654" t="s">
        <v>265</v>
      </c>
      <c r="E654" t="s">
        <v>264</v>
      </c>
      <c r="F654" t="s">
        <v>1657</v>
      </c>
      <c r="G654" t="s">
        <v>245</v>
      </c>
      <c r="H654">
        <v>224.35</v>
      </c>
      <c r="I654">
        <v>33.65</v>
      </c>
      <c r="K654" t="s">
        <v>201</v>
      </c>
      <c r="M654" t="s">
        <v>1656</v>
      </c>
      <c r="Q654">
        <v>203882</v>
      </c>
    </row>
    <row r="655" spans="1:17" x14ac:dyDescent="0.2">
      <c r="A655" s="169">
        <v>43739</v>
      </c>
      <c r="B655">
        <v>2310</v>
      </c>
      <c r="C655" t="s">
        <v>286</v>
      </c>
      <c r="D655" t="s">
        <v>265</v>
      </c>
      <c r="E655" t="s">
        <v>264</v>
      </c>
      <c r="F655" t="s">
        <v>1655</v>
      </c>
      <c r="G655" t="s">
        <v>245</v>
      </c>
      <c r="H655">
        <v>645</v>
      </c>
      <c r="I655">
        <v>96.75</v>
      </c>
      <c r="K655" t="s">
        <v>201</v>
      </c>
      <c r="M655" t="s">
        <v>1654</v>
      </c>
      <c r="Q655">
        <v>203885</v>
      </c>
    </row>
    <row r="656" spans="1:17" x14ac:dyDescent="0.2">
      <c r="A656" s="169">
        <v>43739</v>
      </c>
      <c r="B656">
        <v>3435</v>
      </c>
      <c r="C656" t="s">
        <v>289</v>
      </c>
      <c r="D656" t="s">
        <v>265</v>
      </c>
      <c r="E656" t="s">
        <v>264</v>
      </c>
      <c r="F656" t="s">
        <v>1424</v>
      </c>
      <c r="G656" t="s">
        <v>245</v>
      </c>
      <c r="H656">
        <v>208.95</v>
      </c>
      <c r="I656">
        <v>31.34</v>
      </c>
      <c r="K656" t="s">
        <v>201</v>
      </c>
      <c r="M656" t="s">
        <v>1653</v>
      </c>
      <c r="Q656">
        <v>203915</v>
      </c>
    </row>
    <row r="657" spans="1:17" x14ac:dyDescent="0.2">
      <c r="A657" s="169">
        <v>43742</v>
      </c>
      <c r="B657">
        <v>2160</v>
      </c>
      <c r="C657" t="s">
        <v>615</v>
      </c>
      <c r="D657" t="s">
        <v>265</v>
      </c>
      <c r="E657" t="s">
        <v>264</v>
      </c>
      <c r="F657" t="s">
        <v>1652</v>
      </c>
      <c r="G657" t="s">
        <v>245</v>
      </c>
      <c r="H657">
        <v>405</v>
      </c>
      <c r="I657">
        <v>60.75</v>
      </c>
      <c r="K657" t="s">
        <v>201</v>
      </c>
      <c r="M657" t="s">
        <v>1651</v>
      </c>
      <c r="Q657">
        <v>203918</v>
      </c>
    </row>
    <row r="658" spans="1:17" x14ac:dyDescent="0.2">
      <c r="A658" s="169">
        <v>43740</v>
      </c>
      <c r="B658">
        <v>3010</v>
      </c>
      <c r="C658" t="s">
        <v>207</v>
      </c>
      <c r="D658" t="s">
        <v>265</v>
      </c>
      <c r="E658" t="s">
        <v>264</v>
      </c>
      <c r="F658" t="s">
        <v>1650</v>
      </c>
      <c r="G658" t="s">
        <v>245</v>
      </c>
      <c r="H658">
        <v>540.97</v>
      </c>
      <c r="I658">
        <v>81.150000000000006</v>
      </c>
      <c r="K658" t="s">
        <v>201</v>
      </c>
      <c r="M658" t="s">
        <v>1648</v>
      </c>
      <c r="Q658">
        <v>203927</v>
      </c>
    </row>
    <row r="659" spans="1:17" x14ac:dyDescent="0.2">
      <c r="A659" s="169">
        <v>43740</v>
      </c>
      <c r="B659">
        <v>3010</v>
      </c>
      <c r="C659" t="s">
        <v>207</v>
      </c>
      <c r="D659" t="s">
        <v>265</v>
      </c>
      <c r="E659" t="s">
        <v>264</v>
      </c>
      <c r="F659" t="s">
        <v>1649</v>
      </c>
      <c r="G659" t="s">
        <v>245</v>
      </c>
      <c r="H659">
        <v>126</v>
      </c>
      <c r="I659">
        <v>0</v>
      </c>
      <c r="K659" t="s">
        <v>201</v>
      </c>
      <c r="M659" t="s">
        <v>1648</v>
      </c>
      <c r="Q659">
        <v>203929</v>
      </c>
    </row>
    <row r="660" spans="1:17" x14ac:dyDescent="0.2">
      <c r="A660" s="169">
        <v>43740</v>
      </c>
      <c r="B660">
        <v>3435</v>
      </c>
      <c r="C660" t="s">
        <v>289</v>
      </c>
      <c r="D660" t="s">
        <v>265</v>
      </c>
      <c r="E660" t="s">
        <v>264</v>
      </c>
      <c r="F660" t="s">
        <v>1647</v>
      </c>
      <c r="G660" t="s">
        <v>245</v>
      </c>
      <c r="H660">
        <v>435</v>
      </c>
      <c r="I660">
        <v>65.25</v>
      </c>
      <c r="K660" t="s">
        <v>201</v>
      </c>
      <c r="M660" t="s">
        <v>1646</v>
      </c>
      <c r="Q660">
        <v>203943</v>
      </c>
    </row>
    <row r="661" spans="1:17" x14ac:dyDescent="0.2">
      <c r="A661" s="169">
        <v>43740</v>
      </c>
      <c r="B661">
        <v>2160</v>
      </c>
      <c r="C661" t="s">
        <v>615</v>
      </c>
      <c r="D661" t="s">
        <v>265</v>
      </c>
      <c r="E661" t="s">
        <v>264</v>
      </c>
      <c r="F661" t="s">
        <v>1645</v>
      </c>
      <c r="G661" t="s">
        <v>245</v>
      </c>
      <c r="H661">
        <v>79.5</v>
      </c>
      <c r="I661">
        <v>11.93</v>
      </c>
      <c r="K661" t="s">
        <v>201</v>
      </c>
      <c r="M661" t="s">
        <v>1644</v>
      </c>
      <c r="Q661">
        <v>203949</v>
      </c>
    </row>
    <row r="662" spans="1:17" x14ac:dyDescent="0.2">
      <c r="A662" s="169">
        <v>43740</v>
      </c>
      <c r="B662">
        <v>3255</v>
      </c>
      <c r="C662" t="s">
        <v>504</v>
      </c>
      <c r="D662" t="s">
        <v>265</v>
      </c>
      <c r="E662" t="s">
        <v>264</v>
      </c>
      <c r="F662" t="s">
        <v>1643</v>
      </c>
      <c r="G662" t="s">
        <v>245</v>
      </c>
      <c r="H662" s="170">
        <v>2065</v>
      </c>
      <c r="I662">
        <v>309.75</v>
      </c>
      <c r="K662" t="s">
        <v>201</v>
      </c>
      <c r="M662" t="s">
        <v>1642</v>
      </c>
      <c r="Q662">
        <v>203952</v>
      </c>
    </row>
    <row r="663" spans="1:17" x14ac:dyDescent="0.2">
      <c r="A663" s="169">
        <v>43740</v>
      </c>
      <c r="B663">
        <v>2105</v>
      </c>
      <c r="C663" t="s">
        <v>186</v>
      </c>
      <c r="D663" t="s">
        <v>265</v>
      </c>
      <c r="E663" t="s">
        <v>264</v>
      </c>
      <c r="F663" t="s">
        <v>1641</v>
      </c>
      <c r="G663" t="s">
        <v>245</v>
      </c>
      <c r="H663" s="170">
        <v>54767.11</v>
      </c>
      <c r="I663">
        <v>0</v>
      </c>
      <c r="J663" t="s">
        <v>188</v>
      </c>
      <c r="K663" t="s">
        <v>189</v>
      </c>
      <c r="L663" t="s">
        <v>189</v>
      </c>
      <c r="M663" t="s">
        <v>1640</v>
      </c>
      <c r="Q663">
        <v>203979</v>
      </c>
    </row>
    <row r="664" spans="1:17" x14ac:dyDescent="0.2">
      <c r="A664" s="169">
        <v>43740</v>
      </c>
      <c r="B664">
        <v>2125</v>
      </c>
      <c r="C664" t="s">
        <v>203</v>
      </c>
      <c r="D664" t="s">
        <v>265</v>
      </c>
      <c r="E664" t="s">
        <v>264</v>
      </c>
      <c r="F664" t="s">
        <v>1641</v>
      </c>
      <c r="G664" t="s">
        <v>245</v>
      </c>
      <c r="H664">
        <v>109.61</v>
      </c>
      <c r="I664">
        <v>0</v>
      </c>
      <c r="J664" t="s">
        <v>188</v>
      </c>
      <c r="K664" t="s">
        <v>189</v>
      </c>
      <c r="L664" t="s">
        <v>189</v>
      </c>
      <c r="M664" t="s">
        <v>1640</v>
      </c>
      <c r="Q664">
        <v>203994</v>
      </c>
    </row>
    <row r="665" spans="1:17" x14ac:dyDescent="0.2">
      <c r="A665" s="169">
        <v>43740</v>
      </c>
      <c r="B665">
        <v>2135</v>
      </c>
      <c r="C665" t="s">
        <v>190</v>
      </c>
      <c r="D665" t="s">
        <v>265</v>
      </c>
      <c r="E665" t="s">
        <v>264</v>
      </c>
      <c r="F665" t="s">
        <v>1641</v>
      </c>
      <c r="G665" t="s">
        <v>245</v>
      </c>
      <c r="H665">
        <v>697.81</v>
      </c>
      <c r="I665">
        <v>0</v>
      </c>
      <c r="J665" t="s">
        <v>188</v>
      </c>
      <c r="K665" t="s">
        <v>189</v>
      </c>
      <c r="L665" t="s">
        <v>189</v>
      </c>
      <c r="M665" t="s">
        <v>1640</v>
      </c>
      <c r="Q665">
        <v>204000</v>
      </c>
    </row>
    <row r="666" spans="1:17" x14ac:dyDescent="0.2">
      <c r="A666" s="169">
        <v>43740</v>
      </c>
      <c r="B666">
        <v>2140</v>
      </c>
      <c r="C666" t="s">
        <v>191</v>
      </c>
      <c r="D666" t="s">
        <v>265</v>
      </c>
      <c r="E666" t="s">
        <v>264</v>
      </c>
      <c r="F666" t="s">
        <v>1641</v>
      </c>
      <c r="G666" t="s">
        <v>245</v>
      </c>
      <c r="H666" s="170">
        <v>1168.17</v>
      </c>
      <c r="I666">
        <v>0</v>
      </c>
      <c r="J666" t="s">
        <v>188</v>
      </c>
      <c r="K666" t="s">
        <v>189</v>
      </c>
      <c r="L666" t="s">
        <v>189</v>
      </c>
      <c r="M666" t="s">
        <v>1640</v>
      </c>
      <c r="Q666">
        <v>204010</v>
      </c>
    </row>
    <row r="667" spans="1:17" x14ac:dyDescent="0.2">
      <c r="A667" s="169">
        <v>43740</v>
      </c>
      <c r="B667">
        <v>2205</v>
      </c>
      <c r="C667" t="s">
        <v>487</v>
      </c>
      <c r="D667" t="s">
        <v>265</v>
      </c>
      <c r="E667" t="s">
        <v>264</v>
      </c>
      <c r="F667" t="s">
        <v>1641</v>
      </c>
      <c r="G667" t="s">
        <v>245</v>
      </c>
      <c r="H667">
        <v>245</v>
      </c>
      <c r="I667">
        <v>0</v>
      </c>
      <c r="J667" t="s">
        <v>188</v>
      </c>
      <c r="K667" t="s">
        <v>189</v>
      </c>
      <c r="L667" t="s">
        <v>189</v>
      </c>
      <c r="M667" t="s">
        <v>1640</v>
      </c>
      <c r="Q667">
        <v>204017</v>
      </c>
    </row>
    <row r="668" spans="1:17" x14ac:dyDescent="0.2">
      <c r="A668" s="169">
        <v>43740</v>
      </c>
      <c r="B668">
        <v>2220</v>
      </c>
      <c r="C668" t="s">
        <v>1432</v>
      </c>
      <c r="D668" t="s">
        <v>265</v>
      </c>
      <c r="E668" t="s">
        <v>264</v>
      </c>
      <c r="F668" t="s">
        <v>1641</v>
      </c>
      <c r="G668" t="s">
        <v>245</v>
      </c>
      <c r="H668">
        <v>33</v>
      </c>
      <c r="I668">
        <v>0</v>
      </c>
      <c r="J668" t="s">
        <v>188</v>
      </c>
      <c r="K668" t="s">
        <v>189</v>
      </c>
      <c r="L668" t="s">
        <v>189</v>
      </c>
      <c r="M668" t="s">
        <v>1640</v>
      </c>
      <c r="Q668">
        <v>204024</v>
      </c>
    </row>
    <row r="669" spans="1:17" x14ac:dyDescent="0.2">
      <c r="A669" s="169">
        <v>43740</v>
      </c>
      <c r="B669">
        <v>3010</v>
      </c>
      <c r="C669" t="s">
        <v>207</v>
      </c>
      <c r="D669" t="s">
        <v>265</v>
      </c>
      <c r="E669" t="s">
        <v>264</v>
      </c>
      <c r="F669" t="s">
        <v>1639</v>
      </c>
      <c r="G669" t="s">
        <v>245</v>
      </c>
      <c r="H669">
        <v>-91</v>
      </c>
      <c r="I669">
        <v>0</v>
      </c>
      <c r="J669" t="s">
        <v>188</v>
      </c>
      <c r="K669" t="s">
        <v>189</v>
      </c>
      <c r="L669" t="s">
        <v>189</v>
      </c>
      <c r="M669" t="s">
        <v>1638</v>
      </c>
      <c r="Q669">
        <v>204054</v>
      </c>
    </row>
    <row r="670" spans="1:17" x14ac:dyDescent="0.2">
      <c r="A670" s="169">
        <v>43746</v>
      </c>
      <c r="B670">
        <v>3275</v>
      </c>
      <c r="C670" t="s">
        <v>266</v>
      </c>
      <c r="D670" t="s">
        <v>265</v>
      </c>
      <c r="E670" t="s">
        <v>264</v>
      </c>
      <c r="F670" t="s">
        <v>1637</v>
      </c>
      <c r="G670" t="s">
        <v>245</v>
      </c>
      <c r="H670" s="170">
        <v>7450</v>
      </c>
      <c r="I670" s="170">
        <v>1117.5</v>
      </c>
      <c r="K670" t="s">
        <v>201</v>
      </c>
      <c r="M670" t="s">
        <v>1636</v>
      </c>
      <c r="Q670">
        <v>204063</v>
      </c>
    </row>
    <row r="671" spans="1:17" x14ac:dyDescent="0.2">
      <c r="A671" s="169">
        <v>43746</v>
      </c>
      <c r="B671">
        <v>2315</v>
      </c>
      <c r="C671" t="s">
        <v>292</v>
      </c>
      <c r="D671" t="s">
        <v>265</v>
      </c>
      <c r="E671" t="s">
        <v>264</v>
      </c>
      <c r="F671" t="s">
        <v>1635</v>
      </c>
      <c r="G671" t="s">
        <v>245</v>
      </c>
      <c r="H671">
        <v>265.01</v>
      </c>
      <c r="I671">
        <v>39.75</v>
      </c>
      <c r="K671" t="s">
        <v>201</v>
      </c>
      <c r="M671" t="s">
        <v>1634</v>
      </c>
      <c r="Q671">
        <v>204066</v>
      </c>
    </row>
    <row r="672" spans="1:17" x14ac:dyDescent="0.2">
      <c r="A672" s="169">
        <v>43752</v>
      </c>
      <c r="B672">
        <v>3465</v>
      </c>
      <c r="C672" t="s">
        <v>633</v>
      </c>
      <c r="D672" t="s">
        <v>265</v>
      </c>
      <c r="E672" t="s">
        <v>264</v>
      </c>
      <c r="F672" t="s">
        <v>1505</v>
      </c>
      <c r="G672" t="s">
        <v>245</v>
      </c>
      <c r="H672">
        <v>21.74</v>
      </c>
      <c r="I672">
        <v>0</v>
      </c>
      <c r="J672" t="s">
        <v>193</v>
      </c>
      <c r="K672" t="s">
        <v>194</v>
      </c>
      <c r="L672" t="s">
        <v>194</v>
      </c>
      <c r="M672" t="s">
        <v>1633</v>
      </c>
      <c r="N672" t="s">
        <v>448</v>
      </c>
      <c r="Q672">
        <v>204083</v>
      </c>
    </row>
    <row r="673" spans="1:17" x14ac:dyDescent="0.2">
      <c r="A673" s="169">
        <v>43740</v>
      </c>
      <c r="B673">
        <v>3255</v>
      </c>
      <c r="C673" t="s">
        <v>504</v>
      </c>
      <c r="D673" t="s">
        <v>265</v>
      </c>
      <c r="E673" t="s">
        <v>264</v>
      </c>
      <c r="F673" t="s">
        <v>1632</v>
      </c>
      <c r="G673" t="s">
        <v>245</v>
      </c>
      <c r="H673" s="170">
        <v>-2065</v>
      </c>
      <c r="I673">
        <v>0</v>
      </c>
      <c r="J673" t="s">
        <v>188</v>
      </c>
      <c r="K673" t="s">
        <v>189</v>
      </c>
      <c r="L673" t="s">
        <v>189</v>
      </c>
      <c r="M673" t="s">
        <v>1631</v>
      </c>
      <c r="Q673">
        <v>204106</v>
      </c>
    </row>
    <row r="674" spans="1:17" x14ac:dyDescent="0.2">
      <c r="A674" s="169">
        <v>43739</v>
      </c>
      <c r="B674">
        <v>2405</v>
      </c>
      <c r="C674" t="s">
        <v>213</v>
      </c>
      <c r="D674" t="s">
        <v>265</v>
      </c>
      <c r="E674" t="s">
        <v>264</v>
      </c>
      <c r="F674" t="s">
        <v>1125</v>
      </c>
      <c r="G674" t="s">
        <v>245</v>
      </c>
      <c r="H674">
        <v>180</v>
      </c>
      <c r="I674">
        <v>27</v>
      </c>
      <c r="K674" t="s">
        <v>194</v>
      </c>
      <c r="M674" t="s">
        <v>1630</v>
      </c>
      <c r="Q674">
        <v>204150</v>
      </c>
    </row>
    <row r="675" spans="1:17" x14ac:dyDescent="0.2">
      <c r="A675" s="169">
        <v>43749</v>
      </c>
      <c r="B675">
        <v>2310</v>
      </c>
      <c r="C675" t="s">
        <v>286</v>
      </c>
      <c r="D675" t="s">
        <v>265</v>
      </c>
      <c r="E675" t="s">
        <v>264</v>
      </c>
      <c r="F675" t="s">
        <v>1629</v>
      </c>
      <c r="G675" t="s">
        <v>245</v>
      </c>
      <c r="H675">
        <v>527.36</v>
      </c>
      <c r="I675">
        <v>79.099999999999994</v>
      </c>
      <c r="K675" t="s">
        <v>194</v>
      </c>
      <c r="M675" t="s">
        <v>1628</v>
      </c>
      <c r="Q675">
        <v>204159</v>
      </c>
    </row>
    <row r="676" spans="1:17" x14ac:dyDescent="0.2">
      <c r="A676" s="169">
        <v>43754</v>
      </c>
      <c r="B676">
        <v>2105</v>
      </c>
      <c r="C676" t="s">
        <v>186</v>
      </c>
      <c r="D676" t="s">
        <v>265</v>
      </c>
      <c r="E676" t="s">
        <v>264</v>
      </c>
      <c r="F676" t="s">
        <v>1627</v>
      </c>
      <c r="G676" t="s">
        <v>245</v>
      </c>
      <c r="H676" s="170">
        <v>56797.7</v>
      </c>
      <c r="I676">
        <v>0</v>
      </c>
      <c r="J676" t="s">
        <v>188</v>
      </c>
      <c r="K676" t="s">
        <v>189</v>
      </c>
      <c r="L676" t="s">
        <v>189</v>
      </c>
      <c r="M676" t="s">
        <v>1626</v>
      </c>
      <c r="Q676">
        <v>204173</v>
      </c>
    </row>
    <row r="677" spans="1:17" x14ac:dyDescent="0.2">
      <c r="A677" s="169">
        <v>43754</v>
      </c>
      <c r="B677">
        <v>2125</v>
      </c>
      <c r="C677" t="s">
        <v>203</v>
      </c>
      <c r="D677" t="s">
        <v>265</v>
      </c>
      <c r="E677" t="s">
        <v>264</v>
      </c>
      <c r="F677" t="s">
        <v>1627</v>
      </c>
      <c r="G677" t="s">
        <v>245</v>
      </c>
      <c r="H677">
        <v>113.67</v>
      </c>
      <c r="I677">
        <v>0</v>
      </c>
      <c r="J677" t="s">
        <v>188</v>
      </c>
      <c r="K677" t="s">
        <v>189</v>
      </c>
      <c r="L677" t="s">
        <v>189</v>
      </c>
      <c r="M677" t="s">
        <v>1626</v>
      </c>
      <c r="Q677">
        <v>204184</v>
      </c>
    </row>
    <row r="678" spans="1:17" x14ac:dyDescent="0.2">
      <c r="A678" s="169">
        <v>43754</v>
      </c>
      <c r="B678">
        <v>2135</v>
      </c>
      <c r="C678" t="s">
        <v>190</v>
      </c>
      <c r="D678" t="s">
        <v>265</v>
      </c>
      <c r="E678" t="s">
        <v>264</v>
      </c>
      <c r="F678" t="s">
        <v>1627</v>
      </c>
      <c r="G678" t="s">
        <v>245</v>
      </c>
      <c r="H678">
        <v>711.08</v>
      </c>
      <c r="I678">
        <v>0</v>
      </c>
      <c r="J678" t="s">
        <v>188</v>
      </c>
      <c r="K678" t="s">
        <v>189</v>
      </c>
      <c r="L678" t="s">
        <v>189</v>
      </c>
      <c r="M678" t="s">
        <v>1626</v>
      </c>
      <c r="Q678">
        <v>204189</v>
      </c>
    </row>
    <row r="679" spans="1:17" x14ac:dyDescent="0.2">
      <c r="A679" s="169">
        <v>43754</v>
      </c>
      <c r="B679">
        <v>2140</v>
      </c>
      <c r="C679" t="s">
        <v>191</v>
      </c>
      <c r="D679" t="s">
        <v>265</v>
      </c>
      <c r="E679" t="s">
        <v>264</v>
      </c>
      <c r="F679" t="s">
        <v>1627</v>
      </c>
      <c r="G679" t="s">
        <v>245</v>
      </c>
      <c r="H679" s="170">
        <v>1268.26</v>
      </c>
      <c r="I679">
        <v>0</v>
      </c>
      <c r="J679" t="s">
        <v>188</v>
      </c>
      <c r="K679" t="s">
        <v>189</v>
      </c>
      <c r="L679" t="s">
        <v>189</v>
      </c>
      <c r="M679" t="s">
        <v>1626</v>
      </c>
      <c r="Q679">
        <v>204198</v>
      </c>
    </row>
    <row r="680" spans="1:17" x14ac:dyDescent="0.2">
      <c r="A680" s="169">
        <v>43754</v>
      </c>
      <c r="B680">
        <v>2220</v>
      </c>
      <c r="C680" t="s">
        <v>1432</v>
      </c>
      <c r="D680" t="s">
        <v>265</v>
      </c>
      <c r="E680" t="s">
        <v>264</v>
      </c>
      <c r="F680" t="s">
        <v>1627</v>
      </c>
      <c r="G680" t="s">
        <v>245</v>
      </c>
      <c r="H680">
        <v>33</v>
      </c>
      <c r="I680">
        <v>0</v>
      </c>
      <c r="J680" t="s">
        <v>188</v>
      </c>
      <c r="K680" t="s">
        <v>189</v>
      </c>
      <c r="L680" t="s">
        <v>189</v>
      </c>
      <c r="M680" t="s">
        <v>1626</v>
      </c>
      <c r="Q680">
        <v>204205</v>
      </c>
    </row>
    <row r="681" spans="1:17" x14ac:dyDescent="0.2">
      <c r="A681" s="169">
        <v>43739</v>
      </c>
      <c r="B681">
        <v>3310</v>
      </c>
      <c r="C681" t="s">
        <v>249</v>
      </c>
      <c r="D681" t="s">
        <v>265</v>
      </c>
      <c r="E681" t="s">
        <v>264</v>
      </c>
      <c r="F681" t="s">
        <v>1625</v>
      </c>
      <c r="G681" t="s">
        <v>245</v>
      </c>
      <c r="H681">
        <v>840.53</v>
      </c>
      <c r="I681">
        <v>0</v>
      </c>
      <c r="J681" t="s">
        <v>188</v>
      </c>
      <c r="K681" t="s">
        <v>189</v>
      </c>
      <c r="L681" t="s">
        <v>189</v>
      </c>
      <c r="M681" t="s">
        <v>1622</v>
      </c>
      <c r="N681" t="s">
        <v>280</v>
      </c>
      <c r="Q681">
        <v>204280</v>
      </c>
    </row>
    <row r="682" spans="1:17" x14ac:dyDescent="0.2">
      <c r="A682" s="169">
        <v>43739</v>
      </c>
      <c r="B682">
        <v>3310</v>
      </c>
      <c r="C682" t="s">
        <v>249</v>
      </c>
      <c r="D682" t="s">
        <v>265</v>
      </c>
      <c r="E682" t="s">
        <v>264</v>
      </c>
      <c r="F682" t="s">
        <v>1624</v>
      </c>
      <c r="G682" t="s">
        <v>245</v>
      </c>
      <c r="H682">
        <v>100</v>
      </c>
      <c r="I682">
        <v>0</v>
      </c>
      <c r="J682" t="s">
        <v>188</v>
      </c>
      <c r="K682" t="s">
        <v>189</v>
      </c>
      <c r="L682" t="s">
        <v>189</v>
      </c>
      <c r="M682" t="s">
        <v>1622</v>
      </c>
      <c r="N682" t="s">
        <v>280</v>
      </c>
      <c r="Q682">
        <v>204281</v>
      </c>
    </row>
    <row r="683" spans="1:17" x14ac:dyDescent="0.2">
      <c r="A683" s="169">
        <v>43739</v>
      </c>
      <c r="B683">
        <v>3310</v>
      </c>
      <c r="C683" t="s">
        <v>249</v>
      </c>
      <c r="D683" t="s">
        <v>265</v>
      </c>
      <c r="E683" t="s">
        <v>264</v>
      </c>
      <c r="F683" t="s">
        <v>1623</v>
      </c>
      <c r="G683" t="s">
        <v>245</v>
      </c>
      <c r="H683">
        <v>10</v>
      </c>
      <c r="I683">
        <v>0</v>
      </c>
      <c r="J683" t="s">
        <v>188</v>
      </c>
      <c r="K683" t="s">
        <v>189</v>
      </c>
      <c r="L683" t="s">
        <v>189</v>
      </c>
      <c r="M683" t="s">
        <v>1622</v>
      </c>
      <c r="N683" t="s">
        <v>280</v>
      </c>
      <c r="Q683">
        <v>204282</v>
      </c>
    </row>
    <row r="684" spans="1:17" x14ac:dyDescent="0.2">
      <c r="A684" s="169">
        <v>43739</v>
      </c>
      <c r="B684">
        <v>3310</v>
      </c>
      <c r="C684" t="s">
        <v>249</v>
      </c>
      <c r="D684" t="s">
        <v>265</v>
      </c>
      <c r="E684" t="s">
        <v>264</v>
      </c>
      <c r="F684" t="s">
        <v>1623</v>
      </c>
      <c r="G684" t="s">
        <v>245</v>
      </c>
      <c r="H684">
        <v>10</v>
      </c>
      <c r="I684">
        <v>0</v>
      </c>
      <c r="J684" t="s">
        <v>188</v>
      </c>
      <c r="K684" t="s">
        <v>189</v>
      </c>
      <c r="L684" t="s">
        <v>189</v>
      </c>
      <c r="M684" t="s">
        <v>1622</v>
      </c>
      <c r="N684" t="s">
        <v>280</v>
      </c>
      <c r="Q684">
        <v>204283</v>
      </c>
    </row>
    <row r="685" spans="1:17" x14ac:dyDescent="0.2">
      <c r="A685" s="169">
        <v>43739</v>
      </c>
      <c r="B685">
        <v>2405</v>
      </c>
      <c r="C685" t="s">
        <v>213</v>
      </c>
      <c r="D685" t="s">
        <v>265</v>
      </c>
      <c r="E685" t="s">
        <v>264</v>
      </c>
      <c r="F685" t="s">
        <v>1621</v>
      </c>
      <c r="G685" t="s">
        <v>245</v>
      </c>
      <c r="H685" s="170">
        <v>1255.5</v>
      </c>
      <c r="I685">
        <v>0</v>
      </c>
      <c r="J685" t="s">
        <v>188</v>
      </c>
      <c r="K685" t="s">
        <v>189</v>
      </c>
      <c r="L685" t="s">
        <v>189</v>
      </c>
      <c r="M685" t="s">
        <v>1620</v>
      </c>
      <c r="Q685">
        <v>204285</v>
      </c>
    </row>
    <row r="686" spans="1:17" x14ac:dyDescent="0.2">
      <c r="A686" s="169">
        <v>43739</v>
      </c>
      <c r="B686">
        <v>3230</v>
      </c>
      <c r="C686" t="s">
        <v>231</v>
      </c>
      <c r="D686" t="s">
        <v>265</v>
      </c>
      <c r="E686" t="s">
        <v>264</v>
      </c>
      <c r="F686" t="s">
        <v>482</v>
      </c>
      <c r="G686" t="s">
        <v>245</v>
      </c>
      <c r="H686" s="170">
        <v>1166.67</v>
      </c>
      <c r="I686">
        <v>0</v>
      </c>
      <c r="J686" t="s">
        <v>188</v>
      </c>
      <c r="K686" t="s">
        <v>189</v>
      </c>
      <c r="L686" t="s">
        <v>189</v>
      </c>
      <c r="M686" t="s">
        <v>481</v>
      </c>
      <c r="Q686">
        <v>204295</v>
      </c>
    </row>
    <row r="687" spans="1:17" x14ac:dyDescent="0.2">
      <c r="A687" s="169">
        <v>43739</v>
      </c>
      <c r="B687">
        <v>3260</v>
      </c>
      <c r="C687" t="s">
        <v>490</v>
      </c>
      <c r="D687" t="s">
        <v>265</v>
      </c>
      <c r="E687" t="s">
        <v>264</v>
      </c>
      <c r="F687" t="s">
        <v>859</v>
      </c>
      <c r="G687" t="s">
        <v>245</v>
      </c>
      <c r="H687" s="170">
        <v>3250</v>
      </c>
      <c r="I687">
        <v>0</v>
      </c>
      <c r="J687" t="s">
        <v>188</v>
      </c>
      <c r="K687" t="s">
        <v>189</v>
      </c>
      <c r="L687" t="s">
        <v>189</v>
      </c>
      <c r="M687" t="s">
        <v>857</v>
      </c>
      <c r="Q687">
        <v>204301</v>
      </c>
    </row>
    <row r="688" spans="1:17" x14ac:dyDescent="0.2">
      <c r="A688" s="169">
        <v>43739</v>
      </c>
      <c r="B688">
        <v>3260</v>
      </c>
      <c r="C688" t="s">
        <v>490</v>
      </c>
      <c r="D688" t="s">
        <v>265</v>
      </c>
      <c r="E688" t="s">
        <v>264</v>
      </c>
      <c r="F688" t="s">
        <v>858</v>
      </c>
      <c r="G688" t="s">
        <v>245</v>
      </c>
      <c r="H688" s="170">
        <v>5000</v>
      </c>
      <c r="I688">
        <v>0</v>
      </c>
      <c r="J688" t="s">
        <v>188</v>
      </c>
      <c r="K688" t="s">
        <v>189</v>
      </c>
      <c r="L688" t="s">
        <v>189</v>
      </c>
      <c r="M688" t="s">
        <v>857</v>
      </c>
      <c r="Q688">
        <v>204302</v>
      </c>
    </row>
    <row r="689" spans="1:17" x14ac:dyDescent="0.2">
      <c r="A689" s="169">
        <v>43739</v>
      </c>
      <c r="B689">
        <v>4520</v>
      </c>
      <c r="C689" t="s">
        <v>214</v>
      </c>
      <c r="D689" t="s">
        <v>265</v>
      </c>
      <c r="E689" t="s">
        <v>264</v>
      </c>
      <c r="F689" t="s">
        <v>506</v>
      </c>
      <c r="G689" t="s">
        <v>245</v>
      </c>
      <c r="H689" s="170">
        <v>-3717.13</v>
      </c>
      <c r="I689">
        <v>0</v>
      </c>
      <c r="J689" t="s">
        <v>188</v>
      </c>
      <c r="K689" t="s">
        <v>189</v>
      </c>
      <c r="L689" t="s">
        <v>189</v>
      </c>
      <c r="M689" t="s">
        <v>505</v>
      </c>
      <c r="Q689">
        <v>204308</v>
      </c>
    </row>
    <row r="690" spans="1:17" x14ac:dyDescent="0.2">
      <c r="A690" s="169">
        <v>43739</v>
      </c>
      <c r="B690">
        <v>3255</v>
      </c>
      <c r="C690" t="s">
        <v>504</v>
      </c>
      <c r="D690" t="s">
        <v>265</v>
      </c>
      <c r="E690" t="s">
        <v>264</v>
      </c>
      <c r="F690" t="s">
        <v>503</v>
      </c>
      <c r="G690" t="s">
        <v>245</v>
      </c>
      <c r="H690" s="170">
        <v>3872.17</v>
      </c>
      <c r="I690">
        <v>0</v>
      </c>
      <c r="J690" t="s">
        <v>188</v>
      </c>
      <c r="K690" t="s">
        <v>189</v>
      </c>
      <c r="L690" t="s">
        <v>189</v>
      </c>
      <c r="M690" t="s">
        <v>502</v>
      </c>
      <c r="Q690">
        <v>204309</v>
      </c>
    </row>
    <row r="691" spans="1:17" x14ac:dyDescent="0.2">
      <c r="A691" s="169">
        <v>43739</v>
      </c>
      <c r="B691">
        <v>4510</v>
      </c>
      <c r="C691" t="s">
        <v>501</v>
      </c>
      <c r="D691" t="s">
        <v>265</v>
      </c>
      <c r="E691" t="s">
        <v>264</v>
      </c>
      <c r="F691" t="s">
        <v>500</v>
      </c>
      <c r="G691" t="s">
        <v>245</v>
      </c>
      <c r="H691" s="170">
        <v>47275</v>
      </c>
      <c r="I691">
        <v>0</v>
      </c>
      <c r="J691" t="s">
        <v>188</v>
      </c>
      <c r="K691" t="s">
        <v>189</v>
      </c>
      <c r="L691" t="s">
        <v>189</v>
      </c>
      <c r="M691" t="s">
        <v>499</v>
      </c>
      <c r="Q691">
        <v>204311</v>
      </c>
    </row>
    <row r="692" spans="1:17" x14ac:dyDescent="0.2">
      <c r="A692" s="169">
        <v>43739</v>
      </c>
      <c r="B692">
        <v>1105</v>
      </c>
      <c r="C692" t="s">
        <v>498</v>
      </c>
      <c r="D692" t="s">
        <v>265</v>
      </c>
      <c r="E692" t="s">
        <v>264</v>
      </c>
      <c r="F692" t="s">
        <v>497</v>
      </c>
      <c r="G692" t="s">
        <v>245</v>
      </c>
      <c r="H692" s="170">
        <v>-1726166.67</v>
      </c>
      <c r="I692">
        <v>0</v>
      </c>
      <c r="J692" t="s">
        <v>188</v>
      </c>
      <c r="K692" t="s">
        <v>189</v>
      </c>
      <c r="L692" t="s">
        <v>189</v>
      </c>
      <c r="M692" t="s">
        <v>496</v>
      </c>
      <c r="Q692">
        <v>204313</v>
      </c>
    </row>
    <row r="693" spans="1:17" x14ac:dyDescent="0.2">
      <c r="A693" s="169">
        <v>43739</v>
      </c>
      <c r="B693">
        <v>3215</v>
      </c>
      <c r="C693" t="s">
        <v>493</v>
      </c>
      <c r="D693" t="s">
        <v>265</v>
      </c>
      <c r="E693" t="s">
        <v>264</v>
      </c>
      <c r="F693" t="s">
        <v>856</v>
      </c>
      <c r="G693" t="s">
        <v>245</v>
      </c>
      <c r="H693" s="170">
        <v>110000</v>
      </c>
      <c r="I693">
        <v>0</v>
      </c>
      <c r="J693" t="s">
        <v>188</v>
      </c>
      <c r="K693" t="s">
        <v>189</v>
      </c>
      <c r="L693" t="s">
        <v>189</v>
      </c>
      <c r="M693" t="s">
        <v>855</v>
      </c>
      <c r="Q693">
        <v>204317</v>
      </c>
    </row>
    <row r="694" spans="1:17" x14ac:dyDescent="0.2">
      <c r="A694" s="169">
        <v>43739</v>
      </c>
      <c r="B694">
        <v>1105</v>
      </c>
      <c r="C694" t="s">
        <v>498</v>
      </c>
      <c r="D694" t="s">
        <v>265</v>
      </c>
      <c r="E694" t="s">
        <v>264</v>
      </c>
      <c r="F694" t="s">
        <v>1619</v>
      </c>
      <c r="G694" t="s">
        <v>245</v>
      </c>
      <c r="H694" s="170">
        <v>-18750</v>
      </c>
      <c r="I694">
        <v>0</v>
      </c>
      <c r="J694" t="s">
        <v>188</v>
      </c>
      <c r="K694" t="s">
        <v>189</v>
      </c>
      <c r="L694" t="s">
        <v>189</v>
      </c>
      <c r="M694" t="s">
        <v>1618</v>
      </c>
      <c r="Q694">
        <v>204324</v>
      </c>
    </row>
    <row r="695" spans="1:17" x14ac:dyDescent="0.2">
      <c r="A695" s="169">
        <v>43755</v>
      </c>
      <c r="B695">
        <v>3465</v>
      </c>
      <c r="C695" t="s">
        <v>633</v>
      </c>
      <c r="D695" t="s">
        <v>265</v>
      </c>
      <c r="E695" t="s">
        <v>264</v>
      </c>
      <c r="F695" t="s">
        <v>853</v>
      </c>
      <c r="G695" t="s">
        <v>245</v>
      </c>
      <c r="H695">
        <v>21.74</v>
      </c>
      <c r="I695">
        <v>0</v>
      </c>
      <c r="J695" t="s">
        <v>193</v>
      </c>
      <c r="K695" t="s">
        <v>194</v>
      </c>
      <c r="L695" t="s">
        <v>194</v>
      </c>
      <c r="M695" t="s">
        <v>1616</v>
      </c>
      <c r="N695" t="s">
        <v>448</v>
      </c>
      <c r="Q695">
        <v>204365</v>
      </c>
    </row>
    <row r="696" spans="1:17" x14ac:dyDescent="0.2">
      <c r="A696" s="169">
        <v>43755</v>
      </c>
      <c r="B696">
        <v>2225</v>
      </c>
      <c r="C696" t="s">
        <v>202</v>
      </c>
      <c r="D696" t="s">
        <v>265</v>
      </c>
      <c r="E696" t="s">
        <v>264</v>
      </c>
      <c r="F696" t="s">
        <v>1617</v>
      </c>
      <c r="G696" t="s">
        <v>245</v>
      </c>
      <c r="H696">
        <v>71.3</v>
      </c>
      <c r="I696">
        <v>0</v>
      </c>
      <c r="J696" t="s">
        <v>193</v>
      </c>
      <c r="K696" t="s">
        <v>194</v>
      </c>
      <c r="L696" t="s">
        <v>194</v>
      </c>
      <c r="M696" t="s">
        <v>1616</v>
      </c>
      <c r="N696" t="s">
        <v>195</v>
      </c>
      <c r="Q696">
        <v>204372</v>
      </c>
    </row>
    <row r="697" spans="1:17" x14ac:dyDescent="0.2">
      <c r="A697" s="169">
        <v>43756</v>
      </c>
      <c r="B697">
        <v>3435</v>
      </c>
      <c r="C697" t="s">
        <v>289</v>
      </c>
      <c r="D697" t="s">
        <v>265</v>
      </c>
      <c r="E697" t="s">
        <v>264</v>
      </c>
      <c r="F697" t="s">
        <v>1615</v>
      </c>
      <c r="G697" t="s">
        <v>245</v>
      </c>
      <c r="H697">
        <v>67.23</v>
      </c>
      <c r="I697">
        <v>0</v>
      </c>
      <c r="J697" t="s">
        <v>193</v>
      </c>
      <c r="K697" t="s">
        <v>194</v>
      </c>
      <c r="L697" t="s">
        <v>194</v>
      </c>
      <c r="M697" t="s">
        <v>1612</v>
      </c>
      <c r="N697" t="s">
        <v>1614</v>
      </c>
      <c r="Q697">
        <v>204393</v>
      </c>
    </row>
    <row r="698" spans="1:17" x14ac:dyDescent="0.2">
      <c r="A698" s="169">
        <v>43756</v>
      </c>
      <c r="B698">
        <v>3435</v>
      </c>
      <c r="C698" t="s">
        <v>289</v>
      </c>
      <c r="D698" t="s">
        <v>265</v>
      </c>
      <c r="E698" t="s">
        <v>264</v>
      </c>
      <c r="F698" t="s">
        <v>1613</v>
      </c>
      <c r="G698" t="s">
        <v>245</v>
      </c>
      <c r="H698">
        <v>30.8</v>
      </c>
      <c r="I698">
        <v>0</v>
      </c>
      <c r="J698" t="s">
        <v>193</v>
      </c>
      <c r="K698" t="s">
        <v>194</v>
      </c>
      <c r="L698" t="s">
        <v>194</v>
      </c>
      <c r="M698" t="s">
        <v>1612</v>
      </c>
      <c r="N698" t="s">
        <v>841</v>
      </c>
      <c r="Q698">
        <v>204394</v>
      </c>
    </row>
    <row r="699" spans="1:17" x14ac:dyDescent="0.2">
      <c r="A699" s="169">
        <v>43756</v>
      </c>
      <c r="B699">
        <v>2225</v>
      </c>
      <c r="C699" t="s">
        <v>202</v>
      </c>
      <c r="D699" t="s">
        <v>265</v>
      </c>
      <c r="E699" t="s">
        <v>264</v>
      </c>
      <c r="F699" t="s">
        <v>1611</v>
      </c>
      <c r="G699" t="s">
        <v>245</v>
      </c>
      <c r="H699">
        <v>70.3</v>
      </c>
      <c r="I699">
        <v>0</v>
      </c>
      <c r="J699" t="s">
        <v>193</v>
      </c>
      <c r="K699" t="s">
        <v>194</v>
      </c>
      <c r="L699" t="s">
        <v>194</v>
      </c>
      <c r="M699" t="s">
        <v>1610</v>
      </c>
      <c r="N699" t="s">
        <v>230</v>
      </c>
      <c r="Q699">
        <v>204403</v>
      </c>
    </row>
    <row r="700" spans="1:17" x14ac:dyDescent="0.2">
      <c r="A700" s="169">
        <v>43754</v>
      </c>
      <c r="B700">
        <v>2160</v>
      </c>
      <c r="C700" t="s">
        <v>615</v>
      </c>
      <c r="D700" t="s">
        <v>265</v>
      </c>
      <c r="E700" t="s">
        <v>264</v>
      </c>
      <c r="F700" t="s">
        <v>1609</v>
      </c>
      <c r="G700" t="s">
        <v>245</v>
      </c>
      <c r="H700">
        <v>850</v>
      </c>
      <c r="I700">
        <v>127.5</v>
      </c>
      <c r="K700" t="s">
        <v>201</v>
      </c>
      <c r="M700" t="s">
        <v>1608</v>
      </c>
      <c r="Q700">
        <v>204442</v>
      </c>
    </row>
    <row r="701" spans="1:17" x14ac:dyDescent="0.2">
      <c r="A701" s="169">
        <v>43749</v>
      </c>
      <c r="B701">
        <v>3730</v>
      </c>
      <c r="C701" t="s">
        <v>234</v>
      </c>
      <c r="D701" t="s">
        <v>265</v>
      </c>
      <c r="E701" t="s">
        <v>264</v>
      </c>
      <c r="F701" t="s">
        <v>1607</v>
      </c>
      <c r="G701" t="s">
        <v>245</v>
      </c>
      <c r="H701">
        <v>511.96</v>
      </c>
      <c r="I701">
        <v>76.790000000000006</v>
      </c>
      <c r="K701" t="s">
        <v>194</v>
      </c>
      <c r="M701" t="s">
        <v>1606</v>
      </c>
      <c r="Q701">
        <v>204485</v>
      </c>
    </row>
    <row r="702" spans="1:17" x14ac:dyDescent="0.2">
      <c r="A702" s="169">
        <v>43766</v>
      </c>
      <c r="B702">
        <v>4505</v>
      </c>
      <c r="C702" t="s">
        <v>396</v>
      </c>
      <c r="D702" t="s">
        <v>265</v>
      </c>
      <c r="E702" t="s">
        <v>264</v>
      </c>
      <c r="F702" t="s">
        <v>453</v>
      </c>
      <c r="G702" t="s">
        <v>245</v>
      </c>
      <c r="H702">
        <v>3.8</v>
      </c>
      <c r="I702">
        <v>0</v>
      </c>
      <c r="J702" t="s">
        <v>193</v>
      </c>
      <c r="K702" t="s">
        <v>194</v>
      </c>
      <c r="L702" t="s">
        <v>194</v>
      </c>
      <c r="M702" t="s">
        <v>1604</v>
      </c>
      <c r="Q702">
        <v>204556</v>
      </c>
    </row>
    <row r="703" spans="1:17" x14ac:dyDescent="0.2">
      <c r="A703" s="169">
        <v>43766</v>
      </c>
      <c r="B703">
        <v>4505</v>
      </c>
      <c r="C703" t="s">
        <v>396</v>
      </c>
      <c r="D703" t="s">
        <v>265</v>
      </c>
      <c r="E703" t="s">
        <v>264</v>
      </c>
      <c r="F703" t="s">
        <v>452</v>
      </c>
      <c r="G703" t="s">
        <v>245</v>
      </c>
      <c r="H703">
        <v>3.8</v>
      </c>
      <c r="I703">
        <v>0</v>
      </c>
      <c r="J703" t="s">
        <v>193</v>
      </c>
      <c r="K703" t="s">
        <v>194</v>
      </c>
      <c r="L703" t="s">
        <v>194</v>
      </c>
      <c r="M703" t="s">
        <v>1604</v>
      </c>
      <c r="Q703">
        <v>204558</v>
      </c>
    </row>
    <row r="704" spans="1:17" x14ac:dyDescent="0.2">
      <c r="A704" s="169">
        <v>43766</v>
      </c>
      <c r="B704">
        <v>4505</v>
      </c>
      <c r="C704" t="s">
        <v>396</v>
      </c>
      <c r="D704" t="s">
        <v>265</v>
      </c>
      <c r="E704" t="s">
        <v>264</v>
      </c>
      <c r="F704" t="s">
        <v>451</v>
      </c>
      <c r="G704" t="s">
        <v>245</v>
      </c>
      <c r="H704">
        <v>3.8</v>
      </c>
      <c r="I704">
        <v>0</v>
      </c>
      <c r="J704" t="s">
        <v>193</v>
      </c>
      <c r="K704" t="s">
        <v>194</v>
      </c>
      <c r="L704" t="s">
        <v>194</v>
      </c>
      <c r="M704" t="s">
        <v>1604</v>
      </c>
      <c r="Q704">
        <v>204560</v>
      </c>
    </row>
    <row r="705" spans="1:17" x14ac:dyDescent="0.2">
      <c r="A705" s="169">
        <v>43766</v>
      </c>
      <c r="B705">
        <v>4505</v>
      </c>
      <c r="C705" t="s">
        <v>396</v>
      </c>
      <c r="D705" t="s">
        <v>265</v>
      </c>
      <c r="E705" t="s">
        <v>264</v>
      </c>
      <c r="F705" t="s">
        <v>450</v>
      </c>
      <c r="G705" t="s">
        <v>245</v>
      </c>
      <c r="H705">
        <v>3.8</v>
      </c>
      <c r="I705">
        <v>0</v>
      </c>
      <c r="J705" t="s">
        <v>193</v>
      </c>
      <c r="K705" t="s">
        <v>194</v>
      </c>
      <c r="L705" t="s">
        <v>194</v>
      </c>
      <c r="M705" t="s">
        <v>1604</v>
      </c>
      <c r="Q705">
        <v>204562</v>
      </c>
    </row>
    <row r="706" spans="1:17" x14ac:dyDescent="0.2">
      <c r="A706" s="169">
        <v>43766</v>
      </c>
      <c r="B706">
        <v>4505</v>
      </c>
      <c r="C706" t="s">
        <v>396</v>
      </c>
      <c r="D706" t="s">
        <v>265</v>
      </c>
      <c r="E706" t="s">
        <v>264</v>
      </c>
      <c r="F706" t="s">
        <v>447</v>
      </c>
      <c r="G706" t="s">
        <v>245</v>
      </c>
      <c r="H706">
        <v>3.8</v>
      </c>
      <c r="I706">
        <v>0</v>
      </c>
      <c r="J706" t="s">
        <v>193</v>
      </c>
      <c r="K706" t="s">
        <v>194</v>
      </c>
      <c r="L706" t="s">
        <v>194</v>
      </c>
      <c r="M706" t="s">
        <v>1604</v>
      </c>
      <c r="Q706">
        <v>204564</v>
      </c>
    </row>
    <row r="707" spans="1:17" x14ac:dyDescent="0.2">
      <c r="A707" s="169">
        <v>43766</v>
      </c>
      <c r="B707">
        <v>4505</v>
      </c>
      <c r="C707" t="s">
        <v>396</v>
      </c>
      <c r="D707" t="s">
        <v>265</v>
      </c>
      <c r="E707" t="s">
        <v>264</v>
      </c>
      <c r="F707" t="s">
        <v>446</v>
      </c>
      <c r="G707" t="s">
        <v>245</v>
      </c>
      <c r="H707">
        <v>3.8</v>
      </c>
      <c r="I707">
        <v>0</v>
      </c>
      <c r="J707" t="s">
        <v>193</v>
      </c>
      <c r="K707" t="s">
        <v>194</v>
      </c>
      <c r="L707" t="s">
        <v>194</v>
      </c>
      <c r="M707" t="s">
        <v>1604</v>
      </c>
      <c r="Q707">
        <v>204567</v>
      </c>
    </row>
    <row r="708" spans="1:17" x14ac:dyDescent="0.2">
      <c r="A708" s="169">
        <v>43766</v>
      </c>
      <c r="B708">
        <v>4505</v>
      </c>
      <c r="C708" t="s">
        <v>396</v>
      </c>
      <c r="D708" t="s">
        <v>265</v>
      </c>
      <c r="E708" t="s">
        <v>264</v>
      </c>
      <c r="F708" s="175" t="s">
        <v>445</v>
      </c>
      <c r="G708" t="s">
        <v>245</v>
      </c>
      <c r="H708">
        <v>3.8</v>
      </c>
      <c r="I708">
        <v>0</v>
      </c>
      <c r="J708" t="s">
        <v>193</v>
      </c>
      <c r="K708" t="s">
        <v>194</v>
      </c>
      <c r="L708" t="s">
        <v>194</v>
      </c>
      <c r="M708" t="s">
        <v>1604</v>
      </c>
      <c r="Q708">
        <v>204569</v>
      </c>
    </row>
    <row r="709" spans="1:17" x14ac:dyDescent="0.2">
      <c r="A709" s="169">
        <v>43766</v>
      </c>
      <c r="B709">
        <v>4505</v>
      </c>
      <c r="C709" t="s">
        <v>396</v>
      </c>
      <c r="D709" t="s">
        <v>265</v>
      </c>
      <c r="E709" t="s">
        <v>264</v>
      </c>
      <c r="F709" t="s">
        <v>444</v>
      </c>
      <c r="G709" t="s">
        <v>245</v>
      </c>
      <c r="H709">
        <v>3.8</v>
      </c>
      <c r="I709">
        <v>0</v>
      </c>
      <c r="J709" t="s">
        <v>193</v>
      </c>
      <c r="K709" t="s">
        <v>194</v>
      </c>
      <c r="L709" t="s">
        <v>194</v>
      </c>
      <c r="M709" t="s">
        <v>1604</v>
      </c>
      <c r="Q709">
        <v>204571</v>
      </c>
    </row>
    <row r="710" spans="1:17" x14ac:dyDescent="0.2">
      <c r="A710" s="169">
        <v>43766</v>
      </c>
      <c r="B710">
        <v>4505</v>
      </c>
      <c r="C710" t="s">
        <v>396</v>
      </c>
      <c r="D710" t="s">
        <v>265</v>
      </c>
      <c r="E710" t="s">
        <v>264</v>
      </c>
      <c r="F710" t="s">
        <v>443</v>
      </c>
      <c r="G710" t="s">
        <v>245</v>
      </c>
      <c r="H710">
        <v>3.8</v>
      </c>
      <c r="I710">
        <v>0</v>
      </c>
      <c r="J710" t="s">
        <v>193</v>
      </c>
      <c r="K710" t="s">
        <v>194</v>
      </c>
      <c r="L710" t="s">
        <v>194</v>
      </c>
      <c r="M710" t="s">
        <v>1604</v>
      </c>
      <c r="Q710">
        <v>204573</v>
      </c>
    </row>
    <row r="711" spans="1:17" x14ac:dyDescent="0.2">
      <c r="A711" s="169">
        <v>43766</v>
      </c>
      <c r="B711">
        <v>4505</v>
      </c>
      <c r="C711" t="s">
        <v>396</v>
      </c>
      <c r="D711" t="s">
        <v>265</v>
      </c>
      <c r="E711" t="s">
        <v>264</v>
      </c>
      <c r="F711" t="s">
        <v>405</v>
      </c>
      <c r="G711" t="s">
        <v>245</v>
      </c>
      <c r="H711">
        <v>3.8</v>
      </c>
      <c r="I711">
        <v>0</v>
      </c>
      <c r="J711" t="s">
        <v>193</v>
      </c>
      <c r="K711" t="s">
        <v>194</v>
      </c>
      <c r="L711" t="s">
        <v>194</v>
      </c>
      <c r="M711" t="s">
        <v>1604</v>
      </c>
      <c r="Q711">
        <v>204575</v>
      </c>
    </row>
    <row r="712" spans="1:17" x14ac:dyDescent="0.2">
      <c r="A712" s="169">
        <v>43766</v>
      </c>
      <c r="B712">
        <v>4505</v>
      </c>
      <c r="C712" t="s">
        <v>396</v>
      </c>
      <c r="D712" t="s">
        <v>265</v>
      </c>
      <c r="E712" t="s">
        <v>264</v>
      </c>
      <c r="F712" t="s">
        <v>442</v>
      </c>
      <c r="G712" t="s">
        <v>245</v>
      </c>
      <c r="H712">
        <v>3.8</v>
      </c>
      <c r="I712">
        <v>0</v>
      </c>
      <c r="J712" t="s">
        <v>193</v>
      </c>
      <c r="K712" t="s">
        <v>194</v>
      </c>
      <c r="L712" t="s">
        <v>194</v>
      </c>
      <c r="M712" t="s">
        <v>1604</v>
      </c>
      <c r="Q712">
        <v>204577</v>
      </c>
    </row>
    <row r="713" spans="1:17" x14ac:dyDescent="0.2">
      <c r="A713" s="169">
        <v>43766</v>
      </c>
      <c r="B713">
        <v>4505</v>
      </c>
      <c r="C713" t="s">
        <v>396</v>
      </c>
      <c r="D713" t="s">
        <v>265</v>
      </c>
      <c r="E713" t="s">
        <v>264</v>
      </c>
      <c r="F713" t="s">
        <v>441</v>
      </c>
      <c r="G713" t="s">
        <v>245</v>
      </c>
      <c r="H713">
        <v>3.8</v>
      </c>
      <c r="I713">
        <v>0</v>
      </c>
      <c r="J713" t="s">
        <v>193</v>
      </c>
      <c r="K713" t="s">
        <v>194</v>
      </c>
      <c r="L713" t="s">
        <v>194</v>
      </c>
      <c r="M713" t="s">
        <v>1604</v>
      </c>
      <c r="Q713">
        <v>204579</v>
      </c>
    </row>
    <row r="714" spans="1:17" x14ac:dyDescent="0.2">
      <c r="A714" s="169">
        <v>43766</v>
      </c>
      <c r="B714">
        <v>4505</v>
      </c>
      <c r="C714" t="s">
        <v>396</v>
      </c>
      <c r="D714" t="s">
        <v>265</v>
      </c>
      <c r="E714" t="s">
        <v>264</v>
      </c>
      <c r="F714" t="s">
        <v>440</v>
      </c>
      <c r="G714" t="s">
        <v>245</v>
      </c>
      <c r="H714">
        <v>3.8</v>
      </c>
      <c r="I714">
        <v>0</v>
      </c>
      <c r="J714" t="s">
        <v>193</v>
      </c>
      <c r="K714" t="s">
        <v>194</v>
      </c>
      <c r="L714" t="s">
        <v>194</v>
      </c>
      <c r="M714" t="s">
        <v>1604</v>
      </c>
      <c r="Q714">
        <v>204581</v>
      </c>
    </row>
    <row r="715" spans="1:17" x14ac:dyDescent="0.2">
      <c r="A715" s="169">
        <v>43766</v>
      </c>
      <c r="B715">
        <v>4505</v>
      </c>
      <c r="C715" t="s">
        <v>396</v>
      </c>
      <c r="D715" t="s">
        <v>265</v>
      </c>
      <c r="E715" t="s">
        <v>264</v>
      </c>
      <c r="F715" t="s">
        <v>439</v>
      </c>
      <c r="G715" t="s">
        <v>245</v>
      </c>
      <c r="H715">
        <v>3.8</v>
      </c>
      <c r="I715">
        <v>0</v>
      </c>
      <c r="J715" t="s">
        <v>193</v>
      </c>
      <c r="K715" t="s">
        <v>194</v>
      </c>
      <c r="L715" t="s">
        <v>194</v>
      </c>
      <c r="M715" t="s">
        <v>1604</v>
      </c>
      <c r="Q715">
        <v>204583</v>
      </c>
    </row>
    <row r="716" spans="1:17" x14ac:dyDescent="0.2">
      <c r="A716" s="169">
        <v>43766</v>
      </c>
      <c r="B716">
        <v>4505</v>
      </c>
      <c r="C716" t="s">
        <v>396</v>
      </c>
      <c r="D716" t="s">
        <v>265</v>
      </c>
      <c r="E716" t="s">
        <v>264</v>
      </c>
      <c r="F716" t="s">
        <v>437</v>
      </c>
      <c r="G716" t="s">
        <v>245</v>
      </c>
      <c r="H716">
        <v>3.8</v>
      </c>
      <c r="I716">
        <v>0</v>
      </c>
      <c r="J716" t="s">
        <v>193</v>
      </c>
      <c r="K716" t="s">
        <v>194</v>
      </c>
      <c r="L716" t="s">
        <v>194</v>
      </c>
      <c r="M716" t="s">
        <v>1604</v>
      </c>
      <c r="Q716">
        <v>204585</v>
      </c>
    </row>
    <row r="717" spans="1:17" x14ac:dyDescent="0.2">
      <c r="A717" s="169">
        <v>43766</v>
      </c>
      <c r="B717">
        <v>4505</v>
      </c>
      <c r="C717" t="s">
        <v>396</v>
      </c>
      <c r="D717" t="s">
        <v>265</v>
      </c>
      <c r="E717" t="s">
        <v>264</v>
      </c>
      <c r="F717" t="s">
        <v>435</v>
      </c>
      <c r="G717" t="s">
        <v>245</v>
      </c>
      <c r="H717">
        <v>3.8</v>
      </c>
      <c r="I717">
        <v>0</v>
      </c>
      <c r="J717" t="s">
        <v>193</v>
      </c>
      <c r="K717" t="s">
        <v>194</v>
      </c>
      <c r="L717" t="s">
        <v>194</v>
      </c>
      <c r="M717" t="s">
        <v>1604</v>
      </c>
      <c r="Q717">
        <v>204587</v>
      </c>
    </row>
    <row r="718" spans="1:17" x14ac:dyDescent="0.2">
      <c r="A718" s="169">
        <v>43766</v>
      </c>
      <c r="B718">
        <v>4505</v>
      </c>
      <c r="C718" t="s">
        <v>396</v>
      </c>
      <c r="D718" t="s">
        <v>265</v>
      </c>
      <c r="E718" t="s">
        <v>264</v>
      </c>
      <c r="F718" t="s">
        <v>434</v>
      </c>
      <c r="G718" t="s">
        <v>245</v>
      </c>
      <c r="H718">
        <v>3.8</v>
      </c>
      <c r="I718">
        <v>0</v>
      </c>
      <c r="J718" t="s">
        <v>193</v>
      </c>
      <c r="K718" t="s">
        <v>194</v>
      </c>
      <c r="L718" t="s">
        <v>194</v>
      </c>
      <c r="M718" t="s">
        <v>1604</v>
      </c>
      <c r="Q718">
        <v>204589</v>
      </c>
    </row>
    <row r="719" spans="1:17" x14ac:dyDescent="0.2">
      <c r="A719" s="169">
        <v>43766</v>
      </c>
      <c r="B719">
        <v>4505</v>
      </c>
      <c r="C719" t="s">
        <v>396</v>
      </c>
      <c r="D719" t="s">
        <v>265</v>
      </c>
      <c r="E719" t="s">
        <v>264</v>
      </c>
      <c r="F719" t="s">
        <v>433</v>
      </c>
      <c r="G719" t="s">
        <v>245</v>
      </c>
      <c r="H719">
        <v>3.8</v>
      </c>
      <c r="I719">
        <v>0</v>
      </c>
      <c r="J719" t="s">
        <v>193</v>
      </c>
      <c r="K719" t="s">
        <v>194</v>
      </c>
      <c r="L719" t="s">
        <v>194</v>
      </c>
      <c r="M719" t="s">
        <v>1604</v>
      </c>
      <c r="Q719">
        <v>204599</v>
      </c>
    </row>
    <row r="720" spans="1:17" x14ac:dyDescent="0.2">
      <c r="A720" s="169">
        <v>43766</v>
      </c>
      <c r="B720">
        <v>4505</v>
      </c>
      <c r="C720" t="s">
        <v>396</v>
      </c>
      <c r="D720" t="s">
        <v>265</v>
      </c>
      <c r="E720" t="s">
        <v>264</v>
      </c>
      <c r="F720" t="s">
        <v>432</v>
      </c>
      <c r="G720" t="s">
        <v>245</v>
      </c>
      <c r="H720">
        <v>3.8</v>
      </c>
      <c r="I720">
        <v>0</v>
      </c>
      <c r="J720" t="s">
        <v>193</v>
      </c>
      <c r="K720" t="s">
        <v>194</v>
      </c>
      <c r="L720" t="s">
        <v>194</v>
      </c>
      <c r="M720" t="s">
        <v>1604</v>
      </c>
      <c r="Q720">
        <v>204612</v>
      </c>
    </row>
    <row r="721" spans="1:17" x14ac:dyDescent="0.2">
      <c r="A721" s="169">
        <v>43766</v>
      </c>
      <c r="B721">
        <v>4505</v>
      </c>
      <c r="C721" t="s">
        <v>396</v>
      </c>
      <c r="D721" t="s">
        <v>265</v>
      </c>
      <c r="E721" t="s">
        <v>264</v>
      </c>
      <c r="F721" t="s">
        <v>431</v>
      </c>
      <c r="G721" t="s">
        <v>245</v>
      </c>
      <c r="H721">
        <v>3.8</v>
      </c>
      <c r="I721">
        <v>0</v>
      </c>
      <c r="J721" t="s">
        <v>193</v>
      </c>
      <c r="K721" t="s">
        <v>194</v>
      </c>
      <c r="L721" t="s">
        <v>194</v>
      </c>
      <c r="M721" t="s">
        <v>1604</v>
      </c>
      <c r="Q721">
        <v>204614</v>
      </c>
    </row>
    <row r="722" spans="1:17" x14ac:dyDescent="0.2">
      <c r="A722" s="169">
        <v>43766</v>
      </c>
      <c r="B722">
        <v>4505</v>
      </c>
      <c r="C722" t="s">
        <v>396</v>
      </c>
      <c r="D722" t="s">
        <v>265</v>
      </c>
      <c r="E722" t="s">
        <v>264</v>
      </c>
      <c r="F722" t="s">
        <v>430</v>
      </c>
      <c r="G722" t="s">
        <v>245</v>
      </c>
      <c r="H722">
        <v>3.8</v>
      </c>
      <c r="I722">
        <v>0</v>
      </c>
      <c r="J722" t="s">
        <v>193</v>
      </c>
      <c r="K722" t="s">
        <v>194</v>
      </c>
      <c r="L722" t="s">
        <v>194</v>
      </c>
      <c r="M722" t="s">
        <v>1604</v>
      </c>
      <c r="Q722">
        <v>204619</v>
      </c>
    </row>
    <row r="723" spans="1:17" x14ac:dyDescent="0.2">
      <c r="A723" s="169">
        <v>43766</v>
      </c>
      <c r="B723">
        <v>4505</v>
      </c>
      <c r="C723" t="s">
        <v>396</v>
      </c>
      <c r="D723" t="s">
        <v>265</v>
      </c>
      <c r="E723" t="s">
        <v>264</v>
      </c>
      <c r="F723" t="s">
        <v>429</v>
      </c>
      <c r="G723" t="s">
        <v>245</v>
      </c>
      <c r="H723">
        <v>3.8</v>
      </c>
      <c r="I723">
        <v>0</v>
      </c>
      <c r="J723" t="s">
        <v>193</v>
      </c>
      <c r="K723" t="s">
        <v>194</v>
      </c>
      <c r="L723" t="s">
        <v>194</v>
      </c>
      <c r="M723" t="s">
        <v>1604</v>
      </c>
      <c r="Q723">
        <v>204621</v>
      </c>
    </row>
    <row r="724" spans="1:17" x14ac:dyDescent="0.2">
      <c r="A724" s="169">
        <v>43766</v>
      </c>
      <c r="B724">
        <v>4505</v>
      </c>
      <c r="C724" t="s">
        <v>396</v>
      </c>
      <c r="D724" t="s">
        <v>265</v>
      </c>
      <c r="E724" t="s">
        <v>264</v>
      </c>
      <c r="F724" t="s">
        <v>417</v>
      </c>
      <c r="G724" t="s">
        <v>245</v>
      </c>
      <c r="H724">
        <v>3.8</v>
      </c>
      <c r="I724">
        <v>0</v>
      </c>
      <c r="J724" t="s">
        <v>193</v>
      </c>
      <c r="K724" t="s">
        <v>194</v>
      </c>
      <c r="L724" t="s">
        <v>194</v>
      </c>
      <c r="M724" t="s">
        <v>1604</v>
      </c>
      <c r="Q724">
        <v>204623</v>
      </c>
    </row>
    <row r="725" spans="1:17" x14ac:dyDescent="0.2">
      <c r="A725" s="169">
        <v>43766</v>
      </c>
      <c r="B725">
        <v>4505</v>
      </c>
      <c r="C725" t="s">
        <v>396</v>
      </c>
      <c r="D725" t="s">
        <v>265</v>
      </c>
      <c r="E725" t="s">
        <v>264</v>
      </c>
      <c r="F725" t="s">
        <v>1135</v>
      </c>
      <c r="G725" t="s">
        <v>245</v>
      </c>
      <c r="H725">
        <v>3.8</v>
      </c>
      <c r="I725">
        <v>0</v>
      </c>
      <c r="J725" t="s">
        <v>193</v>
      </c>
      <c r="K725" t="s">
        <v>194</v>
      </c>
      <c r="L725" t="s">
        <v>194</v>
      </c>
      <c r="M725" t="s">
        <v>1604</v>
      </c>
      <c r="Q725">
        <v>204625</v>
      </c>
    </row>
    <row r="726" spans="1:17" x14ac:dyDescent="0.2">
      <c r="A726" s="169">
        <v>43766</v>
      </c>
      <c r="B726">
        <v>4505</v>
      </c>
      <c r="C726" t="s">
        <v>396</v>
      </c>
      <c r="D726" t="s">
        <v>265</v>
      </c>
      <c r="E726" t="s">
        <v>264</v>
      </c>
      <c r="F726" t="s">
        <v>395</v>
      </c>
      <c r="G726" t="s">
        <v>245</v>
      </c>
      <c r="H726">
        <v>3.8</v>
      </c>
      <c r="I726">
        <v>0</v>
      </c>
      <c r="J726" t="s">
        <v>193</v>
      </c>
      <c r="K726" t="s">
        <v>194</v>
      </c>
      <c r="L726" t="s">
        <v>194</v>
      </c>
      <c r="M726" t="s">
        <v>1604</v>
      </c>
      <c r="Q726">
        <v>204627</v>
      </c>
    </row>
    <row r="727" spans="1:17" x14ac:dyDescent="0.2">
      <c r="A727" s="169">
        <v>43766</v>
      </c>
      <c r="B727">
        <v>4505</v>
      </c>
      <c r="C727" t="s">
        <v>396</v>
      </c>
      <c r="D727" t="s">
        <v>265</v>
      </c>
      <c r="E727" t="s">
        <v>264</v>
      </c>
      <c r="F727" t="s">
        <v>428</v>
      </c>
      <c r="G727" t="s">
        <v>245</v>
      </c>
      <c r="H727">
        <v>3.8</v>
      </c>
      <c r="I727">
        <v>0</v>
      </c>
      <c r="J727" t="s">
        <v>193</v>
      </c>
      <c r="K727" t="s">
        <v>194</v>
      </c>
      <c r="L727" t="s">
        <v>194</v>
      </c>
      <c r="M727" t="s">
        <v>1604</v>
      </c>
      <c r="Q727">
        <v>204629</v>
      </c>
    </row>
    <row r="728" spans="1:17" x14ac:dyDescent="0.2">
      <c r="A728" s="169">
        <v>43766</v>
      </c>
      <c r="B728">
        <v>4505</v>
      </c>
      <c r="C728" t="s">
        <v>396</v>
      </c>
      <c r="D728" t="s">
        <v>265</v>
      </c>
      <c r="E728" t="s">
        <v>264</v>
      </c>
      <c r="F728" t="s">
        <v>427</v>
      </c>
      <c r="G728" t="s">
        <v>245</v>
      </c>
      <c r="H728">
        <v>3.8</v>
      </c>
      <c r="I728">
        <v>0</v>
      </c>
      <c r="J728" t="s">
        <v>193</v>
      </c>
      <c r="K728" t="s">
        <v>194</v>
      </c>
      <c r="L728" t="s">
        <v>194</v>
      </c>
      <c r="M728" t="s">
        <v>1604</v>
      </c>
      <c r="Q728">
        <v>204632</v>
      </c>
    </row>
    <row r="729" spans="1:17" x14ac:dyDescent="0.2">
      <c r="A729" s="169">
        <v>43766</v>
      </c>
      <c r="B729">
        <v>4505</v>
      </c>
      <c r="C729" t="s">
        <v>396</v>
      </c>
      <c r="D729" t="s">
        <v>265</v>
      </c>
      <c r="E729" t="s">
        <v>264</v>
      </c>
      <c r="F729" t="s">
        <v>1299</v>
      </c>
      <c r="G729" t="s">
        <v>245</v>
      </c>
      <c r="H729">
        <v>3.8</v>
      </c>
      <c r="I729">
        <v>0</v>
      </c>
      <c r="J729" t="s">
        <v>193</v>
      </c>
      <c r="K729" t="s">
        <v>194</v>
      </c>
      <c r="L729" t="s">
        <v>194</v>
      </c>
      <c r="M729" t="s">
        <v>1604</v>
      </c>
      <c r="Q729">
        <v>204634</v>
      </c>
    </row>
    <row r="730" spans="1:17" x14ac:dyDescent="0.2">
      <c r="A730" s="169">
        <v>43766</v>
      </c>
      <c r="B730">
        <v>4505</v>
      </c>
      <c r="C730" t="s">
        <v>396</v>
      </c>
      <c r="D730" t="s">
        <v>265</v>
      </c>
      <c r="E730" t="s">
        <v>264</v>
      </c>
      <c r="F730" t="s">
        <v>1442</v>
      </c>
      <c r="G730" t="s">
        <v>245</v>
      </c>
      <c r="H730">
        <v>3.8</v>
      </c>
      <c r="I730">
        <v>0</v>
      </c>
      <c r="J730" t="s">
        <v>193</v>
      </c>
      <c r="K730" t="s">
        <v>194</v>
      </c>
      <c r="L730" t="s">
        <v>194</v>
      </c>
      <c r="M730" t="s">
        <v>1604</v>
      </c>
      <c r="Q730">
        <v>204639</v>
      </c>
    </row>
    <row r="731" spans="1:17" x14ac:dyDescent="0.2">
      <c r="A731" s="169">
        <v>43766</v>
      </c>
      <c r="B731">
        <v>4505</v>
      </c>
      <c r="C731" t="s">
        <v>396</v>
      </c>
      <c r="D731" t="s">
        <v>265</v>
      </c>
      <c r="E731" t="s">
        <v>264</v>
      </c>
      <c r="F731" t="s">
        <v>426</v>
      </c>
      <c r="G731" t="s">
        <v>245</v>
      </c>
      <c r="H731">
        <v>3.8</v>
      </c>
      <c r="I731">
        <v>0</v>
      </c>
      <c r="J731" t="s">
        <v>193</v>
      </c>
      <c r="K731" t="s">
        <v>194</v>
      </c>
      <c r="L731" t="s">
        <v>194</v>
      </c>
      <c r="M731" t="s">
        <v>1604</v>
      </c>
      <c r="Q731">
        <v>204641</v>
      </c>
    </row>
    <row r="732" spans="1:17" x14ac:dyDescent="0.2">
      <c r="A732" s="169">
        <v>43766</v>
      </c>
      <c r="B732">
        <v>4505</v>
      </c>
      <c r="C732" t="s">
        <v>396</v>
      </c>
      <c r="D732" t="s">
        <v>265</v>
      </c>
      <c r="E732" t="s">
        <v>264</v>
      </c>
      <c r="F732" t="s">
        <v>425</v>
      </c>
      <c r="G732" t="s">
        <v>245</v>
      </c>
      <c r="H732">
        <v>3.8</v>
      </c>
      <c r="I732">
        <v>0</v>
      </c>
      <c r="J732" t="s">
        <v>193</v>
      </c>
      <c r="K732" t="s">
        <v>194</v>
      </c>
      <c r="L732" t="s">
        <v>194</v>
      </c>
      <c r="M732" t="s">
        <v>1604</v>
      </c>
      <c r="Q732">
        <v>204647</v>
      </c>
    </row>
    <row r="733" spans="1:17" x14ac:dyDescent="0.2">
      <c r="A733" s="169">
        <v>43766</v>
      </c>
      <c r="B733">
        <v>4505</v>
      </c>
      <c r="C733" t="s">
        <v>396</v>
      </c>
      <c r="D733" t="s">
        <v>265</v>
      </c>
      <c r="E733" t="s">
        <v>264</v>
      </c>
      <c r="F733" t="s">
        <v>424</v>
      </c>
      <c r="G733" t="s">
        <v>245</v>
      </c>
      <c r="H733">
        <v>3.8</v>
      </c>
      <c r="I733">
        <v>0</v>
      </c>
      <c r="J733" t="s">
        <v>193</v>
      </c>
      <c r="K733" t="s">
        <v>194</v>
      </c>
      <c r="L733" t="s">
        <v>194</v>
      </c>
      <c r="M733" t="s">
        <v>1604</v>
      </c>
      <c r="Q733">
        <v>204653</v>
      </c>
    </row>
    <row r="734" spans="1:17" x14ac:dyDescent="0.2">
      <c r="A734" s="169">
        <v>43766</v>
      </c>
      <c r="B734">
        <v>4505</v>
      </c>
      <c r="C734" t="s">
        <v>396</v>
      </c>
      <c r="D734" t="s">
        <v>265</v>
      </c>
      <c r="E734" t="s">
        <v>264</v>
      </c>
      <c r="F734" t="s">
        <v>423</v>
      </c>
      <c r="G734" t="s">
        <v>245</v>
      </c>
      <c r="H734">
        <v>3.8</v>
      </c>
      <c r="I734">
        <v>0</v>
      </c>
      <c r="J734" t="s">
        <v>193</v>
      </c>
      <c r="K734" t="s">
        <v>194</v>
      </c>
      <c r="L734" t="s">
        <v>194</v>
      </c>
      <c r="M734" t="s">
        <v>1604</v>
      </c>
      <c r="Q734">
        <v>204655</v>
      </c>
    </row>
    <row r="735" spans="1:17" x14ac:dyDescent="0.2">
      <c r="A735" s="169">
        <v>43766</v>
      </c>
      <c r="B735">
        <v>4505</v>
      </c>
      <c r="C735" t="s">
        <v>396</v>
      </c>
      <c r="D735" t="s">
        <v>265</v>
      </c>
      <c r="E735" t="s">
        <v>264</v>
      </c>
      <c r="F735" t="s">
        <v>1134</v>
      </c>
      <c r="G735" t="s">
        <v>245</v>
      </c>
      <c r="H735">
        <v>3.8</v>
      </c>
      <c r="I735">
        <v>0</v>
      </c>
      <c r="J735" t="s">
        <v>193</v>
      </c>
      <c r="K735" t="s">
        <v>194</v>
      </c>
      <c r="L735" t="s">
        <v>194</v>
      </c>
      <c r="M735" t="s">
        <v>1604</v>
      </c>
      <c r="Q735">
        <v>204660</v>
      </c>
    </row>
    <row r="736" spans="1:17" x14ac:dyDescent="0.2">
      <c r="A736" s="169">
        <v>43766</v>
      </c>
      <c r="B736">
        <v>4505</v>
      </c>
      <c r="C736" t="s">
        <v>396</v>
      </c>
      <c r="D736" t="s">
        <v>265</v>
      </c>
      <c r="E736" t="s">
        <v>264</v>
      </c>
      <c r="F736" t="s">
        <v>422</v>
      </c>
      <c r="G736" t="s">
        <v>245</v>
      </c>
      <c r="H736">
        <v>3.8</v>
      </c>
      <c r="I736">
        <v>0</v>
      </c>
      <c r="J736" t="s">
        <v>193</v>
      </c>
      <c r="K736" t="s">
        <v>194</v>
      </c>
      <c r="L736" t="s">
        <v>194</v>
      </c>
      <c r="M736" t="s">
        <v>1604</v>
      </c>
      <c r="Q736">
        <v>204662</v>
      </c>
    </row>
    <row r="737" spans="1:17" x14ac:dyDescent="0.2">
      <c r="A737" s="169">
        <v>43766</v>
      </c>
      <c r="B737">
        <v>4505</v>
      </c>
      <c r="C737" t="s">
        <v>396</v>
      </c>
      <c r="D737" t="s">
        <v>265</v>
      </c>
      <c r="E737" t="s">
        <v>264</v>
      </c>
      <c r="F737" t="s">
        <v>421</v>
      </c>
      <c r="G737" t="s">
        <v>245</v>
      </c>
      <c r="H737">
        <v>3.8</v>
      </c>
      <c r="I737">
        <v>0</v>
      </c>
      <c r="J737" t="s">
        <v>193</v>
      </c>
      <c r="K737" t="s">
        <v>194</v>
      </c>
      <c r="L737" t="s">
        <v>194</v>
      </c>
      <c r="M737" t="s">
        <v>1604</v>
      </c>
      <c r="Q737">
        <v>204670</v>
      </c>
    </row>
    <row r="738" spans="1:17" x14ac:dyDescent="0.2">
      <c r="A738" s="169">
        <v>43766</v>
      </c>
      <c r="B738">
        <v>4505</v>
      </c>
      <c r="C738" t="s">
        <v>396</v>
      </c>
      <c r="D738" t="s">
        <v>265</v>
      </c>
      <c r="E738" t="s">
        <v>264</v>
      </c>
      <c r="F738" t="s">
        <v>419</v>
      </c>
      <c r="G738" t="s">
        <v>245</v>
      </c>
      <c r="H738">
        <v>3.8</v>
      </c>
      <c r="I738">
        <v>0</v>
      </c>
      <c r="J738" t="s">
        <v>193</v>
      </c>
      <c r="K738" t="s">
        <v>194</v>
      </c>
      <c r="L738" t="s">
        <v>194</v>
      </c>
      <c r="M738" t="s">
        <v>1604</v>
      </c>
      <c r="Q738">
        <v>204672</v>
      </c>
    </row>
    <row r="739" spans="1:17" x14ac:dyDescent="0.2">
      <c r="A739" s="169">
        <v>43766</v>
      </c>
      <c r="B739">
        <v>4505</v>
      </c>
      <c r="C739" t="s">
        <v>396</v>
      </c>
      <c r="D739" t="s">
        <v>265</v>
      </c>
      <c r="E739" t="s">
        <v>264</v>
      </c>
      <c r="F739" t="s">
        <v>1441</v>
      </c>
      <c r="G739" t="s">
        <v>245</v>
      </c>
      <c r="H739">
        <v>3.8</v>
      </c>
      <c r="I739">
        <v>0</v>
      </c>
      <c r="J739" t="s">
        <v>193</v>
      </c>
      <c r="K739" t="s">
        <v>194</v>
      </c>
      <c r="L739" t="s">
        <v>194</v>
      </c>
      <c r="M739" t="s">
        <v>1604</v>
      </c>
      <c r="Q739">
        <v>204674</v>
      </c>
    </row>
    <row r="740" spans="1:17" x14ac:dyDescent="0.2">
      <c r="A740" s="169">
        <v>43766</v>
      </c>
      <c r="B740">
        <v>4505</v>
      </c>
      <c r="C740" t="s">
        <v>396</v>
      </c>
      <c r="D740" t="s">
        <v>265</v>
      </c>
      <c r="E740" t="s">
        <v>264</v>
      </c>
      <c r="F740" t="s">
        <v>417</v>
      </c>
      <c r="G740" t="s">
        <v>245</v>
      </c>
      <c r="H740">
        <v>3.8</v>
      </c>
      <c r="I740">
        <v>0</v>
      </c>
      <c r="J740" t="s">
        <v>193</v>
      </c>
      <c r="K740" t="s">
        <v>194</v>
      </c>
      <c r="L740" t="s">
        <v>194</v>
      </c>
      <c r="M740" t="s">
        <v>1604</v>
      </c>
      <c r="Q740">
        <v>204676</v>
      </c>
    </row>
    <row r="741" spans="1:17" x14ac:dyDescent="0.2">
      <c r="A741" s="169">
        <v>43766</v>
      </c>
      <c r="B741">
        <v>4505</v>
      </c>
      <c r="C741" t="s">
        <v>396</v>
      </c>
      <c r="D741" t="s">
        <v>265</v>
      </c>
      <c r="E741" t="s">
        <v>264</v>
      </c>
      <c r="F741" t="s">
        <v>1605</v>
      </c>
      <c r="G741" t="s">
        <v>245</v>
      </c>
      <c r="H741">
        <v>3.8</v>
      </c>
      <c r="I741">
        <v>0</v>
      </c>
      <c r="J741" t="s">
        <v>193</v>
      </c>
      <c r="K741" t="s">
        <v>194</v>
      </c>
      <c r="L741" t="s">
        <v>194</v>
      </c>
      <c r="M741" t="s">
        <v>1604</v>
      </c>
      <c r="Q741">
        <v>204678</v>
      </c>
    </row>
    <row r="742" spans="1:17" x14ac:dyDescent="0.2">
      <c r="A742" s="169">
        <v>43766</v>
      </c>
      <c r="B742">
        <v>4505</v>
      </c>
      <c r="C742" t="s">
        <v>396</v>
      </c>
      <c r="D742" t="s">
        <v>265</v>
      </c>
      <c r="E742" t="s">
        <v>264</v>
      </c>
      <c r="F742" t="s">
        <v>405</v>
      </c>
      <c r="G742" t="s">
        <v>245</v>
      </c>
      <c r="H742">
        <v>3.8</v>
      </c>
      <c r="I742">
        <v>0</v>
      </c>
      <c r="J742" t="s">
        <v>193</v>
      </c>
      <c r="K742" t="s">
        <v>194</v>
      </c>
      <c r="L742" t="s">
        <v>194</v>
      </c>
      <c r="M742" t="s">
        <v>1604</v>
      </c>
      <c r="Q742">
        <v>204680</v>
      </c>
    </row>
    <row r="743" spans="1:17" x14ac:dyDescent="0.2">
      <c r="A743" s="169">
        <v>43766</v>
      </c>
      <c r="B743">
        <v>4505</v>
      </c>
      <c r="C743" t="s">
        <v>396</v>
      </c>
      <c r="D743" t="s">
        <v>265</v>
      </c>
      <c r="E743" t="s">
        <v>264</v>
      </c>
      <c r="F743" t="s">
        <v>403</v>
      </c>
      <c r="G743" t="s">
        <v>245</v>
      </c>
      <c r="H743">
        <v>3.8</v>
      </c>
      <c r="I743">
        <v>0</v>
      </c>
      <c r="J743" t="s">
        <v>193</v>
      </c>
      <c r="K743" t="s">
        <v>194</v>
      </c>
      <c r="L743" t="s">
        <v>194</v>
      </c>
      <c r="M743" t="s">
        <v>1604</v>
      </c>
      <c r="Q743">
        <v>204682</v>
      </c>
    </row>
    <row r="744" spans="1:17" x14ac:dyDescent="0.2">
      <c r="A744" s="169">
        <v>43766</v>
      </c>
      <c r="B744">
        <v>4505</v>
      </c>
      <c r="C744" t="s">
        <v>396</v>
      </c>
      <c r="D744" t="s">
        <v>265</v>
      </c>
      <c r="E744" t="s">
        <v>264</v>
      </c>
      <c r="F744" t="s">
        <v>402</v>
      </c>
      <c r="G744" t="s">
        <v>245</v>
      </c>
      <c r="H744">
        <v>3.8</v>
      </c>
      <c r="I744">
        <v>0</v>
      </c>
      <c r="J744" t="s">
        <v>193</v>
      </c>
      <c r="K744" t="s">
        <v>194</v>
      </c>
      <c r="L744" t="s">
        <v>194</v>
      </c>
      <c r="M744" t="s">
        <v>1604</v>
      </c>
      <c r="Q744">
        <v>204684</v>
      </c>
    </row>
    <row r="745" spans="1:17" x14ac:dyDescent="0.2">
      <c r="A745" s="169">
        <v>43766</v>
      </c>
      <c r="B745">
        <v>4505</v>
      </c>
      <c r="C745" t="s">
        <v>396</v>
      </c>
      <c r="D745" t="s">
        <v>265</v>
      </c>
      <c r="E745" t="s">
        <v>264</v>
      </c>
      <c r="F745" t="s">
        <v>401</v>
      </c>
      <c r="G745" t="s">
        <v>245</v>
      </c>
      <c r="H745">
        <v>3.8</v>
      </c>
      <c r="I745">
        <v>0</v>
      </c>
      <c r="J745" t="s">
        <v>193</v>
      </c>
      <c r="K745" t="s">
        <v>194</v>
      </c>
      <c r="L745" t="s">
        <v>194</v>
      </c>
      <c r="M745" t="s">
        <v>1604</v>
      </c>
      <c r="Q745">
        <v>204686</v>
      </c>
    </row>
    <row r="746" spans="1:17" x14ac:dyDescent="0.2">
      <c r="A746" s="169">
        <v>43766</v>
      </c>
      <c r="B746">
        <v>4505</v>
      </c>
      <c r="C746" t="s">
        <v>396</v>
      </c>
      <c r="D746" t="s">
        <v>265</v>
      </c>
      <c r="E746" t="s">
        <v>264</v>
      </c>
      <c r="F746" t="s">
        <v>399</v>
      </c>
      <c r="G746" t="s">
        <v>245</v>
      </c>
      <c r="H746">
        <v>3.8</v>
      </c>
      <c r="I746">
        <v>0</v>
      </c>
      <c r="J746" t="s">
        <v>193</v>
      </c>
      <c r="K746" t="s">
        <v>194</v>
      </c>
      <c r="L746" t="s">
        <v>194</v>
      </c>
      <c r="M746" t="s">
        <v>1604</v>
      </c>
      <c r="Q746">
        <v>204688</v>
      </c>
    </row>
    <row r="747" spans="1:17" x14ac:dyDescent="0.2">
      <c r="A747" s="169">
        <v>43766</v>
      </c>
      <c r="B747">
        <v>4505</v>
      </c>
      <c r="C747" t="s">
        <v>396</v>
      </c>
      <c r="D747" t="s">
        <v>265</v>
      </c>
      <c r="E747" t="s">
        <v>264</v>
      </c>
      <c r="F747" t="s">
        <v>397</v>
      </c>
      <c r="G747" t="s">
        <v>245</v>
      </c>
      <c r="H747">
        <v>3.8</v>
      </c>
      <c r="I747">
        <v>0</v>
      </c>
      <c r="J747" t="s">
        <v>193</v>
      </c>
      <c r="K747" t="s">
        <v>194</v>
      </c>
      <c r="L747" t="s">
        <v>194</v>
      </c>
      <c r="M747" t="s">
        <v>1604</v>
      </c>
      <c r="Q747">
        <v>204692</v>
      </c>
    </row>
    <row r="748" spans="1:17" x14ac:dyDescent="0.2">
      <c r="A748" s="169">
        <v>43766</v>
      </c>
      <c r="B748">
        <v>4505</v>
      </c>
      <c r="C748" t="s">
        <v>396</v>
      </c>
      <c r="D748" t="s">
        <v>265</v>
      </c>
      <c r="E748" t="s">
        <v>264</v>
      </c>
      <c r="F748" t="s">
        <v>1437</v>
      </c>
      <c r="G748" t="s">
        <v>245</v>
      </c>
      <c r="H748">
        <v>3.8</v>
      </c>
      <c r="I748">
        <v>0</v>
      </c>
      <c r="J748" t="s">
        <v>193</v>
      </c>
      <c r="K748" t="s">
        <v>194</v>
      </c>
      <c r="L748" t="s">
        <v>194</v>
      </c>
      <c r="M748" t="s">
        <v>1604</v>
      </c>
      <c r="Q748">
        <v>204694</v>
      </c>
    </row>
    <row r="749" spans="1:17" x14ac:dyDescent="0.2">
      <c r="A749" s="169">
        <v>43766</v>
      </c>
      <c r="B749">
        <v>4505</v>
      </c>
      <c r="C749" t="s">
        <v>396</v>
      </c>
      <c r="D749" t="s">
        <v>265</v>
      </c>
      <c r="E749" t="s">
        <v>264</v>
      </c>
      <c r="F749" t="s">
        <v>395</v>
      </c>
      <c r="G749" t="s">
        <v>245</v>
      </c>
      <c r="H749">
        <v>3.8</v>
      </c>
      <c r="I749">
        <v>0</v>
      </c>
      <c r="J749" t="s">
        <v>193</v>
      </c>
      <c r="K749" t="s">
        <v>194</v>
      </c>
      <c r="L749" t="s">
        <v>194</v>
      </c>
      <c r="M749" t="s">
        <v>1604</v>
      </c>
      <c r="Q749">
        <v>204696</v>
      </c>
    </row>
    <row r="750" spans="1:17" x14ac:dyDescent="0.2">
      <c r="A750" s="169">
        <v>43766</v>
      </c>
      <c r="B750">
        <v>4505</v>
      </c>
      <c r="C750" t="s">
        <v>396</v>
      </c>
      <c r="D750" t="s">
        <v>265</v>
      </c>
      <c r="E750" t="s">
        <v>264</v>
      </c>
      <c r="F750" t="s">
        <v>1436</v>
      </c>
      <c r="G750" t="s">
        <v>245</v>
      </c>
      <c r="H750">
        <v>3.8</v>
      </c>
      <c r="I750">
        <v>0</v>
      </c>
      <c r="J750" t="s">
        <v>193</v>
      </c>
      <c r="K750" t="s">
        <v>194</v>
      </c>
      <c r="L750" t="s">
        <v>194</v>
      </c>
      <c r="M750" t="s">
        <v>1604</v>
      </c>
      <c r="Q750">
        <v>204710</v>
      </c>
    </row>
    <row r="751" spans="1:17" x14ac:dyDescent="0.2">
      <c r="A751" s="169">
        <v>43766</v>
      </c>
      <c r="B751">
        <v>4505</v>
      </c>
      <c r="C751" t="s">
        <v>396</v>
      </c>
      <c r="D751" t="s">
        <v>265</v>
      </c>
      <c r="E751" t="s">
        <v>264</v>
      </c>
      <c r="F751" t="s">
        <v>589</v>
      </c>
      <c r="G751" t="s">
        <v>245</v>
      </c>
      <c r="H751">
        <v>4.26</v>
      </c>
      <c r="I751">
        <v>0</v>
      </c>
      <c r="J751" t="s">
        <v>193</v>
      </c>
      <c r="K751" t="s">
        <v>194</v>
      </c>
      <c r="L751" t="s">
        <v>194</v>
      </c>
      <c r="M751" t="s">
        <v>1604</v>
      </c>
      <c r="Q751">
        <v>204712</v>
      </c>
    </row>
    <row r="752" spans="1:17" x14ac:dyDescent="0.2">
      <c r="A752" s="169">
        <v>43749</v>
      </c>
      <c r="B752">
        <v>2160</v>
      </c>
      <c r="C752" t="s">
        <v>615</v>
      </c>
      <c r="D752" t="s">
        <v>265</v>
      </c>
      <c r="E752" t="s">
        <v>264</v>
      </c>
      <c r="F752" t="s">
        <v>1603</v>
      </c>
      <c r="G752" t="s">
        <v>245</v>
      </c>
      <c r="H752">
        <v>-850</v>
      </c>
      <c r="I752">
        <v>-127.5</v>
      </c>
      <c r="K752" t="s">
        <v>201</v>
      </c>
      <c r="M752" t="s">
        <v>1602</v>
      </c>
      <c r="Q752">
        <v>204781</v>
      </c>
    </row>
    <row r="753" spans="1:17" x14ac:dyDescent="0.2">
      <c r="A753" s="169">
        <v>43768</v>
      </c>
      <c r="B753">
        <v>2105</v>
      </c>
      <c r="C753" t="s">
        <v>186</v>
      </c>
      <c r="D753" t="s">
        <v>265</v>
      </c>
      <c r="E753" t="s">
        <v>264</v>
      </c>
      <c r="F753" t="s">
        <v>1601</v>
      </c>
      <c r="G753" t="s">
        <v>245</v>
      </c>
      <c r="H753" s="170">
        <v>61933.55</v>
      </c>
      <c r="I753">
        <v>0</v>
      </c>
      <c r="J753" t="s">
        <v>188</v>
      </c>
      <c r="K753" t="s">
        <v>189</v>
      </c>
      <c r="L753" t="s">
        <v>189</v>
      </c>
      <c r="M753" t="s">
        <v>1600</v>
      </c>
      <c r="Q753">
        <v>204791</v>
      </c>
    </row>
    <row r="754" spans="1:17" x14ac:dyDescent="0.2">
      <c r="A754" s="169">
        <v>43768</v>
      </c>
      <c r="B754">
        <v>2125</v>
      </c>
      <c r="C754" t="s">
        <v>203</v>
      </c>
      <c r="D754" t="s">
        <v>265</v>
      </c>
      <c r="E754" t="s">
        <v>264</v>
      </c>
      <c r="F754" t="s">
        <v>1601</v>
      </c>
      <c r="G754" t="s">
        <v>245</v>
      </c>
      <c r="H754">
        <v>123.94</v>
      </c>
      <c r="I754">
        <v>0</v>
      </c>
      <c r="J754" t="s">
        <v>188</v>
      </c>
      <c r="K754" t="s">
        <v>189</v>
      </c>
      <c r="L754" t="s">
        <v>189</v>
      </c>
      <c r="M754" t="s">
        <v>1600</v>
      </c>
      <c r="Q754">
        <v>204807</v>
      </c>
    </row>
    <row r="755" spans="1:17" x14ac:dyDescent="0.2">
      <c r="A755" s="169">
        <v>43768</v>
      </c>
      <c r="B755">
        <v>2135</v>
      </c>
      <c r="C755" t="s">
        <v>190</v>
      </c>
      <c r="D755" t="s">
        <v>265</v>
      </c>
      <c r="E755" t="s">
        <v>264</v>
      </c>
      <c r="F755" t="s">
        <v>1601</v>
      </c>
      <c r="G755" t="s">
        <v>245</v>
      </c>
      <c r="H755">
        <v>697.81</v>
      </c>
      <c r="I755">
        <v>0</v>
      </c>
      <c r="J755" t="s">
        <v>188</v>
      </c>
      <c r="K755" t="s">
        <v>189</v>
      </c>
      <c r="L755" t="s">
        <v>189</v>
      </c>
      <c r="M755" t="s">
        <v>1600</v>
      </c>
      <c r="Q755">
        <v>204813</v>
      </c>
    </row>
    <row r="756" spans="1:17" x14ac:dyDescent="0.2">
      <c r="A756" s="169">
        <v>43768</v>
      </c>
      <c r="B756">
        <v>2140</v>
      </c>
      <c r="C756" t="s">
        <v>191</v>
      </c>
      <c r="D756" t="s">
        <v>265</v>
      </c>
      <c r="E756" t="s">
        <v>264</v>
      </c>
      <c r="F756" t="s">
        <v>1601</v>
      </c>
      <c r="G756" t="s">
        <v>245</v>
      </c>
      <c r="H756" s="170">
        <v>1511.49</v>
      </c>
      <c r="I756">
        <v>0</v>
      </c>
      <c r="J756" t="s">
        <v>188</v>
      </c>
      <c r="K756" t="s">
        <v>189</v>
      </c>
      <c r="L756" t="s">
        <v>189</v>
      </c>
      <c r="M756" t="s">
        <v>1600</v>
      </c>
      <c r="Q756">
        <v>204823</v>
      </c>
    </row>
    <row r="757" spans="1:17" x14ac:dyDescent="0.2">
      <c r="A757" s="169">
        <v>43768</v>
      </c>
      <c r="B757">
        <v>2220</v>
      </c>
      <c r="C757" t="s">
        <v>1432</v>
      </c>
      <c r="D757" t="s">
        <v>265</v>
      </c>
      <c r="E757" t="s">
        <v>264</v>
      </c>
      <c r="F757" t="s">
        <v>1601</v>
      </c>
      <c r="G757" t="s">
        <v>245</v>
      </c>
      <c r="H757">
        <v>33</v>
      </c>
      <c r="I757">
        <v>0</v>
      </c>
      <c r="J757" t="s">
        <v>188</v>
      </c>
      <c r="K757" t="s">
        <v>189</v>
      </c>
      <c r="L757" t="s">
        <v>189</v>
      </c>
      <c r="M757" t="s">
        <v>1600</v>
      </c>
      <c r="Q757">
        <v>204834</v>
      </c>
    </row>
    <row r="758" spans="1:17" x14ac:dyDescent="0.2">
      <c r="A758" s="169">
        <v>43769</v>
      </c>
      <c r="B758">
        <v>2105</v>
      </c>
      <c r="C758" t="s">
        <v>186</v>
      </c>
      <c r="D758" t="s">
        <v>265</v>
      </c>
      <c r="E758" t="s">
        <v>264</v>
      </c>
      <c r="F758" t="s">
        <v>1598</v>
      </c>
      <c r="G758" t="s">
        <v>245</v>
      </c>
      <c r="H758" s="170">
        <v>6193.36</v>
      </c>
      <c r="I758">
        <v>0</v>
      </c>
      <c r="J758" t="s">
        <v>188</v>
      </c>
      <c r="K758" t="s">
        <v>189</v>
      </c>
      <c r="L758" t="s">
        <v>189</v>
      </c>
      <c r="M758" t="s">
        <v>1599</v>
      </c>
      <c r="Q758">
        <v>204875</v>
      </c>
    </row>
    <row r="759" spans="1:17" x14ac:dyDescent="0.2">
      <c r="A759" s="169">
        <v>43769</v>
      </c>
      <c r="B759">
        <v>2135</v>
      </c>
      <c r="C759" t="s">
        <v>190</v>
      </c>
      <c r="D759" t="s">
        <v>265</v>
      </c>
      <c r="E759" t="s">
        <v>264</v>
      </c>
      <c r="F759" t="s">
        <v>1598</v>
      </c>
      <c r="G759" t="s">
        <v>245</v>
      </c>
      <c r="H759">
        <v>69.78</v>
      </c>
      <c r="I759">
        <v>0</v>
      </c>
      <c r="J759" t="s">
        <v>188</v>
      </c>
      <c r="K759" t="s">
        <v>189</v>
      </c>
      <c r="L759" t="s">
        <v>189</v>
      </c>
      <c r="M759" t="s">
        <v>1599</v>
      </c>
      <c r="Q759">
        <v>204881</v>
      </c>
    </row>
    <row r="760" spans="1:17" x14ac:dyDescent="0.2">
      <c r="A760" s="169">
        <v>43769</v>
      </c>
      <c r="B760">
        <v>2140</v>
      </c>
      <c r="C760" t="s">
        <v>191</v>
      </c>
      <c r="D760" t="s">
        <v>265</v>
      </c>
      <c r="E760" t="s">
        <v>264</v>
      </c>
      <c r="F760" t="s">
        <v>1598</v>
      </c>
      <c r="G760" t="s">
        <v>245</v>
      </c>
      <c r="H760">
        <v>151.15</v>
      </c>
      <c r="I760">
        <v>0</v>
      </c>
      <c r="J760" t="s">
        <v>188</v>
      </c>
      <c r="K760" t="s">
        <v>189</v>
      </c>
      <c r="L760" t="s">
        <v>189</v>
      </c>
      <c r="M760" t="s">
        <v>1599</v>
      </c>
      <c r="Q760">
        <v>204891</v>
      </c>
    </row>
    <row r="761" spans="1:17" x14ac:dyDescent="0.2">
      <c r="A761" s="169">
        <v>43770</v>
      </c>
      <c r="B761">
        <v>2105</v>
      </c>
      <c r="C761" t="s">
        <v>186</v>
      </c>
      <c r="D761" t="s">
        <v>265</v>
      </c>
      <c r="E761" t="s">
        <v>264</v>
      </c>
      <c r="F761" t="s">
        <v>1598</v>
      </c>
      <c r="G761" t="s">
        <v>245</v>
      </c>
      <c r="H761" s="170">
        <v>-6193.36</v>
      </c>
      <c r="I761">
        <v>0</v>
      </c>
      <c r="J761" t="s">
        <v>188</v>
      </c>
      <c r="K761" t="s">
        <v>189</v>
      </c>
      <c r="L761" t="s">
        <v>189</v>
      </c>
      <c r="M761" t="s">
        <v>1597</v>
      </c>
      <c r="Q761">
        <v>204902</v>
      </c>
    </row>
    <row r="762" spans="1:17" x14ac:dyDescent="0.2">
      <c r="A762" s="169">
        <v>43770</v>
      </c>
      <c r="B762">
        <v>2135</v>
      </c>
      <c r="C762" t="s">
        <v>190</v>
      </c>
      <c r="D762" t="s">
        <v>265</v>
      </c>
      <c r="E762" t="s">
        <v>264</v>
      </c>
      <c r="F762" t="s">
        <v>1598</v>
      </c>
      <c r="G762" t="s">
        <v>245</v>
      </c>
      <c r="H762">
        <v>-69.78</v>
      </c>
      <c r="I762">
        <v>0</v>
      </c>
      <c r="J762" t="s">
        <v>188</v>
      </c>
      <c r="K762" t="s">
        <v>189</v>
      </c>
      <c r="L762" t="s">
        <v>189</v>
      </c>
      <c r="M762" t="s">
        <v>1597</v>
      </c>
      <c r="Q762">
        <v>204908</v>
      </c>
    </row>
    <row r="763" spans="1:17" x14ac:dyDescent="0.2">
      <c r="A763" s="169">
        <v>43770</v>
      </c>
      <c r="B763">
        <v>2140</v>
      </c>
      <c r="C763" t="s">
        <v>191</v>
      </c>
      <c r="D763" t="s">
        <v>265</v>
      </c>
      <c r="E763" t="s">
        <v>264</v>
      </c>
      <c r="F763" t="s">
        <v>1598</v>
      </c>
      <c r="G763" t="s">
        <v>245</v>
      </c>
      <c r="H763">
        <v>-151.15</v>
      </c>
      <c r="I763">
        <v>0</v>
      </c>
      <c r="J763" t="s">
        <v>188</v>
      </c>
      <c r="K763" t="s">
        <v>189</v>
      </c>
      <c r="L763" t="s">
        <v>189</v>
      </c>
      <c r="M763" t="s">
        <v>1597</v>
      </c>
      <c r="Q763">
        <v>204918</v>
      </c>
    </row>
    <row r="764" spans="1:17" x14ac:dyDescent="0.2">
      <c r="A764" s="169">
        <v>43770</v>
      </c>
      <c r="B764">
        <v>3435</v>
      </c>
      <c r="C764" t="s">
        <v>289</v>
      </c>
      <c r="D764" t="s">
        <v>265</v>
      </c>
      <c r="E764" t="s">
        <v>264</v>
      </c>
      <c r="F764" t="s">
        <v>1596</v>
      </c>
      <c r="G764" t="s">
        <v>245</v>
      </c>
      <c r="H764">
        <v>554</v>
      </c>
      <c r="I764">
        <v>83.1</v>
      </c>
      <c r="K764" t="s">
        <v>201</v>
      </c>
      <c r="M764" t="s">
        <v>1595</v>
      </c>
      <c r="Q764">
        <v>204925</v>
      </c>
    </row>
    <row r="765" spans="1:17" x14ac:dyDescent="0.2">
      <c r="A765" s="169">
        <v>43770</v>
      </c>
      <c r="B765">
        <v>3730</v>
      </c>
      <c r="C765" t="s">
        <v>234</v>
      </c>
      <c r="D765" t="s">
        <v>265</v>
      </c>
      <c r="E765" t="s">
        <v>264</v>
      </c>
      <c r="F765" t="s">
        <v>1594</v>
      </c>
      <c r="G765" t="s">
        <v>245</v>
      </c>
      <c r="H765">
        <v>974.99</v>
      </c>
      <c r="I765">
        <v>146.25</v>
      </c>
      <c r="K765" t="s">
        <v>201</v>
      </c>
      <c r="M765" t="s">
        <v>1593</v>
      </c>
      <c r="Q765">
        <v>204960</v>
      </c>
    </row>
    <row r="766" spans="1:17" x14ac:dyDescent="0.2">
      <c r="A766" s="169">
        <v>43769</v>
      </c>
      <c r="B766">
        <v>2225</v>
      </c>
      <c r="C766" t="s">
        <v>202</v>
      </c>
      <c r="D766" t="s">
        <v>265</v>
      </c>
      <c r="E766" t="s">
        <v>264</v>
      </c>
      <c r="F766" t="s">
        <v>1592</v>
      </c>
      <c r="G766" t="s">
        <v>245</v>
      </c>
      <c r="H766">
        <v>7.91</v>
      </c>
      <c r="I766">
        <v>0</v>
      </c>
      <c r="J766" t="s">
        <v>193</v>
      </c>
      <c r="K766" t="s">
        <v>194</v>
      </c>
      <c r="L766" t="s">
        <v>194</v>
      </c>
      <c r="M766" t="s">
        <v>1590</v>
      </c>
      <c r="N766" t="s">
        <v>195</v>
      </c>
      <c r="Q766">
        <v>204977</v>
      </c>
    </row>
    <row r="767" spans="1:17" x14ac:dyDescent="0.2">
      <c r="A767" s="169">
        <v>43769</v>
      </c>
      <c r="B767">
        <v>2225</v>
      </c>
      <c r="C767" t="s">
        <v>202</v>
      </c>
      <c r="D767" t="s">
        <v>265</v>
      </c>
      <c r="E767" t="s">
        <v>264</v>
      </c>
      <c r="F767" t="s">
        <v>1591</v>
      </c>
      <c r="G767" t="s">
        <v>245</v>
      </c>
      <c r="H767">
        <v>3.48</v>
      </c>
      <c r="I767">
        <v>0</v>
      </c>
      <c r="J767" t="s">
        <v>193</v>
      </c>
      <c r="K767" t="s">
        <v>194</v>
      </c>
      <c r="L767" t="s">
        <v>194</v>
      </c>
      <c r="M767" t="s">
        <v>1590</v>
      </c>
      <c r="N767" t="s">
        <v>195</v>
      </c>
      <c r="Q767">
        <v>204980</v>
      </c>
    </row>
    <row r="768" spans="1:17" x14ac:dyDescent="0.2">
      <c r="A768" s="169">
        <v>43769</v>
      </c>
      <c r="B768">
        <v>3446</v>
      </c>
      <c r="C768" t="s">
        <v>192</v>
      </c>
      <c r="D768" t="s">
        <v>265</v>
      </c>
      <c r="E768" t="s">
        <v>264</v>
      </c>
      <c r="F768" t="s">
        <v>382</v>
      </c>
      <c r="G768" t="s">
        <v>245</v>
      </c>
      <c r="H768">
        <v>4.3499999999999996</v>
      </c>
      <c r="I768">
        <v>0</v>
      </c>
      <c r="J768" t="s">
        <v>193</v>
      </c>
      <c r="K768" t="s">
        <v>194</v>
      </c>
      <c r="L768" t="s">
        <v>194</v>
      </c>
      <c r="M768" t="s">
        <v>1589</v>
      </c>
      <c r="N768" t="s">
        <v>1499</v>
      </c>
      <c r="Q768">
        <v>204984</v>
      </c>
    </row>
    <row r="769" spans="1:17" x14ac:dyDescent="0.2">
      <c r="A769" s="169">
        <v>43769</v>
      </c>
      <c r="B769">
        <v>3446</v>
      </c>
      <c r="C769" t="s">
        <v>192</v>
      </c>
      <c r="D769" t="s">
        <v>265</v>
      </c>
      <c r="E769" t="s">
        <v>264</v>
      </c>
      <c r="F769" t="s">
        <v>382</v>
      </c>
      <c r="G769" t="s">
        <v>245</v>
      </c>
      <c r="H769">
        <v>160.63</v>
      </c>
      <c r="I769">
        <v>0</v>
      </c>
      <c r="J769" t="s">
        <v>193</v>
      </c>
      <c r="K769" t="s">
        <v>194</v>
      </c>
      <c r="L769" t="s">
        <v>194</v>
      </c>
      <c r="M769" t="s">
        <v>1589</v>
      </c>
      <c r="N769" t="s">
        <v>224</v>
      </c>
      <c r="Q769">
        <v>204985</v>
      </c>
    </row>
    <row r="770" spans="1:17" x14ac:dyDescent="0.2">
      <c r="A770" s="169">
        <v>43769</v>
      </c>
      <c r="B770">
        <v>3446</v>
      </c>
      <c r="C770" t="s">
        <v>192</v>
      </c>
      <c r="D770" t="s">
        <v>265</v>
      </c>
      <c r="E770" t="s">
        <v>264</v>
      </c>
      <c r="F770" t="s">
        <v>382</v>
      </c>
      <c r="G770" t="s">
        <v>245</v>
      </c>
      <c r="H770">
        <v>91.19</v>
      </c>
      <c r="I770">
        <v>0</v>
      </c>
      <c r="J770" t="s">
        <v>193</v>
      </c>
      <c r="K770" t="s">
        <v>194</v>
      </c>
      <c r="L770" t="s">
        <v>194</v>
      </c>
      <c r="M770" t="s">
        <v>1589</v>
      </c>
      <c r="N770" t="s">
        <v>1497</v>
      </c>
      <c r="Q770">
        <v>204986</v>
      </c>
    </row>
    <row r="771" spans="1:17" x14ac:dyDescent="0.2">
      <c r="A771" s="169">
        <v>43769</v>
      </c>
      <c r="B771">
        <v>3446</v>
      </c>
      <c r="C771" t="s">
        <v>192</v>
      </c>
      <c r="D771" t="s">
        <v>265</v>
      </c>
      <c r="E771" t="s">
        <v>264</v>
      </c>
      <c r="F771" t="s">
        <v>382</v>
      </c>
      <c r="G771" t="s">
        <v>245</v>
      </c>
      <c r="H771">
        <v>69.739999999999995</v>
      </c>
      <c r="I771">
        <v>0</v>
      </c>
      <c r="J771" t="s">
        <v>193</v>
      </c>
      <c r="K771" t="s">
        <v>194</v>
      </c>
      <c r="L771" t="s">
        <v>194</v>
      </c>
      <c r="M771" t="s">
        <v>1589</v>
      </c>
      <c r="N771" t="s">
        <v>226</v>
      </c>
      <c r="Q771">
        <v>204987</v>
      </c>
    </row>
    <row r="772" spans="1:17" x14ac:dyDescent="0.2">
      <c r="A772" s="169">
        <v>43769</v>
      </c>
      <c r="B772">
        <v>3446</v>
      </c>
      <c r="C772" t="s">
        <v>192</v>
      </c>
      <c r="D772" t="s">
        <v>265</v>
      </c>
      <c r="E772" t="s">
        <v>264</v>
      </c>
      <c r="F772" t="s">
        <v>382</v>
      </c>
      <c r="G772" t="s">
        <v>245</v>
      </c>
      <c r="H772">
        <v>90.86</v>
      </c>
      <c r="I772">
        <v>0</v>
      </c>
      <c r="J772" t="s">
        <v>193</v>
      </c>
      <c r="K772" t="s">
        <v>194</v>
      </c>
      <c r="L772" t="s">
        <v>194</v>
      </c>
      <c r="M772" t="s">
        <v>1589</v>
      </c>
      <c r="N772" t="s">
        <v>383</v>
      </c>
      <c r="Q772">
        <v>204988</v>
      </c>
    </row>
    <row r="773" spans="1:17" x14ac:dyDescent="0.2">
      <c r="A773" s="169">
        <v>43769</v>
      </c>
      <c r="B773">
        <v>3446</v>
      </c>
      <c r="C773" t="s">
        <v>192</v>
      </c>
      <c r="D773" t="s">
        <v>265</v>
      </c>
      <c r="E773" t="s">
        <v>264</v>
      </c>
      <c r="F773" t="s">
        <v>382</v>
      </c>
      <c r="G773" t="s">
        <v>245</v>
      </c>
      <c r="H773">
        <v>103.39</v>
      </c>
      <c r="I773">
        <v>0</v>
      </c>
      <c r="J773" t="s">
        <v>193</v>
      </c>
      <c r="K773" t="s">
        <v>194</v>
      </c>
      <c r="L773" t="s">
        <v>194</v>
      </c>
      <c r="M773" t="s">
        <v>1589</v>
      </c>
      <c r="N773" t="s">
        <v>230</v>
      </c>
      <c r="Q773">
        <v>204989</v>
      </c>
    </row>
    <row r="774" spans="1:17" x14ac:dyDescent="0.2">
      <c r="A774" s="169">
        <v>43769</v>
      </c>
      <c r="B774">
        <v>3446</v>
      </c>
      <c r="C774" t="s">
        <v>192</v>
      </c>
      <c r="D774" t="s">
        <v>265</v>
      </c>
      <c r="E774" t="s">
        <v>264</v>
      </c>
      <c r="F774" t="s">
        <v>382</v>
      </c>
      <c r="G774" t="s">
        <v>245</v>
      </c>
      <c r="H774">
        <v>94.78</v>
      </c>
      <c r="I774">
        <v>0</v>
      </c>
      <c r="J774" t="s">
        <v>193</v>
      </c>
      <c r="K774" t="s">
        <v>194</v>
      </c>
      <c r="L774" t="s">
        <v>194</v>
      </c>
      <c r="M774" t="s">
        <v>1589</v>
      </c>
      <c r="N774" t="s">
        <v>195</v>
      </c>
      <c r="Q774">
        <v>204990</v>
      </c>
    </row>
    <row r="775" spans="1:17" x14ac:dyDescent="0.2">
      <c r="A775" s="169">
        <v>43769</v>
      </c>
      <c r="B775">
        <v>3446</v>
      </c>
      <c r="C775" t="s">
        <v>192</v>
      </c>
      <c r="D775" t="s">
        <v>265</v>
      </c>
      <c r="E775" t="s">
        <v>264</v>
      </c>
      <c r="F775" t="s">
        <v>382</v>
      </c>
      <c r="G775" t="s">
        <v>245</v>
      </c>
      <c r="H775">
        <v>45.39</v>
      </c>
      <c r="I775">
        <v>0</v>
      </c>
      <c r="J775" t="s">
        <v>193</v>
      </c>
      <c r="K775" t="s">
        <v>194</v>
      </c>
      <c r="L775" t="s">
        <v>194</v>
      </c>
      <c r="M775" t="s">
        <v>1589</v>
      </c>
      <c r="N775" t="s">
        <v>1494</v>
      </c>
      <c r="Q775">
        <v>204991</v>
      </c>
    </row>
    <row r="776" spans="1:17" x14ac:dyDescent="0.2">
      <c r="A776" s="169">
        <v>43769</v>
      </c>
      <c r="B776">
        <v>3446</v>
      </c>
      <c r="C776" t="s">
        <v>192</v>
      </c>
      <c r="D776" t="s">
        <v>265</v>
      </c>
      <c r="E776" t="s">
        <v>264</v>
      </c>
      <c r="F776" t="s">
        <v>1588</v>
      </c>
      <c r="G776" t="s">
        <v>245</v>
      </c>
      <c r="H776">
        <v>52.1</v>
      </c>
      <c r="I776">
        <v>0</v>
      </c>
      <c r="J776" t="s">
        <v>193</v>
      </c>
      <c r="K776" t="s">
        <v>194</v>
      </c>
      <c r="L776" t="s">
        <v>194</v>
      </c>
      <c r="M776" t="s">
        <v>1589</v>
      </c>
      <c r="Q776">
        <v>205083</v>
      </c>
    </row>
    <row r="777" spans="1:17" x14ac:dyDescent="0.2">
      <c r="A777" s="169">
        <v>43769</v>
      </c>
      <c r="B777">
        <v>4505</v>
      </c>
      <c r="C777" t="s">
        <v>396</v>
      </c>
      <c r="D777" t="s">
        <v>265</v>
      </c>
      <c r="E777" t="s">
        <v>264</v>
      </c>
      <c r="F777" t="s">
        <v>554</v>
      </c>
      <c r="G777" t="s">
        <v>245</v>
      </c>
      <c r="H777">
        <v>8.74</v>
      </c>
      <c r="I777">
        <v>0</v>
      </c>
      <c r="J777" t="s">
        <v>193</v>
      </c>
      <c r="K777" t="s">
        <v>194</v>
      </c>
      <c r="L777" t="s">
        <v>194</v>
      </c>
      <c r="M777" t="s">
        <v>1589</v>
      </c>
      <c r="Q777">
        <v>205084</v>
      </c>
    </row>
    <row r="778" spans="1:17" x14ac:dyDescent="0.2">
      <c r="A778" s="169">
        <v>43770</v>
      </c>
      <c r="B778">
        <v>3446</v>
      </c>
      <c r="C778" t="s">
        <v>192</v>
      </c>
      <c r="D778" t="s">
        <v>265</v>
      </c>
      <c r="E778" t="s">
        <v>264</v>
      </c>
      <c r="F778" t="s">
        <v>382</v>
      </c>
      <c r="G778" t="s">
        <v>245</v>
      </c>
      <c r="H778">
        <v>-4.3499999999999996</v>
      </c>
      <c r="I778">
        <v>0</v>
      </c>
      <c r="J778" t="s">
        <v>193</v>
      </c>
      <c r="K778" t="s">
        <v>194</v>
      </c>
      <c r="L778" t="s">
        <v>194</v>
      </c>
      <c r="M778" t="s">
        <v>1587</v>
      </c>
      <c r="N778" t="s">
        <v>1499</v>
      </c>
      <c r="Q778">
        <v>205086</v>
      </c>
    </row>
    <row r="779" spans="1:17" x14ac:dyDescent="0.2">
      <c r="A779" s="169">
        <v>43770</v>
      </c>
      <c r="B779">
        <v>3446</v>
      </c>
      <c r="C779" t="s">
        <v>192</v>
      </c>
      <c r="D779" t="s">
        <v>265</v>
      </c>
      <c r="E779" t="s">
        <v>264</v>
      </c>
      <c r="F779" t="s">
        <v>382</v>
      </c>
      <c r="G779" t="s">
        <v>245</v>
      </c>
      <c r="H779">
        <v>-160.63</v>
      </c>
      <c r="I779">
        <v>0</v>
      </c>
      <c r="J779" t="s">
        <v>193</v>
      </c>
      <c r="K779" t="s">
        <v>194</v>
      </c>
      <c r="L779" t="s">
        <v>194</v>
      </c>
      <c r="M779" t="s">
        <v>1587</v>
      </c>
      <c r="N779" t="s">
        <v>224</v>
      </c>
      <c r="Q779">
        <v>205087</v>
      </c>
    </row>
    <row r="780" spans="1:17" x14ac:dyDescent="0.2">
      <c r="A780" s="169">
        <v>43770</v>
      </c>
      <c r="B780">
        <v>3446</v>
      </c>
      <c r="C780" t="s">
        <v>192</v>
      </c>
      <c r="D780" t="s">
        <v>265</v>
      </c>
      <c r="E780" t="s">
        <v>264</v>
      </c>
      <c r="F780" t="s">
        <v>382</v>
      </c>
      <c r="G780" t="s">
        <v>245</v>
      </c>
      <c r="H780">
        <v>-91.19</v>
      </c>
      <c r="I780">
        <v>0</v>
      </c>
      <c r="J780" t="s">
        <v>193</v>
      </c>
      <c r="K780" t="s">
        <v>194</v>
      </c>
      <c r="L780" t="s">
        <v>194</v>
      </c>
      <c r="M780" t="s">
        <v>1587</v>
      </c>
      <c r="N780" t="s">
        <v>1497</v>
      </c>
      <c r="Q780">
        <v>205088</v>
      </c>
    </row>
    <row r="781" spans="1:17" x14ac:dyDescent="0.2">
      <c r="A781" s="169">
        <v>43770</v>
      </c>
      <c r="B781">
        <v>3446</v>
      </c>
      <c r="C781" t="s">
        <v>192</v>
      </c>
      <c r="D781" t="s">
        <v>265</v>
      </c>
      <c r="E781" t="s">
        <v>264</v>
      </c>
      <c r="F781" t="s">
        <v>382</v>
      </c>
      <c r="G781" t="s">
        <v>245</v>
      </c>
      <c r="H781">
        <v>-69.739999999999995</v>
      </c>
      <c r="I781">
        <v>0</v>
      </c>
      <c r="J781" t="s">
        <v>193</v>
      </c>
      <c r="K781" t="s">
        <v>194</v>
      </c>
      <c r="L781" t="s">
        <v>194</v>
      </c>
      <c r="M781" t="s">
        <v>1587</v>
      </c>
      <c r="N781" t="s">
        <v>226</v>
      </c>
      <c r="Q781">
        <v>205089</v>
      </c>
    </row>
    <row r="782" spans="1:17" x14ac:dyDescent="0.2">
      <c r="A782" s="169">
        <v>43770</v>
      </c>
      <c r="B782">
        <v>3446</v>
      </c>
      <c r="C782" t="s">
        <v>192</v>
      </c>
      <c r="D782" t="s">
        <v>265</v>
      </c>
      <c r="E782" t="s">
        <v>264</v>
      </c>
      <c r="F782" t="s">
        <v>382</v>
      </c>
      <c r="G782" t="s">
        <v>245</v>
      </c>
      <c r="H782">
        <v>-90.86</v>
      </c>
      <c r="I782">
        <v>0</v>
      </c>
      <c r="J782" t="s">
        <v>193</v>
      </c>
      <c r="K782" t="s">
        <v>194</v>
      </c>
      <c r="L782" t="s">
        <v>194</v>
      </c>
      <c r="M782" t="s">
        <v>1587</v>
      </c>
      <c r="N782" t="s">
        <v>383</v>
      </c>
      <c r="Q782">
        <v>205090</v>
      </c>
    </row>
    <row r="783" spans="1:17" x14ac:dyDescent="0.2">
      <c r="A783" s="169">
        <v>43770</v>
      </c>
      <c r="B783">
        <v>3446</v>
      </c>
      <c r="C783" t="s">
        <v>192</v>
      </c>
      <c r="D783" t="s">
        <v>265</v>
      </c>
      <c r="E783" t="s">
        <v>264</v>
      </c>
      <c r="F783" t="s">
        <v>382</v>
      </c>
      <c r="G783" t="s">
        <v>245</v>
      </c>
      <c r="H783">
        <v>-103.39</v>
      </c>
      <c r="I783">
        <v>0</v>
      </c>
      <c r="J783" t="s">
        <v>193</v>
      </c>
      <c r="K783" t="s">
        <v>194</v>
      </c>
      <c r="L783" t="s">
        <v>194</v>
      </c>
      <c r="M783" t="s">
        <v>1587</v>
      </c>
      <c r="N783" t="s">
        <v>230</v>
      </c>
      <c r="Q783">
        <v>205091</v>
      </c>
    </row>
    <row r="784" spans="1:17" x14ac:dyDescent="0.2">
      <c r="A784" s="169">
        <v>43770</v>
      </c>
      <c r="B784">
        <v>3446</v>
      </c>
      <c r="C784" t="s">
        <v>192</v>
      </c>
      <c r="D784" t="s">
        <v>265</v>
      </c>
      <c r="E784" t="s">
        <v>264</v>
      </c>
      <c r="F784" t="s">
        <v>382</v>
      </c>
      <c r="G784" t="s">
        <v>245</v>
      </c>
      <c r="H784">
        <v>-94.78</v>
      </c>
      <c r="I784">
        <v>0</v>
      </c>
      <c r="J784" t="s">
        <v>193</v>
      </c>
      <c r="K784" t="s">
        <v>194</v>
      </c>
      <c r="L784" t="s">
        <v>194</v>
      </c>
      <c r="M784" t="s">
        <v>1587</v>
      </c>
      <c r="N784" t="s">
        <v>195</v>
      </c>
      <c r="Q784">
        <v>205092</v>
      </c>
    </row>
    <row r="785" spans="1:17" x14ac:dyDescent="0.2">
      <c r="A785" s="169">
        <v>43770</v>
      </c>
      <c r="B785">
        <v>3446</v>
      </c>
      <c r="C785" t="s">
        <v>192</v>
      </c>
      <c r="D785" t="s">
        <v>265</v>
      </c>
      <c r="E785" t="s">
        <v>264</v>
      </c>
      <c r="F785" t="s">
        <v>382</v>
      </c>
      <c r="G785" t="s">
        <v>245</v>
      </c>
      <c r="H785">
        <v>-45.39</v>
      </c>
      <c r="I785">
        <v>0</v>
      </c>
      <c r="J785" t="s">
        <v>193</v>
      </c>
      <c r="K785" t="s">
        <v>194</v>
      </c>
      <c r="L785" t="s">
        <v>194</v>
      </c>
      <c r="M785" t="s">
        <v>1587</v>
      </c>
      <c r="N785" t="s">
        <v>1494</v>
      </c>
      <c r="Q785">
        <v>205093</v>
      </c>
    </row>
    <row r="786" spans="1:17" x14ac:dyDescent="0.2">
      <c r="A786" s="169">
        <v>43770</v>
      </c>
      <c r="B786">
        <v>3446</v>
      </c>
      <c r="C786" t="s">
        <v>192</v>
      </c>
      <c r="D786" t="s">
        <v>265</v>
      </c>
      <c r="E786" t="s">
        <v>264</v>
      </c>
      <c r="F786" t="s">
        <v>1588</v>
      </c>
      <c r="G786" t="s">
        <v>245</v>
      </c>
      <c r="H786">
        <v>-52.1</v>
      </c>
      <c r="I786">
        <v>0</v>
      </c>
      <c r="J786" t="s">
        <v>193</v>
      </c>
      <c r="K786" t="s">
        <v>194</v>
      </c>
      <c r="L786" t="s">
        <v>194</v>
      </c>
      <c r="M786" t="s">
        <v>1587</v>
      </c>
      <c r="Q786">
        <v>205185</v>
      </c>
    </row>
    <row r="787" spans="1:17" x14ac:dyDescent="0.2">
      <c r="A787" s="169">
        <v>43770</v>
      </c>
      <c r="B787">
        <v>4505</v>
      </c>
      <c r="C787" t="s">
        <v>396</v>
      </c>
      <c r="D787" t="s">
        <v>265</v>
      </c>
      <c r="E787" t="s">
        <v>264</v>
      </c>
      <c r="F787" t="s">
        <v>554</v>
      </c>
      <c r="G787" t="s">
        <v>245</v>
      </c>
      <c r="H787">
        <v>-8.74</v>
      </c>
      <c r="I787">
        <v>0</v>
      </c>
      <c r="J787" t="s">
        <v>193</v>
      </c>
      <c r="K787" t="s">
        <v>194</v>
      </c>
      <c r="L787" t="s">
        <v>194</v>
      </c>
      <c r="M787" t="s">
        <v>1587</v>
      </c>
      <c r="Q787">
        <v>205186</v>
      </c>
    </row>
    <row r="788" spans="1:17" x14ac:dyDescent="0.2">
      <c r="A788" s="169">
        <v>43769</v>
      </c>
      <c r="B788">
        <v>2505</v>
      </c>
      <c r="C788" t="s">
        <v>205</v>
      </c>
      <c r="D788" t="s">
        <v>265</v>
      </c>
      <c r="E788" t="s">
        <v>264</v>
      </c>
      <c r="F788" t="s">
        <v>1586</v>
      </c>
      <c r="G788" t="s">
        <v>245</v>
      </c>
      <c r="H788" s="170">
        <v>2359.0300000000002</v>
      </c>
      <c r="I788">
        <v>0</v>
      </c>
      <c r="J788" t="s">
        <v>188</v>
      </c>
      <c r="K788" t="s">
        <v>189</v>
      </c>
      <c r="L788" t="s">
        <v>189</v>
      </c>
      <c r="M788" t="s">
        <v>1585</v>
      </c>
      <c r="Q788">
        <v>205199</v>
      </c>
    </row>
    <row r="789" spans="1:17" x14ac:dyDescent="0.2">
      <c r="A789" s="169">
        <v>43769</v>
      </c>
      <c r="B789">
        <v>4505</v>
      </c>
      <c r="C789" t="s">
        <v>396</v>
      </c>
      <c r="D789" t="s">
        <v>265</v>
      </c>
      <c r="E789" t="s">
        <v>264</v>
      </c>
      <c r="F789" t="s">
        <v>554</v>
      </c>
      <c r="G789" t="s">
        <v>245</v>
      </c>
      <c r="H789">
        <v>4.37</v>
      </c>
      <c r="I789">
        <v>0</v>
      </c>
      <c r="J789" t="s">
        <v>193</v>
      </c>
      <c r="K789" t="s">
        <v>194</v>
      </c>
      <c r="L789" t="s">
        <v>194</v>
      </c>
      <c r="M789" t="s">
        <v>1584</v>
      </c>
      <c r="Q789">
        <v>205225</v>
      </c>
    </row>
    <row r="790" spans="1:17" x14ac:dyDescent="0.2">
      <c r="A790" s="169">
        <v>43770</v>
      </c>
      <c r="B790">
        <v>4505</v>
      </c>
      <c r="C790" t="s">
        <v>396</v>
      </c>
      <c r="D790" t="s">
        <v>265</v>
      </c>
      <c r="E790" t="s">
        <v>264</v>
      </c>
      <c r="F790" t="s">
        <v>554</v>
      </c>
      <c r="G790" t="s">
        <v>245</v>
      </c>
      <c r="H790">
        <v>-4.37</v>
      </c>
      <c r="I790">
        <v>0</v>
      </c>
      <c r="J790" t="s">
        <v>193</v>
      </c>
      <c r="K790" t="s">
        <v>194</v>
      </c>
      <c r="L790" t="s">
        <v>194</v>
      </c>
      <c r="M790" t="s">
        <v>1583</v>
      </c>
      <c r="Q790">
        <v>205243</v>
      </c>
    </row>
    <row r="791" spans="1:17" x14ac:dyDescent="0.2">
      <c r="A791" s="169">
        <v>43764</v>
      </c>
      <c r="B791">
        <v>3710</v>
      </c>
      <c r="C791" t="s">
        <v>206</v>
      </c>
      <c r="D791" t="s">
        <v>265</v>
      </c>
      <c r="E791" t="s">
        <v>264</v>
      </c>
      <c r="F791" t="s">
        <v>1582</v>
      </c>
      <c r="G791" t="s">
        <v>245</v>
      </c>
      <c r="H791">
        <v>0.13</v>
      </c>
      <c r="I791">
        <v>0</v>
      </c>
      <c r="K791" t="s">
        <v>201</v>
      </c>
      <c r="M791" t="s">
        <v>1557</v>
      </c>
      <c r="Q791">
        <v>205424</v>
      </c>
    </row>
    <row r="792" spans="1:17" x14ac:dyDescent="0.2">
      <c r="A792" s="169">
        <v>43764</v>
      </c>
      <c r="B792">
        <v>3710</v>
      </c>
      <c r="C792" t="s">
        <v>206</v>
      </c>
      <c r="D792" t="s">
        <v>265</v>
      </c>
      <c r="E792" t="s">
        <v>264</v>
      </c>
      <c r="F792" t="s">
        <v>1581</v>
      </c>
      <c r="G792" t="s">
        <v>245</v>
      </c>
      <c r="H792">
        <v>11.1</v>
      </c>
      <c r="I792">
        <v>0</v>
      </c>
      <c r="K792" t="s">
        <v>201</v>
      </c>
      <c r="M792" t="s">
        <v>1557</v>
      </c>
      <c r="Q792">
        <v>205425</v>
      </c>
    </row>
    <row r="793" spans="1:17" x14ac:dyDescent="0.2">
      <c r="A793" s="169">
        <v>43764</v>
      </c>
      <c r="B793">
        <v>3710</v>
      </c>
      <c r="C793" t="s">
        <v>206</v>
      </c>
      <c r="D793" t="s">
        <v>265</v>
      </c>
      <c r="E793" t="s">
        <v>264</v>
      </c>
      <c r="F793" t="s">
        <v>1581</v>
      </c>
      <c r="G793" t="s">
        <v>245</v>
      </c>
      <c r="H793">
        <v>7.11</v>
      </c>
      <c r="I793">
        <v>0</v>
      </c>
      <c r="K793" t="s">
        <v>201</v>
      </c>
      <c r="M793" t="s">
        <v>1557</v>
      </c>
      <c r="Q793">
        <v>205426</v>
      </c>
    </row>
    <row r="794" spans="1:17" x14ac:dyDescent="0.2">
      <c r="A794" s="169">
        <v>43764</v>
      </c>
      <c r="B794">
        <v>3710</v>
      </c>
      <c r="C794" t="s">
        <v>206</v>
      </c>
      <c r="D794" t="s">
        <v>265</v>
      </c>
      <c r="E794" t="s">
        <v>264</v>
      </c>
      <c r="F794" t="s">
        <v>1580</v>
      </c>
      <c r="G794" t="s">
        <v>245</v>
      </c>
      <c r="H794">
        <v>0.71</v>
      </c>
      <c r="I794">
        <v>0</v>
      </c>
      <c r="K794" t="s">
        <v>201</v>
      </c>
      <c r="M794" t="s">
        <v>1557</v>
      </c>
      <c r="Q794">
        <v>205427</v>
      </c>
    </row>
    <row r="795" spans="1:17" x14ac:dyDescent="0.2">
      <c r="A795" s="169">
        <v>43764</v>
      </c>
      <c r="B795">
        <v>3710</v>
      </c>
      <c r="C795" t="s">
        <v>206</v>
      </c>
      <c r="D795" t="s">
        <v>265</v>
      </c>
      <c r="E795" t="s">
        <v>264</v>
      </c>
      <c r="F795" t="s">
        <v>1580</v>
      </c>
      <c r="G795" t="s">
        <v>245</v>
      </c>
      <c r="H795">
        <v>16.600000000000001</v>
      </c>
      <c r="I795">
        <v>0</v>
      </c>
      <c r="K795" t="s">
        <v>201</v>
      </c>
      <c r="M795" t="s">
        <v>1557</v>
      </c>
      <c r="Q795">
        <v>205428</v>
      </c>
    </row>
    <row r="796" spans="1:17" x14ac:dyDescent="0.2">
      <c r="A796" s="169">
        <v>43764</v>
      </c>
      <c r="B796">
        <v>3710</v>
      </c>
      <c r="C796" t="s">
        <v>206</v>
      </c>
      <c r="D796" t="s">
        <v>265</v>
      </c>
      <c r="E796" t="s">
        <v>264</v>
      </c>
      <c r="F796" t="s">
        <v>1579</v>
      </c>
      <c r="G796" t="s">
        <v>245</v>
      </c>
      <c r="H796">
        <v>2.48</v>
      </c>
      <c r="I796">
        <v>0</v>
      </c>
      <c r="K796" t="s">
        <v>201</v>
      </c>
      <c r="M796" t="s">
        <v>1557</v>
      </c>
      <c r="Q796">
        <v>205429</v>
      </c>
    </row>
    <row r="797" spans="1:17" x14ac:dyDescent="0.2">
      <c r="A797" s="169">
        <v>43764</v>
      </c>
      <c r="B797">
        <v>3710</v>
      </c>
      <c r="C797" t="s">
        <v>206</v>
      </c>
      <c r="D797" t="s">
        <v>265</v>
      </c>
      <c r="E797" t="s">
        <v>264</v>
      </c>
      <c r="F797" t="s">
        <v>1579</v>
      </c>
      <c r="G797" t="s">
        <v>245</v>
      </c>
      <c r="H797">
        <v>4.7300000000000004</v>
      </c>
      <c r="I797">
        <v>0</v>
      </c>
      <c r="K797" t="s">
        <v>201</v>
      </c>
      <c r="M797" t="s">
        <v>1557</v>
      </c>
      <c r="Q797">
        <v>205430</v>
      </c>
    </row>
    <row r="798" spans="1:17" x14ac:dyDescent="0.2">
      <c r="A798" s="169">
        <v>43764</v>
      </c>
      <c r="B798">
        <v>3710</v>
      </c>
      <c r="C798" t="s">
        <v>206</v>
      </c>
      <c r="D798" t="s">
        <v>265</v>
      </c>
      <c r="E798" t="s">
        <v>264</v>
      </c>
      <c r="F798" t="s">
        <v>1578</v>
      </c>
      <c r="G798" t="s">
        <v>245</v>
      </c>
      <c r="H798">
        <v>0.66</v>
      </c>
      <c r="I798">
        <v>0</v>
      </c>
      <c r="K798" t="s">
        <v>201</v>
      </c>
      <c r="M798" t="s">
        <v>1557</v>
      </c>
      <c r="Q798">
        <v>205431</v>
      </c>
    </row>
    <row r="799" spans="1:17" x14ac:dyDescent="0.2">
      <c r="A799" s="169">
        <v>43764</v>
      </c>
      <c r="B799">
        <v>3710</v>
      </c>
      <c r="C799" t="s">
        <v>206</v>
      </c>
      <c r="D799" t="s">
        <v>265</v>
      </c>
      <c r="E799" t="s">
        <v>264</v>
      </c>
      <c r="F799" t="s">
        <v>1578</v>
      </c>
      <c r="G799" t="s">
        <v>245</v>
      </c>
      <c r="H799">
        <v>21.1</v>
      </c>
      <c r="I799">
        <v>0</v>
      </c>
      <c r="K799" t="s">
        <v>201</v>
      </c>
      <c r="M799" t="s">
        <v>1557</v>
      </c>
      <c r="Q799">
        <v>205432</v>
      </c>
    </row>
    <row r="800" spans="1:17" x14ac:dyDescent="0.2">
      <c r="A800" s="169">
        <v>43764</v>
      </c>
      <c r="B800">
        <v>3710</v>
      </c>
      <c r="C800" t="s">
        <v>206</v>
      </c>
      <c r="D800" t="s">
        <v>265</v>
      </c>
      <c r="E800" t="s">
        <v>264</v>
      </c>
      <c r="F800" t="s">
        <v>1577</v>
      </c>
      <c r="G800" t="s">
        <v>245</v>
      </c>
      <c r="H800">
        <v>4.79</v>
      </c>
      <c r="I800">
        <v>0</v>
      </c>
      <c r="K800" t="s">
        <v>201</v>
      </c>
      <c r="M800" t="s">
        <v>1557</v>
      </c>
      <c r="Q800">
        <v>205433</v>
      </c>
    </row>
    <row r="801" spans="1:17" x14ac:dyDescent="0.2">
      <c r="A801" s="169">
        <v>43764</v>
      </c>
      <c r="B801">
        <v>3710</v>
      </c>
      <c r="C801" t="s">
        <v>206</v>
      </c>
      <c r="D801" t="s">
        <v>265</v>
      </c>
      <c r="E801" t="s">
        <v>264</v>
      </c>
      <c r="F801" t="s">
        <v>1576</v>
      </c>
      <c r="G801" t="s">
        <v>245</v>
      </c>
      <c r="H801">
        <v>2.0499999999999998</v>
      </c>
      <c r="I801">
        <v>0</v>
      </c>
      <c r="K801" t="s">
        <v>201</v>
      </c>
      <c r="M801" t="s">
        <v>1557</v>
      </c>
      <c r="Q801">
        <v>205434</v>
      </c>
    </row>
    <row r="802" spans="1:17" x14ac:dyDescent="0.2">
      <c r="A802" s="169">
        <v>43764</v>
      </c>
      <c r="B802">
        <v>3710</v>
      </c>
      <c r="C802" t="s">
        <v>206</v>
      </c>
      <c r="D802" t="s">
        <v>265</v>
      </c>
      <c r="E802" t="s">
        <v>264</v>
      </c>
      <c r="F802" t="s">
        <v>1575</v>
      </c>
      <c r="G802" t="s">
        <v>245</v>
      </c>
      <c r="H802">
        <v>3.24</v>
      </c>
      <c r="I802">
        <v>0</v>
      </c>
      <c r="K802" t="s">
        <v>201</v>
      </c>
      <c r="M802" t="s">
        <v>1557</v>
      </c>
      <c r="Q802">
        <v>205435</v>
      </c>
    </row>
    <row r="803" spans="1:17" x14ac:dyDescent="0.2">
      <c r="A803" s="169">
        <v>43764</v>
      </c>
      <c r="B803">
        <v>3710</v>
      </c>
      <c r="C803" t="s">
        <v>206</v>
      </c>
      <c r="D803" t="s">
        <v>265</v>
      </c>
      <c r="E803" t="s">
        <v>264</v>
      </c>
      <c r="F803" t="s">
        <v>1575</v>
      </c>
      <c r="G803" t="s">
        <v>245</v>
      </c>
      <c r="H803">
        <v>0.05</v>
      </c>
      <c r="I803">
        <v>0</v>
      </c>
      <c r="K803" t="s">
        <v>201</v>
      </c>
      <c r="M803" t="s">
        <v>1557</v>
      </c>
      <c r="Q803">
        <v>205436</v>
      </c>
    </row>
    <row r="804" spans="1:17" x14ac:dyDescent="0.2">
      <c r="A804" s="169">
        <v>43764</v>
      </c>
      <c r="B804">
        <v>3710</v>
      </c>
      <c r="C804" t="s">
        <v>206</v>
      </c>
      <c r="D804" t="s">
        <v>265</v>
      </c>
      <c r="E804" t="s">
        <v>264</v>
      </c>
      <c r="F804" t="s">
        <v>1574</v>
      </c>
      <c r="G804" t="s">
        <v>245</v>
      </c>
      <c r="H804">
        <v>7.77</v>
      </c>
      <c r="I804">
        <v>0</v>
      </c>
      <c r="K804" t="s">
        <v>201</v>
      </c>
      <c r="M804" t="s">
        <v>1557</v>
      </c>
      <c r="Q804">
        <v>205437</v>
      </c>
    </row>
    <row r="805" spans="1:17" x14ac:dyDescent="0.2">
      <c r="A805" s="169">
        <v>43764</v>
      </c>
      <c r="B805">
        <v>3710</v>
      </c>
      <c r="C805" t="s">
        <v>206</v>
      </c>
      <c r="D805" t="s">
        <v>265</v>
      </c>
      <c r="E805" t="s">
        <v>264</v>
      </c>
      <c r="F805" t="s">
        <v>1573</v>
      </c>
      <c r="G805" t="s">
        <v>245</v>
      </c>
      <c r="H805">
        <v>20.86</v>
      </c>
      <c r="I805">
        <v>0</v>
      </c>
      <c r="K805" t="s">
        <v>201</v>
      </c>
      <c r="M805" t="s">
        <v>1557</v>
      </c>
      <c r="Q805">
        <v>205438</v>
      </c>
    </row>
    <row r="806" spans="1:17" x14ac:dyDescent="0.2">
      <c r="A806" s="169">
        <v>43764</v>
      </c>
      <c r="B806">
        <v>3710</v>
      </c>
      <c r="C806" t="s">
        <v>206</v>
      </c>
      <c r="D806" t="s">
        <v>265</v>
      </c>
      <c r="E806" t="s">
        <v>264</v>
      </c>
      <c r="F806" t="s">
        <v>1573</v>
      </c>
      <c r="G806" t="s">
        <v>245</v>
      </c>
      <c r="H806">
        <v>31.28</v>
      </c>
      <c r="I806">
        <v>0</v>
      </c>
      <c r="K806" t="s">
        <v>201</v>
      </c>
      <c r="M806" t="s">
        <v>1557</v>
      </c>
      <c r="Q806">
        <v>205439</v>
      </c>
    </row>
    <row r="807" spans="1:17" x14ac:dyDescent="0.2">
      <c r="A807" s="169">
        <v>43764</v>
      </c>
      <c r="B807">
        <v>3710</v>
      </c>
      <c r="C807" t="s">
        <v>206</v>
      </c>
      <c r="D807" t="s">
        <v>265</v>
      </c>
      <c r="E807" t="s">
        <v>264</v>
      </c>
      <c r="F807" t="s">
        <v>1572</v>
      </c>
      <c r="G807" t="s">
        <v>245</v>
      </c>
      <c r="H807">
        <v>1.69</v>
      </c>
      <c r="I807">
        <v>0</v>
      </c>
      <c r="K807" t="s">
        <v>201</v>
      </c>
      <c r="M807" t="s">
        <v>1557</v>
      </c>
      <c r="Q807">
        <v>205440</v>
      </c>
    </row>
    <row r="808" spans="1:17" x14ac:dyDescent="0.2">
      <c r="A808" s="169">
        <v>43764</v>
      </c>
      <c r="B808">
        <v>3710</v>
      </c>
      <c r="C808" t="s">
        <v>206</v>
      </c>
      <c r="D808" t="s">
        <v>265</v>
      </c>
      <c r="E808" t="s">
        <v>264</v>
      </c>
      <c r="F808" t="s">
        <v>1571</v>
      </c>
      <c r="G808" t="s">
        <v>245</v>
      </c>
      <c r="H808">
        <v>1.18</v>
      </c>
      <c r="I808">
        <v>0</v>
      </c>
      <c r="K808" t="s">
        <v>201</v>
      </c>
      <c r="M808" t="s">
        <v>1557</v>
      </c>
      <c r="Q808">
        <v>205441</v>
      </c>
    </row>
    <row r="809" spans="1:17" x14ac:dyDescent="0.2">
      <c r="A809" s="169">
        <v>43764</v>
      </c>
      <c r="B809">
        <v>3710</v>
      </c>
      <c r="C809" t="s">
        <v>206</v>
      </c>
      <c r="D809" t="s">
        <v>265</v>
      </c>
      <c r="E809" t="s">
        <v>264</v>
      </c>
      <c r="F809" t="s">
        <v>1570</v>
      </c>
      <c r="G809" t="s">
        <v>245</v>
      </c>
      <c r="H809">
        <v>0.24</v>
      </c>
      <c r="I809">
        <v>0</v>
      </c>
      <c r="K809" t="s">
        <v>201</v>
      </c>
      <c r="M809" t="s">
        <v>1557</v>
      </c>
      <c r="Q809">
        <v>205442</v>
      </c>
    </row>
    <row r="810" spans="1:17" x14ac:dyDescent="0.2">
      <c r="A810" s="169">
        <v>43764</v>
      </c>
      <c r="B810">
        <v>3710</v>
      </c>
      <c r="C810" t="s">
        <v>206</v>
      </c>
      <c r="D810" t="s">
        <v>265</v>
      </c>
      <c r="E810" t="s">
        <v>264</v>
      </c>
      <c r="F810" t="s">
        <v>1570</v>
      </c>
      <c r="G810" t="s">
        <v>245</v>
      </c>
      <c r="H810">
        <v>0.16</v>
      </c>
      <c r="I810">
        <v>0</v>
      </c>
      <c r="K810" t="s">
        <v>201</v>
      </c>
      <c r="M810" t="s">
        <v>1557</v>
      </c>
      <c r="Q810">
        <v>205443</v>
      </c>
    </row>
    <row r="811" spans="1:17" x14ac:dyDescent="0.2">
      <c r="A811" s="169">
        <v>43764</v>
      </c>
      <c r="B811">
        <v>3710</v>
      </c>
      <c r="C811" t="s">
        <v>206</v>
      </c>
      <c r="D811" t="s">
        <v>265</v>
      </c>
      <c r="E811" t="s">
        <v>264</v>
      </c>
      <c r="F811" t="s">
        <v>1569</v>
      </c>
      <c r="G811" t="s">
        <v>245</v>
      </c>
      <c r="H811">
        <v>0.25</v>
      </c>
      <c r="I811">
        <v>0</v>
      </c>
      <c r="K811" t="s">
        <v>201</v>
      </c>
      <c r="M811" t="s">
        <v>1557</v>
      </c>
      <c r="Q811">
        <v>205444</v>
      </c>
    </row>
    <row r="812" spans="1:17" x14ac:dyDescent="0.2">
      <c r="A812" s="169">
        <v>43764</v>
      </c>
      <c r="B812">
        <v>3710</v>
      </c>
      <c r="C812" t="s">
        <v>206</v>
      </c>
      <c r="D812" t="s">
        <v>265</v>
      </c>
      <c r="E812" t="s">
        <v>264</v>
      </c>
      <c r="F812" t="s">
        <v>1568</v>
      </c>
      <c r="G812" t="s">
        <v>245</v>
      </c>
      <c r="H812">
        <v>2.81</v>
      </c>
      <c r="I812">
        <v>0</v>
      </c>
      <c r="K812" t="s">
        <v>201</v>
      </c>
      <c r="M812" t="s">
        <v>1557</v>
      </c>
      <c r="Q812">
        <v>205445</v>
      </c>
    </row>
    <row r="813" spans="1:17" x14ac:dyDescent="0.2">
      <c r="A813" s="169">
        <v>43764</v>
      </c>
      <c r="B813">
        <v>3710</v>
      </c>
      <c r="C813" t="s">
        <v>206</v>
      </c>
      <c r="D813" t="s">
        <v>265</v>
      </c>
      <c r="E813" t="s">
        <v>264</v>
      </c>
      <c r="F813" t="s">
        <v>1568</v>
      </c>
      <c r="G813" t="s">
        <v>245</v>
      </c>
      <c r="H813">
        <v>0.32</v>
      </c>
      <c r="I813">
        <v>0</v>
      </c>
      <c r="K813" t="s">
        <v>201</v>
      </c>
      <c r="M813" t="s">
        <v>1557</v>
      </c>
      <c r="Q813">
        <v>205446</v>
      </c>
    </row>
    <row r="814" spans="1:17" x14ac:dyDescent="0.2">
      <c r="A814" s="169">
        <v>43764</v>
      </c>
      <c r="B814">
        <v>3710</v>
      </c>
      <c r="C814" t="s">
        <v>206</v>
      </c>
      <c r="D814" t="s">
        <v>265</v>
      </c>
      <c r="E814" t="s">
        <v>264</v>
      </c>
      <c r="F814" t="s">
        <v>1567</v>
      </c>
      <c r="G814" t="s">
        <v>245</v>
      </c>
      <c r="H814">
        <v>23.92</v>
      </c>
      <c r="I814">
        <v>0</v>
      </c>
      <c r="K814" t="s">
        <v>201</v>
      </c>
      <c r="M814" t="s">
        <v>1557</v>
      </c>
      <c r="Q814">
        <v>205447</v>
      </c>
    </row>
    <row r="815" spans="1:17" x14ac:dyDescent="0.2">
      <c r="A815" s="169">
        <v>43764</v>
      </c>
      <c r="B815">
        <v>3710</v>
      </c>
      <c r="C815" t="s">
        <v>206</v>
      </c>
      <c r="D815" t="s">
        <v>265</v>
      </c>
      <c r="E815" t="s">
        <v>264</v>
      </c>
      <c r="F815" t="s">
        <v>1566</v>
      </c>
      <c r="G815" t="s">
        <v>245</v>
      </c>
      <c r="H815">
        <v>1.63</v>
      </c>
      <c r="I815">
        <v>0</v>
      </c>
      <c r="K815" t="s">
        <v>201</v>
      </c>
      <c r="M815" t="s">
        <v>1557</v>
      </c>
      <c r="Q815">
        <v>205448</v>
      </c>
    </row>
    <row r="816" spans="1:17" x14ac:dyDescent="0.2">
      <c r="A816" s="169">
        <v>43764</v>
      </c>
      <c r="B816">
        <v>3710</v>
      </c>
      <c r="C816" t="s">
        <v>206</v>
      </c>
      <c r="D816" t="s">
        <v>265</v>
      </c>
      <c r="E816" t="s">
        <v>264</v>
      </c>
      <c r="F816" t="s">
        <v>1566</v>
      </c>
      <c r="G816" t="s">
        <v>245</v>
      </c>
      <c r="H816">
        <v>1.39</v>
      </c>
      <c r="I816">
        <v>0</v>
      </c>
      <c r="K816" t="s">
        <v>201</v>
      </c>
      <c r="M816" t="s">
        <v>1557</v>
      </c>
      <c r="Q816">
        <v>205449</v>
      </c>
    </row>
    <row r="817" spans="1:17" x14ac:dyDescent="0.2">
      <c r="A817" s="169">
        <v>43764</v>
      </c>
      <c r="B817">
        <v>3710</v>
      </c>
      <c r="C817" t="s">
        <v>206</v>
      </c>
      <c r="D817" t="s">
        <v>265</v>
      </c>
      <c r="E817" t="s">
        <v>264</v>
      </c>
      <c r="F817" t="s">
        <v>1565</v>
      </c>
      <c r="G817" t="s">
        <v>245</v>
      </c>
      <c r="H817">
        <v>0.95</v>
      </c>
      <c r="I817">
        <v>0</v>
      </c>
      <c r="K817" t="s">
        <v>201</v>
      </c>
      <c r="M817" t="s">
        <v>1557</v>
      </c>
      <c r="Q817">
        <v>205450</v>
      </c>
    </row>
    <row r="818" spans="1:17" x14ac:dyDescent="0.2">
      <c r="A818" s="169">
        <v>43764</v>
      </c>
      <c r="B818">
        <v>3710</v>
      </c>
      <c r="C818" t="s">
        <v>206</v>
      </c>
      <c r="D818" t="s">
        <v>265</v>
      </c>
      <c r="E818" t="s">
        <v>264</v>
      </c>
      <c r="F818" t="s">
        <v>1564</v>
      </c>
      <c r="G818" t="s">
        <v>245</v>
      </c>
      <c r="H818">
        <v>18.07</v>
      </c>
      <c r="I818">
        <v>0</v>
      </c>
      <c r="K818" t="s">
        <v>201</v>
      </c>
      <c r="M818" t="s">
        <v>1557</v>
      </c>
      <c r="Q818">
        <v>205451</v>
      </c>
    </row>
    <row r="819" spans="1:17" x14ac:dyDescent="0.2">
      <c r="A819" s="169">
        <v>43764</v>
      </c>
      <c r="B819">
        <v>3710</v>
      </c>
      <c r="C819" t="s">
        <v>206</v>
      </c>
      <c r="D819" t="s">
        <v>265</v>
      </c>
      <c r="E819" t="s">
        <v>264</v>
      </c>
      <c r="F819" t="s">
        <v>1563</v>
      </c>
      <c r="G819" t="s">
        <v>245</v>
      </c>
      <c r="H819">
        <v>7.42</v>
      </c>
      <c r="I819">
        <v>0</v>
      </c>
      <c r="K819" t="s">
        <v>201</v>
      </c>
      <c r="M819" t="s">
        <v>1557</v>
      </c>
      <c r="Q819">
        <v>205452</v>
      </c>
    </row>
    <row r="820" spans="1:17" x14ac:dyDescent="0.2">
      <c r="A820" s="169">
        <v>43764</v>
      </c>
      <c r="B820">
        <v>3710</v>
      </c>
      <c r="C820" t="s">
        <v>206</v>
      </c>
      <c r="D820" t="s">
        <v>265</v>
      </c>
      <c r="E820" t="s">
        <v>264</v>
      </c>
      <c r="F820" t="s">
        <v>1562</v>
      </c>
      <c r="G820" t="s">
        <v>245</v>
      </c>
      <c r="H820">
        <v>1.68</v>
      </c>
      <c r="I820">
        <v>0</v>
      </c>
      <c r="K820" t="s">
        <v>201</v>
      </c>
      <c r="M820" t="s">
        <v>1557</v>
      </c>
      <c r="Q820">
        <v>205453</v>
      </c>
    </row>
    <row r="821" spans="1:17" x14ac:dyDescent="0.2">
      <c r="A821" s="169">
        <v>43764</v>
      </c>
      <c r="B821">
        <v>3710</v>
      </c>
      <c r="C821" t="s">
        <v>206</v>
      </c>
      <c r="D821" t="s">
        <v>265</v>
      </c>
      <c r="E821" t="s">
        <v>264</v>
      </c>
      <c r="F821" t="s">
        <v>1561</v>
      </c>
      <c r="G821" t="s">
        <v>245</v>
      </c>
      <c r="H821">
        <v>0.03</v>
      </c>
      <c r="I821">
        <v>0</v>
      </c>
      <c r="K821" t="s">
        <v>201</v>
      </c>
      <c r="M821" t="s">
        <v>1557</v>
      </c>
      <c r="Q821">
        <v>205454</v>
      </c>
    </row>
    <row r="822" spans="1:17" x14ac:dyDescent="0.2">
      <c r="A822" s="169">
        <v>43764</v>
      </c>
      <c r="B822">
        <v>3710</v>
      </c>
      <c r="C822" t="s">
        <v>206</v>
      </c>
      <c r="D822" t="s">
        <v>265</v>
      </c>
      <c r="E822" t="s">
        <v>264</v>
      </c>
      <c r="F822" t="s">
        <v>1560</v>
      </c>
      <c r="G822" t="s">
        <v>245</v>
      </c>
      <c r="H822">
        <v>1.56</v>
      </c>
      <c r="I822">
        <v>0</v>
      </c>
      <c r="K822" t="s">
        <v>201</v>
      </c>
      <c r="M822" t="s">
        <v>1557</v>
      </c>
      <c r="Q822">
        <v>205455</v>
      </c>
    </row>
    <row r="823" spans="1:17" x14ac:dyDescent="0.2">
      <c r="A823" s="169">
        <v>43764</v>
      </c>
      <c r="B823">
        <v>3710</v>
      </c>
      <c r="C823" t="s">
        <v>206</v>
      </c>
      <c r="D823" t="s">
        <v>265</v>
      </c>
      <c r="E823" t="s">
        <v>264</v>
      </c>
      <c r="F823" t="s">
        <v>1559</v>
      </c>
      <c r="G823" t="s">
        <v>245</v>
      </c>
      <c r="H823">
        <v>6.76</v>
      </c>
      <c r="I823">
        <v>0</v>
      </c>
      <c r="K823" t="s">
        <v>201</v>
      </c>
      <c r="M823" t="s">
        <v>1557</v>
      </c>
      <c r="Q823">
        <v>205456</v>
      </c>
    </row>
    <row r="824" spans="1:17" x14ac:dyDescent="0.2">
      <c r="A824" s="169">
        <v>43764</v>
      </c>
      <c r="B824">
        <v>3710</v>
      </c>
      <c r="C824" t="s">
        <v>206</v>
      </c>
      <c r="D824" t="s">
        <v>265</v>
      </c>
      <c r="E824" t="s">
        <v>264</v>
      </c>
      <c r="F824" t="s">
        <v>1558</v>
      </c>
      <c r="G824" t="s">
        <v>245</v>
      </c>
      <c r="H824">
        <v>29.73</v>
      </c>
      <c r="I824">
        <v>0</v>
      </c>
      <c r="K824" t="s">
        <v>201</v>
      </c>
      <c r="M824" t="s">
        <v>1557</v>
      </c>
      <c r="Q824">
        <v>205575</v>
      </c>
    </row>
    <row r="825" spans="1:17" x14ac:dyDescent="0.2">
      <c r="A825" s="169">
        <v>43769</v>
      </c>
      <c r="B825">
        <v>4250</v>
      </c>
      <c r="C825" t="s">
        <v>391</v>
      </c>
      <c r="D825" t="s">
        <v>265</v>
      </c>
      <c r="E825" t="s">
        <v>264</v>
      </c>
      <c r="F825" t="s">
        <v>387</v>
      </c>
      <c r="G825" t="s">
        <v>245</v>
      </c>
      <c r="H825" s="170">
        <v>99455.63</v>
      </c>
      <c r="I825">
        <v>0</v>
      </c>
      <c r="J825" t="s">
        <v>188</v>
      </c>
      <c r="K825" t="s">
        <v>189</v>
      </c>
      <c r="L825" t="s">
        <v>189</v>
      </c>
      <c r="M825" t="s">
        <v>1556</v>
      </c>
      <c r="Q825">
        <v>205659</v>
      </c>
    </row>
    <row r="826" spans="1:17" x14ac:dyDescent="0.2">
      <c r="A826" s="169">
        <v>43769</v>
      </c>
      <c r="B826">
        <v>4215</v>
      </c>
      <c r="C826" t="s">
        <v>393</v>
      </c>
      <c r="D826" t="s">
        <v>265</v>
      </c>
      <c r="E826" t="s">
        <v>264</v>
      </c>
      <c r="F826" t="s">
        <v>387</v>
      </c>
      <c r="G826" t="s">
        <v>245</v>
      </c>
      <c r="H826">
        <v>82.51</v>
      </c>
      <c r="I826">
        <v>0</v>
      </c>
      <c r="J826" t="s">
        <v>188</v>
      </c>
      <c r="K826" t="s">
        <v>189</v>
      </c>
      <c r="L826" t="s">
        <v>189</v>
      </c>
      <c r="M826" t="s">
        <v>1556</v>
      </c>
      <c r="Q826">
        <v>205661</v>
      </c>
    </row>
    <row r="827" spans="1:17" x14ac:dyDescent="0.2">
      <c r="A827" s="169">
        <v>43769</v>
      </c>
      <c r="B827">
        <v>4225</v>
      </c>
      <c r="C827" t="s">
        <v>392</v>
      </c>
      <c r="D827" t="s">
        <v>265</v>
      </c>
      <c r="E827" t="s">
        <v>264</v>
      </c>
      <c r="F827" t="s">
        <v>387</v>
      </c>
      <c r="G827" t="s">
        <v>245</v>
      </c>
      <c r="H827" s="170">
        <v>9047.49</v>
      </c>
      <c r="I827">
        <v>0</v>
      </c>
      <c r="J827" t="s">
        <v>188</v>
      </c>
      <c r="K827" t="s">
        <v>189</v>
      </c>
      <c r="L827" t="s">
        <v>189</v>
      </c>
      <c r="M827" t="s">
        <v>1556</v>
      </c>
      <c r="Q827">
        <v>205663</v>
      </c>
    </row>
    <row r="828" spans="1:17" x14ac:dyDescent="0.2">
      <c r="A828" s="169">
        <v>43769</v>
      </c>
      <c r="B828">
        <v>4250</v>
      </c>
      <c r="C828" t="s">
        <v>391</v>
      </c>
      <c r="D828" t="s">
        <v>265</v>
      </c>
      <c r="E828" t="s">
        <v>390</v>
      </c>
      <c r="F828" t="s">
        <v>387</v>
      </c>
      <c r="G828" t="s">
        <v>245</v>
      </c>
      <c r="H828" s="170">
        <v>15733.96</v>
      </c>
      <c r="I828">
        <v>0</v>
      </c>
      <c r="J828" t="s">
        <v>188</v>
      </c>
      <c r="K828" t="s">
        <v>189</v>
      </c>
      <c r="L828" t="s">
        <v>189</v>
      </c>
      <c r="M828" t="s">
        <v>1556</v>
      </c>
      <c r="Q828">
        <v>205664</v>
      </c>
    </row>
    <row r="829" spans="1:17" x14ac:dyDescent="0.2">
      <c r="A829" s="169">
        <v>43769</v>
      </c>
      <c r="B829">
        <v>4245</v>
      </c>
      <c r="C829" t="s">
        <v>389</v>
      </c>
      <c r="D829" t="s">
        <v>265</v>
      </c>
      <c r="E829" t="s">
        <v>264</v>
      </c>
      <c r="F829" t="s">
        <v>387</v>
      </c>
      <c r="G829" t="s">
        <v>245</v>
      </c>
      <c r="H829">
        <v>142.86000000000001</v>
      </c>
      <c r="I829">
        <v>0</v>
      </c>
      <c r="J829" t="s">
        <v>188</v>
      </c>
      <c r="K829" t="s">
        <v>189</v>
      </c>
      <c r="L829" t="s">
        <v>189</v>
      </c>
      <c r="M829" t="s">
        <v>1556</v>
      </c>
      <c r="Q829">
        <v>205667</v>
      </c>
    </row>
    <row r="830" spans="1:17" x14ac:dyDescent="0.2">
      <c r="A830" s="169">
        <v>43769</v>
      </c>
      <c r="B830">
        <v>4220</v>
      </c>
      <c r="C830" t="s">
        <v>388</v>
      </c>
      <c r="D830" t="s">
        <v>265</v>
      </c>
      <c r="E830" t="s">
        <v>264</v>
      </c>
      <c r="F830" t="s">
        <v>387</v>
      </c>
      <c r="G830" t="s">
        <v>245</v>
      </c>
      <c r="H830">
        <v>72.099999999999994</v>
      </c>
      <c r="I830">
        <v>0</v>
      </c>
      <c r="J830" t="s">
        <v>188</v>
      </c>
      <c r="K830" t="s">
        <v>189</v>
      </c>
      <c r="L830" t="s">
        <v>189</v>
      </c>
      <c r="M830" t="s">
        <v>1556</v>
      </c>
      <c r="Q830">
        <v>205669</v>
      </c>
    </row>
    <row r="831" spans="1:17" x14ac:dyDescent="0.2">
      <c r="A831" s="169">
        <v>43769</v>
      </c>
      <c r="B831">
        <v>3010</v>
      </c>
      <c r="C831" t="s">
        <v>207</v>
      </c>
      <c r="D831" t="s">
        <v>265</v>
      </c>
      <c r="E831" t="s">
        <v>264</v>
      </c>
      <c r="F831" t="s">
        <v>1555</v>
      </c>
      <c r="G831" t="s">
        <v>245</v>
      </c>
      <c r="H831">
        <v>53</v>
      </c>
      <c r="I831">
        <v>0</v>
      </c>
      <c r="J831" t="s">
        <v>209</v>
      </c>
      <c r="K831" t="s">
        <v>194</v>
      </c>
      <c r="L831" t="s">
        <v>194</v>
      </c>
      <c r="M831" t="s">
        <v>1543</v>
      </c>
      <c r="N831" t="s">
        <v>212</v>
      </c>
      <c r="Q831">
        <v>205671</v>
      </c>
    </row>
    <row r="832" spans="1:17" x14ac:dyDescent="0.2">
      <c r="A832" s="169">
        <v>43769</v>
      </c>
      <c r="B832">
        <v>3030</v>
      </c>
      <c r="C832" t="s">
        <v>211</v>
      </c>
      <c r="D832" t="s">
        <v>265</v>
      </c>
      <c r="E832" t="s">
        <v>264</v>
      </c>
      <c r="F832" t="s">
        <v>1554</v>
      </c>
      <c r="G832" t="s">
        <v>245</v>
      </c>
      <c r="H832">
        <v>0.7</v>
      </c>
      <c r="I832">
        <v>0</v>
      </c>
      <c r="J832" t="s">
        <v>209</v>
      </c>
      <c r="K832" t="s">
        <v>194</v>
      </c>
      <c r="L832" t="s">
        <v>194</v>
      </c>
      <c r="M832" t="s">
        <v>1543</v>
      </c>
      <c r="N832" t="s">
        <v>212</v>
      </c>
      <c r="Q832">
        <v>205731</v>
      </c>
    </row>
    <row r="833" spans="1:17" x14ac:dyDescent="0.2">
      <c r="A833" s="169">
        <v>43769</v>
      </c>
      <c r="B833">
        <v>3030</v>
      </c>
      <c r="C833" t="s">
        <v>211</v>
      </c>
      <c r="D833" t="s">
        <v>265</v>
      </c>
      <c r="E833" t="s">
        <v>264</v>
      </c>
      <c r="F833" t="s">
        <v>1553</v>
      </c>
      <c r="G833" t="s">
        <v>245</v>
      </c>
      <c r="H833">
        <v>0.92</v>
      </c>
      <c r="I833">
        <v>0</v>
      </c>
      <c r="J833" t="s">
        <v>209</v>
      </c>
      <c r="K833" t="s">
        <v>194</v>
      </c>
      <c r="L833" t="s">
        <v>194</v>
      </c>
      <c r="M833" t="s">
        <v>1543</v>
      </c>
      <c r="N833" t="s">
        <v>212</v>
      </c>
      <c r="Q833">
        <v>205733</v>
      </c>
    </row>
    <row r="834" spans="1:17" x14ac:dyDescent="0.2">
      <c r="A834" s="169">
        <v>43769</v>
      </c>
      <c r="B834">
        <v>3030</v>
      </c>
      <c r="C834" t="s">
        <v>211</v>
      </c>
      <c r="D834" t="s">
        <v>265</v>
      </c>
      <c r="E834" t="s">
        <v>264</v>
      </c>
      <c r="F834" t="s">
        <v>1552</v>
      </c>
      <c r="G834" t="s">
        <v>245</v>
      </c>
      <c r="H834">
        <v>1.95</v>
      </c>
      <c r="I834">
        <v>0</v>
      </c>
      <c r="J834" t="s">
        <v>209</v>
      </c>
      <c r="K834" t="s">
        <v>194</v>
      </c>
      <c r="L834" t="s">
        <v>194</v>
      </c>
      <c r="M834" t="s">
        <v>1543</v>
      </c>
      <c r="N834" t="s">
        <v>212</v>
      </c>
      <c r="Q834">
        <v>205744</v>
      </c>
    </row>
    <row r="835" spans="1:17" x14ac:dyDescent="0.2">
      <c r="A835" s="169">
        <v>43769</v>
      </c>
      <c r="B835">
        <v>3030</v>
      </c>
      <c r="C835" t="s">
        <v>211</v>
      </c>
      <c r="D835" t="s">
        <v>265</v>
      </c>
      <c r="E835" t="s">
        <v>264</v>
      </c>
      <c r="F835" t="s">
        <v>1551</v>
      </c>
      <c r="G835" t="s">
        <v>245</v>
      </c>
      <c r="H835">
        <v>0.7</v>
      </c>
      <c r="I835">
        <v>0</v>
      </c>
      <c r="J835" t="s">
        <v>209</v>
      </c>
      <c r="K835" t="s">
        <v>194</v>
      </c>
      <c r="L835" t="s">
        <v>194</v>
      </c>
      <c r="M835" t="s">
        <v>1543</v>
      </c>
      <c r="N835" t="s">
        <v>212</v>
      </c>
      <c r="Q835">
        <v>205746</v>
      </c>
    </row>
    <row r="836" spans="1:17" x14ac:dyDescent="0.2">
      <c r="A836" s="169">
        <v>43769</v>
      </c>
      <c r="B836">
        <v>3030</v>
      </c>
      <c r="C836" t="s">
        <v>211</v>
      </c>
      <c r="D836" t="s">
        <v>265</v>
      </c>
      <c r="E836" t="s">
        <v>264</v>
      </c>
      <c r="F836" t="s">
        <v>1550</v>
      </c>
      <c r="G836" t="s">
        <v>245</v>
      </c>
      <c r="H836">
        <v>0.7</v>
      </c>
      <c r="I836">
        <v>0</v>
      </c>
      <c r="J836" t="s">
        <v>209</v>
      </c>
      <c r="K836" t="s">
        <v>194</v>
      </c>
      <c r="L836" t="s">
        <v>194</v>
      </c>
      <c r="M836" t="s">
        <v>1543</v>
      </c>
      <c r="N836" t="s">
        <v>212</v>
      </c>
      <c r="Q836">
        <v>205747</v>
      </c>
    </row>
    <row r="837" spans="1:17" x14ac:dyDescent="0.2">
      <c r="A837" s="169">
        <v>43769</v>
      </c>
      <c r="B837">
        <v>3030</v>
      </c>
      <c r="C837" t="s">
        <v>211</v>
      </c>
      <c r="D837" t="s">
        <v>265</v>
      </c>
      <c r="E837" t="s">
        <v>264</v>
      </c>
      <c r="F837" t="s">
        <v>1549</v>
      </c>
      <c r="G837" t="s">
        <v>245</v>
      </c>
      <c r="H837">
        <v>0.7</v>
      </c>
      <c r="I837">
        <v>0</v>
      </c>
      <c r="J837" t="s">
        <v>209</v>
      </c>
      <c r="K837" t="s">
        <v>194</v>
      </c>
      <c r="L837" t="s">
        <v>194</v>
      </c>
      <c r="M837" t="s">
        <v>1543</v>
      </c>
      <c r="N837" t="s">
        <v>212</v>
      </c>
      <c r="Q837">
        <v>205759</v>
      </c>
    </row>
    <row r="838" spans="1:17" x14ac:dyDescent="0.2">
      <c r="A838" s="169">
        <v>43769</v>
      </c>
      <c r="B838">
        <v>3030</v>
      </c>
      <c r="C838" t="s">
        <v>211</v>
      </c>
      <c r="D838" t="s">
        <v>265</v>
      </c>
      <c r="E838" t="s">
        <v>264</v>
      </c>
      <c r="F838" t="s">
        <v>1548</v>
      </c>
      <c r="G838" t="s">
        <v>245</v>
      </c>
      <c r="H838">
        <v>6.38</v>
      </c>
      <c r="I838">
        <v>0</v>
      </c>
      <c r="J838" t="s">
        <v>209</v>
      </c>
      <c r="K838" t="s">
        <v>194</v>
      </c>
      <c r="L838" t="s">
        <v>194</v>
      </c>
      <c r="M838" t="s">
        <v>1543</v>
      </c>
      <c r="N838" t="s">
        <v>212</v>
      </c>
      <c r="Q838">
        <v>205777</v>
      </c>
    </row>
    <row r="839" spans="1:17" x14ac:dyDescent="0.2">
      <c r="A839" s="169">
        <v>43769</v>
      </c>
      <c r="B839">
        <v>3030</v>
      </c>
      <c r="C839" t="s">
        <v>211</v>
      </c>
      <c r="D839" t="s">
        <v>265</v>
      </c>
      <c r="E839" t="s">
        <v>264</v>
      </c>
      <c r="F839" t="s">
        <v>1547</v>
      </c>
      <c r="G839" t="s">
        <v>245</v>
      </c>
      <c r="H839">
        <v>2.74</v>
      </c>
      <c r="I839">
        <v>0</v>
      </c>
      <c r="J839" t="s">
        <v>209</v>
      </c>
      <c r="K839" t="s">
        <v>194</v>
      </c>
      <c r="L839" t="s">
        <v>194</v>
      </c>
      <c r="M839" t="s">
        <v>1543</v>
      </c>
      <c r="N839" t="s">
        <v>212</v>
      </c>
      <c r="Q839">
        <v>205778</v>
      </c>
    </row>
    <row r="840" spans="1:17" x14ac:dyDescent="0.2">
      <c r="A840" s="169">
        <v>43769</v>
      </c>
      <c r="B840">
        <v>3030</v>
      </c>
      <c r="C840" t="s">
        <v>211</v>
      </c>
      <c r="D840" t="s">
        <v>265</v>
      </c>
      <c r="E840" t="s">
        <v>264</v>
      </c>
      <c r="F840" t="s">
        <v>1546</v>
      </c>
      <c r="G840" t="s">
        <v>245</v>
      </c>
      <c r="H840">
        <v>20.65</v>
      </c>
      <c r="I840">
        <v>0</v>
      </c>
      <c r="J840" t="s">
        <v>209</v>
      </c>
      <c r="K840" t="s">
        <v>194</v>
      </c>
      <c r="L840" t="s">
        <v>194</v>
      </c>
      <c r="M840" t="s">
        <v>1543</v>
      </c>
      <c r="N840" t="s">
        <v>212</v>
      </c>
      <c r="Q840">
        <v>205790</v>
      </c>
    </row>
    <row r="841" spans="1:17" x14ac:dyDescent="0.2">
      <c r="A841" s="169">
        <v>43769</v>
      </c>
      <c r="B841">
        <v>3030</v>
      </c>
      <c r="C841" t="s">
        <v>211</v>
      </c>
      <c r="D841" t="s">
        <v>265</v>
      </c>
      <c r="E841" t="s">
        <v>264</v>
      </c>
      <c r="F841" t="s">
        <v>1545</v>
      </c>
      <c r="G841" t="s">
        <v>245</v>
      </c>
      <c r="H841">
        <v>0.7</v>
      </c>
      <c r="I841">
        <v>0</v>
      </c>
      <c r="J841" t="s">
        <v>209</v>
      </c>
      <c r="K841" t="s">
        <v>194</v>
      </c>
      <c r="L841" t="s">
        <v>194</v>
      </c>
      <c r="M841" t="s">
        <v>1543</v>
      </c>
      <c r="N841" t="s">
        <v>212</v>
      </c>
      <c r="Q841">
        <v>205791</v>
      </c>
    </row>
    <row r="842" spans="1:17" x14ac:dyDescent="0.2">
      <c r="A842" s="169">
        <v>43769</v>
      </c>
      <c r="B842">
        <v>3030</v>
      </c>
      <c r="C842" t="s">
        <v>211</v>
      </c>
      <c r="D842" t="s">
        <v>265</v>
      </c>
      <c r="E842" t="s">
        <v>264</v>
      </c>
      <c r="F842" t="s">
        <v>1544</v>
      </c>
      <c r="G842" t="s">
        <v>245</v>
      </c>
      <c r="H842">
        <v>6.64</v>
      </c>
      <c r="I842">
        <v>0</v>
      </c>
      <c r="J842" t="s">
        <v>209</v>
      </c>
      <c r="K842" t="s">
        <v>194</v>
      </c>
      <c r="L842" t="s">
        <v>194</v>
      </c>
      <c r="M842" t="s">
        <v>1543</v>
      </c>
      <c r="N842" t="s">
        <v>212</v>
      </c>
      <c r="Q842">
        <v>205810</v>
      </c>
    </row>
    <row r="843" spans="1:17" x14ac:dyDescent="0.2">
      <c r="A843" s="169">
        <v>43769</v>
      </c>
      <c r="B843">
        <v>3710</v>
      </c>
      <c r="C843" t="s">
        <v>206</v>
      </c>
      <c r="D843" t="s">
        <v>265</v>
      </c>
      <c r="E843" t="s">
        <v>264</v>
      </c>
      <c r="F843" t="s">
        <v>1542</v>
      </c>
      <c r="G843" t="s">
        <v>245</v>
      </c>
      <c r="H843">
        <v>0.08</v>
      </c>
      <c r="I843">
        <v>0</v>
      </c>
      <c r="J843" t="s">
        <v>194</v>
      </c>
      <c r="K843" t="s">
        <v>193</v>
      </c>
      <c r="L843" t="s">
        <v>193</v>
      </c>
      <c r="M843" t="s">
        <v>1538</v>
      </c>
      <c r="N843" t="s">
        <v>333</v>
      </c>
      <c r="Q843">
        <v>205847</v>
      </c>
    </row>
    <row r="844" spans="1:17" x14ac:dyDescent="0.2">
      <c r="A844" s="169">
        <v>43769</v>
      </c>
      <c r="B844">
        <v>3710</v>
      </c>
      <c r="C844" t="s">
        <v>206</v>
      </c>
      <c r="D844" t="s">
        <v>265</v>
      </c>
      <c r="E844" t="s">
        <v>264</v>
      </c>
      <c r="F844" t="s">
        <v>1541</v>
      </c>
      <c r="G844" t="s">
        <v>245</v>
      </c>
      <c r="H844">
        <v>60.82</v>
      </c>
      <c r="I844">
        <v>0</v>
      </c>
      <c r="J844" t="s">
        <v>194</v>
      </c>
      <c r="K844" t="s">
        <v>193</v>
      </c>
      <c r="L844" t="s">
        <v>193</v>
      </c>
      <c r="M844" t="s">
        <v>1538</v>
      </c>
      <c r="N844" t="s">
        <v>333</v>
      </c>
      <c r="Q844">
        <v>205848</v>
      </c>
    </row>
    <row r="845" spans="1:17" x14ac:dyDescent="0.2">
      <c r="A845" s="169">
        <v>43769</v>
      </c>
      <c r="B845">
        <v>3710</v>
      </c>
      <c r="C845" t="s">
        <v>206</v>
      </c>
      <c r="D845" t="s">
        <v>265</v>
      </c>
      <c r="E845" t="s">
        <v>264</v>
      </c>
      <c r="F845" t="s">
        <v>1540</v>
      </c>
      <c r="G845" t="s">
        <v>245</v>
      </c>
      <c r="H845">
        <v>19.27</v>
      </c>
      <c r="I845">
        <v>0</v>
      </c>
      <c r="J845" t="s">
        <v>194</v>
      </c>
      <c r="K845" t="s">
        <v>193</v>
      </c>
      <c r="L845" t="s">
        <v>193</v>
      </c>
      <c r="M845" t="s">
        <v>1538</v>
      </c>
      <c r="N845" t="s">
        <v>333</v>
      </c>
      <c r="Q845">
        <v>205849</v>
      </c>
    </row>
    <row r="846" spans="1:17" x14ac:dyDescent="0.2">
      <c r="A846" s="169">
        <v>43769</v>
      </c>
      <c r="B846">
        <v>3710</v>
      </c>
      <c r="C846" t="s">
        <v>206</v>
      </c>
      <c r="D846" t="s">
        <v>265</v>
      </c>
      <c r="E846" t="s">
        <v>264</v>
      </c>
      <c r="F846" t="s">
        <v>1539</v>
      </c>
      <c r="G846" t="s">
        <v>245</v>
      </c>
      <c r="H846">
        <v>3.6</v>
      </c>
      <c r="I846">
        <v>0</v>
      </c>
      <c r="J846" t="s">
        <v>194</v>
      </c>
      <c r="K846" t="s">
        <v>193</v>
      </c>
      <c r="L846" t="s">
        <v>193</v>
      </c>
      <c r="M846" t="s">
        <v>1538</v>
      </c>
      <c r="N846" t="s">
        <v>333</v>
      </c>
      <c r="Q846">
        <v>205850</v>
      </c>
    </row>
    <row r="847" spans="1:17" x14ac:dyDescent="0.2">
      <c r="A847" s="169">
        <v>43764</v>
      </c>
      <c r="B847">
        <v>3010</v>
      </c>
      <c r="C847" t="s">
        <v>207</v>
      </c>
      <c r="D847" t="s">
        <v>265</v>
      </c>
      <c r="E847" t="s">
        <v>264</v>
      </c>
      <c r="F847" t="s">
        <v>1537</v>
      </c>
      <c r="G847" t="s">
        <v>245</v>
      </c>
      <c r="H847">
        <v>387.24</v>
      </c>
      <c r="I847">
        <v>0</v>
      </c>
      <c r="J847" t="s">
        <v>194</v>
      </c>
      <c r="K847" t="s">
        <v>193</v>
      </c>
      <c r="L847" t="s">
        <v>193</v>
      </c>
      <c r="M847" t="s">
        <v>1536</v>
      </c>
      <c r="N847" t="s">
        <v>232</v>
      </c>
      <c r="Q847">
        <v>205861</v>
      </c>
    </row>
    <row r="848" spans="1:17" x14ac:dyDescent="0.2">
      <c r="A848" s="169">
        <v>43769</v>
      </c>
      <c r="B848">
        <v>3310</v>
      </c>
      <c r="C848" t="s">
        <v>249</v>
      </c>
      <c r="D848" t="s">
        <v>265</v>
      </c>
      <c r="E848" t="s">
        <v>264</v>
      </c>
      <c r="F848" t="s">
        <v>1535</v>
      </c>
      <c r="G848" t="s">
        <v>245</v>
      </c>
      <c r="H848">
        <v>34</v>
      </c>
      <c r="I848">
        <v>0</v>
      </c>
      <c r="J848" t="s">
        <v>262</v>
      </c>
      <c r="K848" t="s">
        <v>197</v>
      </c>
      <c r="L848" t="s">
        <v>197</v>
      </c>
      <c r="M848" t="s">
        <v>1533</v>
      </c>
      <c r="N848" t="s">
        <v>280</v>
      </c>
      <c r="Q848">
        <v>206037</v>
      </c>
    </row>
    <row r="849" spans="1:17" x14ac:dyDescent="0.2">
      <c r="A849" s="169">
        <v>43769</v>
      </c>
      <c r="B849">
        <v>3310</v>
      </c>
      <c r="C849" t="s">
        <v>249</v>
      </c>
      <c r="D849" t="s">
        <v>265</v>
      </c>
      <c r="E849" t="s">
        <v>264</v>
      </c>
      <c r="F849" t="s">
        <v>1079</v>
      </c>
      <c r="G849" t="s">
        <v>245</v>
      </c>
      <c r="H849" s="170">
        <v>1603.83</v>
      </c>
      <c r="I849">
        <v>0</v>
      </c>
      <c r="J849" t="s">
        <v>262</v>
      </c>
      <c r="K849" t="s">
        <v>197</v>
      </c>
      <c r="L849" t="s">
        <v>197</v>
      </c>
      <c r="M849" t="s">
        <v>1533</v>
      </c>
      <c r="N849" t="s">
        <v>280</v>
      </c>
      <c r="Q849">
        <v>206038</v>
      </c>
    </row>
    <row r="850" spans="1:17" x14ac:dyDescent="0.2">
      <c r="A850" s="169">
        <v>43769</v>
      </c>
      <c r="B850">
        <v>3310</v>
      </c>
      <c r="C850" t="s">
        <v>249</v>
      </c>
      <c r="D850" t="s">
        <v>265</v>
      </c>
      <c r="E850" t="s">
        <v>264</v>
      </c>
      <c r="F850" t="s">
        <v>1534</v>
      </c>
      <c r="G850" t="s">
        <v>245</v>
      </c>
      <c r="H850">
        <v>34</v>
      </c>
      <c r="I850">
        <v>0</v>
      </c>
      <c r="J850" t="s">
        <v>262</v>
      </c>
      <c r="K850" t="s">
        <v>197</v>
      </c>
      <c r="L850" t="s">
        <v>197</v>
      </c>
      <c r="M850" t="s">
        <v>1533</v>
      </c>
      <c r="N850" t="s">
        <v>280</v>
      </c>
      <c r="Q850">
        <v>206039</v>
      </c>
    </row>
    <row r="851" spans="1:17" x14ac:dyDescent="0.2">
      <c r="A851" s="169">
        <v>43769</v>
      </c>
      <c r="B851">
        <v>2310</v>
      </c>
      <c r="C851" t="s">
        <v>286</v>
      </c>
      <c r="D851" t="s">
        <v>265</v>
      </c>
      <c r="E851" t="s">
        <v>264</v>
      </c>
      <c r="F851" t="s">
        <v>1531</v>
      </c>
      <c r="G851" t="s">
        <v>245</v>
      </c>
      <c r="H851" s="170">
        <v>1019</v>
      </c>
      <c r="I851">
        <v>0</v>
      </c>
      <c r="J851" t="s">
        <v>262</v>
      </c>
      <c r="K851" t="s">
        <v>197</v>
      </c>
      <c r="L851" t="s">
        <v>197</v>
      </c>
      <c r="M851" t="s">
        <v>1532</v>
      </c>
      <c r="N851" t="s">
        <v>1530</v>
      </c>
      <c r="Q851">
        <v>206054</v>
      </c>
    </row>
    <row r="852" spans="1:17" x14ac:dyDescent="0.2">
      <c r="A852" s="169">
        <v>43769</v>
      </c>
      <c r="B852">
        <v>2405</v>
      </c>
      <c r="C852" t="s">
        <v>213</v>
      </c>
      <c r="D852" t="s">
        <v>265</v>
      </c>
      <c r="E852" t="s">
        <v>264</v>
      </c>
      <c r="F852" t="s">
        <v>1529</v>
      </c>
      <c r="G852" t="s">
        <v>245</v>
      </c>
      <c r="H852" s="170">
        <v>5500</v>
      </c>
      <c r="I852">
        <v>0</v>
      </c>
      <c r="J852" t="s">
        <v>262</v>
      </c>
      <c r="K852" t="s">
        <v>197</v>
      </c>
      <c r="L852" t="s">
        <v>197</v>
      </c>
      <c r="M852" t="s">
        <v>1532</v>
      </c>
      <c r="N852" t="s">
        <v>1345</v>
      </c>
      <c r="Q852">
        <v>206055</v>
      </c>
    </row>
    <row r="853" spans="1:17" x14ac:dyDescent="0.2">
      <c r="A853" s="169">
        <v>43769</v>
      </c>
      <c r="B853">
        <v>3705</v>
      </c>
      <c r="C853" t="s">
        <v>204</v>
      </c>
      <c r="D853" t="s">
        <v>265</v>
      </c>
      <c r="E853" t="s">
        <v>264</v>
      </c>
      <c r="F853" t="s">
        <v>1528</v>
      </c>
      <c r="G853" t="s">
        <v>245</v>
      </c>
      <c r="H853" s="170">
        <v>1036.07</v>
      </c>
      <c r="I853">
        <v>0</v>
      </c>
      <c r="J853" t="s">
        <v>262</v>
      </c>
      <c r="K853" t="s">
        <v>197</v>
      </c>
      <c r="L853" t="s">
        <v>197</v>
      </c>
      <c r="M853" t="s">
        <v>1532</v>
      </c>
      <c r="N853" t="s">
        <v>306</v>
      </c>
      <c r="Q853">
        <v>206056</v>
      </c>
    </row>
    <row r="854" spans="1:17" x14ac:dyDescent="0.2">
      <c r="A854" s="169">
        <v>43770</v>
      </c>
      <c r="B854">
        <v>2310</v>
      </c>
      <c r="C854" t="s">
        <v>286</v>
      </c>
      <c r="D854" t="s">
        <v>265</v>
      </c>
      <c r="E854" t="s">
        <v>264</v>
      </c>
      <c r="F854" t="s">
        <v>1531</v>
      </c>
      <c r="G854" t="s">
        <v>245</v>
      </c>
      <c r="H854" s="170">
        <v>-1019</v>
      </c>
      <c r="I854">
        <v>0</v>
      </c>
      <c r="J854" t="s">
        <v>262</v>
      </c>
      <c r="K854" t="s">
        <v>197</v>
      </c>
      <c r="L854" t="s">
        <v>197</v>
      </c>
      <c r="M854" t="s">
        <v>1527</v>
      </c>
      <c r="N854" t="s">
        <v>1530</v>
      </c>
      <c r="Q854">
        <v>206075</v>
      </c>
    </row>
    <row r="855" spans="1:17" x14ac:dyDescent="0.2">
      <c r="A855" s="169">
        <v>43770</v>
      </c>
      <c r="B855">
        <v>2405</v>
      </c>
      <c r="C855" t="s">
        <v>213</v>
      </c>
      <c r="D855" t="s">
        <v>265</v>
      </c>
      <c r="E855" t="s">
        <v>264</v>
      </c>
      <c r="F855" t="s">
        <v>1529</v>
      </c>
      <c r="G855" t="s">
        <v>245</v>
      </c>
      <c r="H855" s="170">
        <v>-5500</v>
      </c>
      <c r="I855">
        <v>0</v>
      </c>
      <c r="J855" t="s">
        <v>262</v>
      </c>
      <c r="K855" t="s">
        <v>197</v>
      </c>
      <c r="L855" t="s">
        <v>197</v>
      </c>
      <c r="M855" t="s">
        <v>1527</v>
      </c>
      <c r="N855" t="s">
        <v>1345</v>
      </c>
      <c r="Q855">
        <v>206076</v>
      </c>
    </row>
    <row r="856" spans="1:17" x14ac:dyDescent="0.2">
      <c r="A856" s="169">
        <v>43770</v>
      </c>
      <c r="B856">
        <v>3705</v>
      </c>
      <c r="C856" t="s">
        <v>204</v>
      </c>
      <c r="D856" t="s">
        <v>265</v>
      </c>
      <c r="E856" t="s">
        <v>264</v>
      </c>
      <c r="F856" t="s">
        <v>1528</v>
      </c>
      <c r="G856" t="s">
        <v>245</v>
      </c>
      <c r="H856" s="170">
        <v>-1036.07</v>
      </c>
      <c r="I856">
        <v>0</v>
      </c>
      <c r="J856" t="s">
        <v>262</v>
      </c>
      <c r="K856" t="s">
        <v>197</v>
      </c>
      <c r="L856" t="s">
        <v>197</v>
      </c>
      <c r="M856" t="s">
        <v>1527</v>
      </c>
      <c r="N856" t="s">
        <v>306</v>
      </c>
      <c r="Q856">
        <v>206077</v>
      </c>
    </row>
    <row r="857" spans="1:17" x14ac:dyDescent="0.2">
      <c r="A857" s="169">
        <v>43769</v>
      </c>
      <c r="B857">
        <v>2105</v>
      </c>
      <c r="C857" t="s">
        <v>186</v>
      </c>
      <c r="D857" t="s">
        <v>265</v>
      </c>
      <c r="E857" t="s">
        <v>264</v>
      </c>
      <c r="F857" t="s">
        <v>1526</v>
      </c>
      <c r="G857" t="s">
        <v>245</v>
      </c>
      <c r="H857" s="170">
        <v>-6468.5</v>
      </c>
      <c r="I857">
        <v>0</v>
      </c>
      <c r="J857" t="s">
        <v>262</v>
      </c>
      <c r="K857" t="s">
        <v>198</v>
      </c>
      <c r="L857" t="s">
        <v>198</v>
      </c>
      <c r="M857" t="s">
        <v>1525</v>
      </c>
      <c r="Q857">
        <v>206191</v>
      </c>
    </row>
    <row r="858" spans="1:17" x14ac:dyDescent="0.2">
      <c r="A858" s="169">
        <v>43769</v>
      </c>
      <c r="B858">
        <v>2125</v>
      </c>
      <c r="C858" t="s">
        <v>203</v>
      </c>
      <c r="D858" t="s">
        <v>265</v>
      </c>
      <c r="E858" t="s">
        <v>264</v>
      </c>
      <c r="F858" t="s">
        <v>1526</v>
      </c>
      <c r="G858" t="s">
        <v>245</v>
      </c>
      <c r="H858">
        <v>-13</v>
      </c>
      <c r="I858">
        <v>0</v>
      </c>
      <c r="J858" t="s">
        <v>262</v>
      </c>
      <c r="K858" t="s">
        <v>198</v>
      </c>
      <c r="L858" t="s">
        <v>198</v>
      </c>
      <c r="M858" t="s">
        <v>1525</v>
      </c>
      <c r="Q858">
        <v>206192</v>
      </c>
    </row>
    <row r="859" spans="1:17" x14ac:dyDescent="0.2">
      <c r="A859" s="169">
        <v>43769</v>
      </c>
      <c r="B859">
        <v>2140</v>
      </c>
      <c r="C859" t="s">
        <v>191</v>
      </c>
      <c r="D859" t="s">
        <v>265</v>
      </c>
      <c r="E859" t="s">
        <v>264</v>
      </c>
      <c r="F859" t="s">
        <v>1526</v>
      </c>
      <c r="G859" t="s">
        <v>245</v>
      </c>
      <c r="H859">
        <v>-289.5</v>
      </c>
      <c r="I859">
        <v>0</v>
      </c>
      <c r="J859" t="s">
        <v>262</v>
      </c>
      <c r="K859" t="s">
        <v>198</v>
      </c>
      <c r="L859" t="s">
        <v>198</v>
      </c>
      <c r="M859" t="s">
        <v>1525</v>
      </c>
      <c r="Q859">
        <v>206193</v>
      </c>
    </row>
    <row r="860" spans="1:17" x14ac:dyDescent="0.2">
      <c r="A860" s="169">
        <v>43769</v>
      </c>
      <c r="B860">
        <v>3435</v>
      </c>
      <c r="C860" t="s">
        <v>289</v>
      </c>
      <c r="D860" t="s">
        <v>265</v>
      </c>
      <c r="E860" t="s">
        <v>264</v>
      </c>
      <c r="F860" t="s">
        <v>1524</v>
      </c>
      <c r="G860" t="s">
        <v>245</v>
      </c>
      <c r="H860">
        <v>283.68</v>
      </c>
      <c r="I860">
        <v>0</v>
      </c>
      <c r="J860" t="s">
        <v>262</v>
      </c>
      <c r="K860" t="s">
        <v>198</v>
      </c>
      <c r="L860" t="s">
        <v>198</v>
      </c>
      <c r="M860" t="s">
        <v>1523</v>
      </c>
      <c r="N860" t="s">
        <v>1522</v>
      </c>
      <c r="Q860">
        <v>206196</v>
      </c>
    </row>
    <row r="861" spans="1:17" x14ac:dyDescent="0.2">
      <c r="A861" s="169">
        <v>43770</v>
      </c>
      <c r="B861">
        <v>3435</v>
      </c>
      <c r="C861" t="s">
        <v>289</v>
      </c>
      <c r="D861" t="s">
        <v>265</v>
      </c>
      <c r="E861" t="s">
        <v>264</v>
      </c>
      <c r="F861" t="s">
        <v>1424</v>
      </c>
      <c r="G861" t="s">
        <v>245</v>
      </c>
      <c r="H861">
        <v>172.23</v>
      </c>
      <c r="I861">
        <v>25.83</v>
      </c>
      <c r="K861" t="s">
        <v>194</v>
      </c>
      <c r="M861" t="s">
        <v>1521</v>
      </c>
      <c r="Q861">
        <v>206205</v>
      </c>
    </row>
    <row r="862" spans="1:17" x14ac:dyDescent="0.2">
      <c r="A862" s="169">
        <v>43770</v>
      </c>
      <c r="B862">
        <v>2310</v>
      </c>
      <c r="C862" t="s">
        <v>286</v>
      </c>
      <c r="D862" t="s">
        <v>265</v>
      </c>
      <c r="E862" t="s">
        <v>264</v>
      </c>
      <c r="F862" t="s">
        <v>1520</v>
      </c>
      <c r="G862" t="s">
        <v>245</v>
      </c>
      <c r="H862" s="170">
        <v>1019</v>
      </c>
      <c r="I862">
        <v>152.85</v>
      </c>
      <c r="K862" t="s">
        <v>194</v>
      </c>
      <c r="M862" t="s">
        <v>1519</v>
      </c>
      <c r="Q862">
        <v>206223</v>
      </c>
    </row>
    <row r="863" spans="1:17" x14ac:dyDescent="0.2">
      <c r="A863" s="169">
        <v>43770</v>
      </c>
      <c r="B863">
        <v>3435</v>
      </c>
      <c r="C863" t="s">
        <v>289</v>
      </c>
      <c r="D863" t="s">
        <v>265</v>
      </c>
      <c r="E863" t="s">
        <v>264</v>
      </c>
      <c r="F863" t="s">
        <v>1518</v>
      </c>
      <c r="G863" t="s">
        <v>245</v>
      </c>
      <c r="H863">
        <v>435</v>
      </c>
      <c r="I863">
        <v>65.25</v>
      </c>
      <c r="K863" t="s">
        <v>194</v>
      </c>
      <c r="M863" t="s">
        <v>1517</v>
      </c>
      <c r="Q863">
        <v>206229</v>
      </c>
    </row>
    <row r="864" spans="1:17" x14ac:dyDescent="0.2">
      <c r="A864" s="169">
        <v>43770</v>
      </c>
      <c r="B864">
        <v>2310</v>
      </c>
      <c r="C864" t="s">
        <v>286</v>
      </c>
      <c r="D864" t="s">
        <v>265</v>
      </c>
      <c r="E864" t="s">
        <v>264</v>
      </c>
      <c r="F864" t="s">
        <v>1516</v>
      </c>
      <c r="G864" t="s">
        <v>245</v>
      </c>
      <c r="H864">
        <v>12.7</v>
      </c>
      <c r="I864">
        <v>1.91</v>
      </c>
      <c r="K864" t="s">
        <v>194</v>
      </c>
      <c r="M864" t="s">
        <v>1514</v>
      </c>
      <c r="Q864">
        <v>206235</v>
      </c>
    </row>
    <row r="865" spans="1:17" x14ac:dyDescent="0.2">
      <c r="A865" s="169">
        <v>43770</v>
      </c>
      <c r="B865">
        <v>3705</v>
      </c>
      <c r="C865" t="s">
        <v>204</v>
      </c>
      <c r="D865" t="s">
        <v>265</v>
      </c>
      <c r="E865" t="s">
        <v>264</v>
      </c>
      <c r="F865" t="s">
        <v>1515</v>
      </c>
      <c r="G865" t="s">
        <v>245</v>
      </c>
      <c r="H865" s="170">
        <v>1036.08</v>
      </c>
      <c r="I865">
        <v>155.41</v>
      </c>
      <c r="K865" t="s">
        <v>194</v>
      </c>
      <c r="M865" t="s">
        <v>1514</v>
      </c>
      <c r="Q865">
        <v>206237</v>
      </c>
    </row>
    <row r="866" spans="1:17" x14ac:dyDescent="0.2">
      <c r="A866" s="169">
        <v>43770</v>
      </c>
      <c r="B866">
        <v>2405</v>
      </c>
      <c r="C866" t="s">
        <v>213</v>
      </c>
      <c r="D866" t="s">
        <v>265</v>
      </c>
      <c r="E866" t="s">
        <v>264</v>
      </c>
      <c r="F866" t="s">
        <v>1513</v>
      </c>
      <c r="G866" t="s">
        <v>245</v>
      </c>
      <c r="H866" s="170">
        <v>5500</v>
      </c>
      <c r="I866">
        <v>825</v>
      </c>
      <c r="K866" t="s">
        <v>194</v>
      </c>
      <c r="M866" t="s">
        <v>1512</v>
      </c>
      <c r="Q866">
        <v>206240</v>
      </c>
    </row>
    <row r="867" spans="1:17" x14ac:dyDescent="0.2">
      <c r="A867" s="169">
        <v>43774</v>
      </c>
      <c r="B867">
        <v>2160</v>
      </c>
      <c r="C867" t="s">
        <v>615</v>
      </c>
      <c r="D867" t="s">
        <v>265</v>
      </c>
      <c r="E867" t="s">
        <v>264</v>
      </c>
      <c r="F867" t="s">
        <v>1511</v>
      </c>
      <c r="G867" t="s">
        <v>245</v>
      </c>
      <c r="H867">
        <v>48.5</v>
      </c>
      <c r="I867">
        <v>7.28</v>
      </c>
      <c r="K867" t="s">
        <v>201</v>
      </c>
      <c r="M867" t="s">
        <v>1510</v>
      </c>
      <c r="Q867">
        <v>206266</v>
      </c>
    </row>
    <row r="868" spans="1:17" x14ac:dyDescent="0.2">
      <c r="A868" s="169">
        <v>43774</v>
      </c>
      <c r="B868">
        <v>3435</v>
      </c>
      <c r="C868" t="s">
        <v>289</v>
      </c>
      <c r="D868" t="s">
        <v>265</v>
      </c>
      <c r="E868" t="s">
        <v>264</v>
      </c>
      <c r="F868" t="s">
        <v>1509</v>
      </c>
      <c r="G868" t="s">
        <v>245</v>
      </c>
      <c r="H868">
        <v>967.23</v>
      </c>
      <c r="I868">
        <v>145.08000000000001</v>
      </c>
      <c r="K868" t="s">
        <v>201</v>
      </c>
      <c r="M868" t="s">
        <v>1508</v>
      </c>
      <c r="Q868">
        <v>206283</v>
      </c>
    </row>
    <row r="869" spans="1:17" x14ac:dyDescent="0.2">
      <c r="A869" s="169">
        <v>43776</v>
      </c>
      <c r="B869">
        <v>2160</v>
      </c>
      <c r="C869" t="s">
        <v>615</v>
      </c>
      <c r="D869" t="s">
        <v>265</v>
      </c>
      <c r="E869" t="s">
        <v>264</v>
      </c>
      <c r="F869" t="s">
        <v>1507</v>
      </c>
      <c r="G869" t="s">
        <v>245</v>
      </c>
      <c r="H869">
        <v>170</v>
      </c>
      <c r="I869">
        <v>25.5</v>
      </c>
      <c r="K869" t="s">
        <v>201</v>
      </c>
      <c r="M869" t="s">
        <v>1506</v>
      </c>
      <c r="Q869">
        <v>206292</v>
      </c>
    </row>
    <row r="870" spans="1:17" x14ac:dyDescent="0.2">
      <c r="A870" s="169">
        <v>43781</v>
      </c>
      <c r="B870">
        <v>3465</v>
      </c>
      <c r="C870" t="s">
        <v>633</v>
      </c>
      <c r="D870" t="s">
        <v>265</v>
      </c>
      <c r="E870" t="s">
        <v>264</v>
      </c>
      <c r="F870" t="s">
        <v>1505</v>
      </c>
      <c r="G870" t="s">
        <v>245</v>
      </c>
      <c r="H870">
        <v>21.74</v>
      </c>
      <c r="I870">
        <v>0</v>
      </c>
      <c r="J870" t="s">
        <v>193</v>
      </c>
      <c r="K870" t="s">
        <v>194</v>
      </c>
      <c r="L870" t="s">
        <v>194</v>
      </c>
      <c r="M870" t="s">
        <v>1501</v>
      </c>
      <c r="N870" t="s">
        <v>448</v>
      </c>
      <c r="Q870">
        <v>206305</v>
      </c>
    </row>
    <row r="871" spans="1:17" x14ac:dyDescent="0.2">
      <c r="A871" s="169">
        <v>43781</v>
      </c>
      <c r="B871">
        <v>3010</v>
      </c>
      <c r="C871" t="s">
        <v>207</v>
      </c>
      <c r="D871" t="s">
        <v>265</v>
      </c>
      <c r="E871" t="s">
        <v>264</v>
      </c>
      <c r="F871" t="s">
        <v>1504</v>
      </c>
      <c r="G871" t="s">
        <v>245</v>
      </c>
      <c r="H871">
        <v>94.98</v>
      </c>
      <c r="I871">
        <v>0</v>
      </c>
      <c r="J871" t="s">
        <v>193</v>
      </c>
      <c r="K871" t="s">
        <v>194</v>
      </c>
      <c r="L871" t="s">
        <v>194</v>
      </c>
      <c r="M871" t="s">
        <v>1501</v>
      </c>
      <c r="N871" t="s">
        <v>730</v>
      </c>
      <c r="Q871">
        <v>206308</v>
      </c>
    </row>
    <row r="872" spans="1:17" x14ac:dyDescent="0.2">
      <c r="A872" s="169">
        <v>43781</v>
      </c>
      <c r="B872">
        <v>2225</v>
      </c>
      <c r="C872" t="s">
        <v>202</v>
      </c>
      <c r="D872" t="s">
        <v>265</v>
      </c>
      <c r="E872" t="s">
        <v>264</v>
      </c>
      <c r="F872" t="s">
        <v>1503</v>
      </c>
      <c r="G872" t="s">
        <v>245</v>
      </c>
      <c r="H872">
        <v>16.87</v>
      </c>
      <c r="I872">
        <v>0</v>
      </c>
      <c r="J872" t="s">
        <v>193</v>
      </c>
      <c r="K872" t="s">
        <v>194</v>
      </c>
      <c r="L872" t="s">
        <v>194</v>
      </c>
      <c r="M872" t="s">
        <v>1501</v>
      </c>
      <c r="N872" t="s">
        <v>195</v>
      </c>
      <c r="Q872">
        <v>206309</v>
      </c>
    </row>
    <row r="873" spans="1:17" x14ac:dyDescent="0.2">
      <c r="A873" s="169">
        <v>43781</v>
      </c>
      <c r="B873">
        <v>2225</v>
      </c>
      <c r="C873" t="s">
        <v>202</v>
      </c>
      <c r="D873" t="s">
        <v>265</v>
      </c>
      <c r="E873" t="s">
        <v>264</v>
      </c>
      <c r="F873" t="s">
        <v>1502</v>
      </c>
      <c r="G873" t="s">
        <v>245</v>
      </c>
      <c r="H873">
        <v>156.52000000000001</v>
      </c>
      <c r="I873">
        <v>0</v>
      </c>
      <c r="J873" t="s">
        <v>193</v>
      </c>
      <c r="K873" t="s">
        <v>194</v>
      </c>
      <c r="L873" t="s">
        <v>194</v>
      </c>
      <c r="M873" t="s">
        <v>1501</v>
      </c>
      <c r="N873" t="s">
        <v>195</v>
      </c>
      <c r="Q873">
        <v>206335</v>
      </c>
    </row>
    <row r="874" spans="1:17" x14ac:dyDescent="0.2">
      <c r="A874" s="169">
        <v>43780</v>
      </c>
      <c r="B874">
        <v>3770</v>
      </c>
      <c r="C874" t="s">
        <v>313</v>
      </c>
      <c r="D874" t="s">
        <v>265</v>
      </c>
      <c r="E874" t="s">
        <v>264</v>
      </c>
      <c r="F874" t="s">
        <v>1500</v>
      </c>
      <c r="G874" t="s">
        <v>245</v>
      </c>
      <c r="H874">
        <v>4.3499999999999996</v>
      </c>
      <c r="I874">
        <v>0</v>
      </c>
      <c r="J874" t="s">
        <v>193</v>
      </c>
      <c r="K874" t="s">
        <v>194</v>
      </c>
      <c r="L874" t="s">
        <v>194</v>
      </c>
      <c r="M874" t="s">
        <v>1492</v>
      </c>
      <c r="N874" t="s">
        <v>1499</v>
      </c>
      <c r="Q874">
        <v>206341</v>
      </c>
    </row>
    <row r="875" spans="1:17" x14ac:dyDescent="0.2">
      <c r="A875" s="169">
        <v>43780</v>
      </c>
      <c r="B875">
        <v>3465</v>
      </c>
      <c r="C875" t="s">
        <v>633</v>
      </c>
      <c r="D875" t="s">
        <v>265</v>
      </c>
      <c r="E875" t="s">
        <v>264</v>
      </c>
      <c r="F875" t="s">
        <v>727</v>
      </c>
      <c r="G875" t="s">
        <v>245</v>
      </c>
      <c r="H875">
        <v>160.63</v>
      </c>
      <c r="I875">
        <v>0</v>
      </c>
      <c r="J875" t="s">
        <v>193</v>
      </c>
      <c r="K875" t="s">
        <v>194</v>
      </c>
      <c r="L875" t="s">
        <v>194</v>
      </c>
      <c r="M875" t="s">
        <v>1492</v>
      </c>
      <c r="N875" t="s">
        <v>224</v>
      </c>
      <c r="Q875">
        <v>206342</v>
      </c>
    </row>
    <row r="876" spans="1:17" x14ac:dyDescent="0.2">
      <c r="A876" s="169">
        <v>43780</v>
      </c>
      <c r="B876">
        <v>3705</v>
      </c>
      <c r="C876" t="s">
        <v>204</v>
      </c>
      <c r="D876" t="s">
        <v>265</v>
      </c>
      <c r="E876" t="s">
        <v>264</v>
      </c>
      <c r="F876" t="s">
        <v>1498</v>
      </c>
      <c r="G876" t="s">
        <v>245</v>
      </c>
      <c r="H876">
        <v>91.19</v>
      </c>
      <c r="I876">
        <v>0</v>
      </c>
      <c r="J876" t="s">
        <v>193</v>
      </c>
      <c r="K876" t="s">
        <v>194</v>
      </c>
      <c r="L876" t="s">
        <v>194</v>
      </c>
      <c r="M876" t="s">
        <v>1492</v>
      </c>
      <c r="N876" t="s">
        <v>1497</v>
      </c>
      <c r="Q876">
        <v>206343</v>
      </c>
    </row>
    <row r="877" spans="1:17" x14ac:dyDescent="0.2">
      <c r="A877" s="169">
        <v>43780</v>
      </c>
      <c r="B877">
        <v>3315</v>
      </c>
      <c r="C877" t="s">
        <v>1322</v>
      </c>
      <c r="D877" t="s">
        <v>265</v>
      </c>
      <c r="E877" t="s">
        <v>264</v>
      </c>
      <c r="F877" t="s">
        <v>1496</v>
      </c>
      <c r="G877" t="s">
        <v>245</v>
      </c>
      <c r="H877">
        <v>69.739999999999995</v>
      </c>
      <c r="I877">
        <v>0</v>
      </c>
      <c r="J877" t="s">
        <v>193</v>
      </c>
      <c r="K877" t="s">
        <v>194</v>
      </c>
      <c r="L877" t="s">
        <v>194</v>
      </c>
      <c r="M877" t="s">
        <v>1492</v>
      </c>
      <c r="N877" t="s">
        <v>226</v>
      </c>
      <c r="Q877">
        <v>206344</v>
      </c>
    </row>
    <row r="878" spans="1:17" x14ac:dyDescent="0.2">
      <c r="A878" s="169">
        <v>43780</v>
      </c>
      <c r="B878">
        <v>3465</v>
      </c>
      <c r="C878" t="s">
        <v>633</v>
      </c>
      <c r="D878" t="s">
        <v>265</v>
      </c>
      <c r="E878" t="s">
        <v>264</v>
      </c>
      <c r="F878" t="s">
        <v>728</v>
      </c>
      <c r="G878" t="s">
        <v>245</v>
      </c>
      <c r="H878">
        <v>90.86</v>
      </c>
      <c r="I878">
        <v>0</v>
      </c>
      <c r="J878" t="s">
        <v>193</v>
      </c>
      <c r="K878" t="s">
        <v>194</v>
      </c>
      <c r="L878" t="s">
        <v>194</v>
      </c>
      <c r="M878" t="s">
        <v>1492</v>
      </c>
      <c r="N878" t="s">
        <v>383</v>
      </c>
      <c r="Q878">
        <v>206345</v>
      </c>
    </row>
    <row r="879" spans="1:17" x14ac:dyDescent="0.2">
      <c r="A879" s="169">
        <v>43780</v>
      </c>
      <c r="B879">
        <v>3311</v>
      </c>
      <c r="C879" t="s">
        <v>220</v>
      </c>
      <c r="D879" t="s">
        <v>265</v>
      </c>
      <c r="E879" t="s">
        <v>264</v>
      </c>
      <c r="F879" t="s">
        <v>1495</v>
      </c>
      <c r="G879" t="s">
        <v>245</v>
      </c>
      <c r="H879">
        <v>45.39</v>
      </c>
      <c r="I879">
        <v>0</v>
      </c>
      <c r="J879" t="s">
        <v>193</v>
      </c>
      <c r="K879" t="s">
        <v>194</v>
      </c>
      <c r="L879" t="s">
        <v>194</v>
      </c>
      <c r="M879" t="s">
        <v>1492</v>
      </c>
      <c r="N879" t="s">
        <v>1494</v>
      </c>
      <c r="Q879">
        <v>206346</v>
      </c>
    </row>
    <row r="880" spans="1:17" x14ac:dyDescent="0.2">
      <c r="A880" s="169">
        <v>43780</v>
      </c>
      <c r="B880">
        <v>2225</v>
      </c>
      <c r="C880" t="s">
        <v>202</v>
      </c>
      <c r="D880" t="s">
        <v>265</v>
      </c>
      <c r="E880" t="s">
        <v>264</v>
      </c>
      <c r="F880" t="s">
        <v>1493</v>
      </c>
      <c r="G880" t="s">
        <v>245</v>
      </c>
      <c r="H880">
        <v>196.52</v>
      </c>
      <c r="I880">
        <v>0</v>
      </c>
      <c r="J880" t="s">
        <v>193</v>
      </c>
      <c r="K880" t="s">
        <v>194</v>
      </c>
      <c r="L880" t="s">
        <v>194</v>
      </c>
      <c r="M880" t="s">
        <v>1492</v>
      </c>
      <c r="N880" t="s">
        <v>195</v>
      </c>
      <c r="Q880">
        <v>206348</v>
      </c>
    </row>
    <row r="881" spans="1:17" x14ac:dyDescent="0.2">
      <c r="A881" s="169">
        <v>43780</v>
      </c>
      <c r="B881">
        <v>4505</v>
      </c>
      <c r="C881" t="s">
        <v>396</v>
      </c>
      <c r="D881" t="s">
        <v>265</v>
      </c>
      <c r="E881" t="s">
        <v>264</v>
      </c>
      <c r="F881" t="s">
        <v>438</v>
      </c>
      <c r="G881" t="s">
        <v>245</v>
      </c>
      <c r="H881">
        <v>3.8</v>
      </c>
      <c r="I881">
        <v>0</v>
      </c>
      <c r="J881" t="s">
        <v>193</v>
      </c>
      <c r="K881" t="s">
        <v>194</v>
      </c>
      <c r="L881" t="s">
        <v>194</v>
      </c>
      <c r="M881" t="s">
        <v>1492</v>
      </c>
      <c r="Q881">
        <v>206354</v>
      </c>
    </row>
    <row r="882" spans="1:17" x14ac:dyDescent="0.2">
      <c r="A882" s="169">
        <v>43780</v>
      </c>
      <c r="B882">
        <v>4505</v>
      </c>
      <c r="C882" t="s">
        <v>396</v>
      </c>
      <c r="D882" t="s">
        <v>265</v>
      </c>
      <c r="E882" t="s">
        <v>264</v>
      </c>
      <c r="F882" t="s">
        <v>398</v>
      </c>
      <c r="G882" t="s">
        <v>245</v>
      </c>
      <c r="H882">
        <v>3.8</v>
      </c>
      <c r="I882">
        <v>0</v>
      </c>
      <c r="J882" t="s">
        <v>193</v>
      </c>
      <c r="K882" t="s">
        <v>194</v>
      </c>
      <c r="L882" t="s">
        <v>194</v>
      </c>
      <c r="M882" t="s">
        <v>1492</v>
      </c>
      <c r="Q882">
        <v>206392</v>
      </c>
    </row>
    <row r="883" spans="1:17" x14ac:dyDescent="0.2">
      <c r="A883" s="169">
        <v>43781</v>
      </c>
      <c r="B883">
        <v>4505</v>
      </c>
      <c r="C883" t="s">
        <v>396</v>
      </c>
      <c r="D883" t="s">
        <v>265</v>
      </c>
      <c r="E883" t="s">
        <v>264</v>
      </c>
      <c r="F883" t="s">
        <v>839</v>
      </c>
      <c r="G883" t="s">
        <v>245</v>
      </c>
      <c r="H883">
        <v>1</v>
      </c>
      <c r="I883">
        <v>0</v>
      </c>
      <c r="J883" t="s">
        <v>193</v>
      </c>
      <c r="K883" t="s">
        <v>194</v>
      </c>
      <c r="L883" t="s">
        <v>194</v>
      </c>
      <c r="M883" t="s">
        <v>1491</v>
      </c>
      <c r="Q883">
        <v>206396</v>
      </c>
    </row>
    <row r="884" spans="1:17" x14ac:dyDescent="0.2">
      <c r="A884" s="169">
        <v>43781</v>
      </c>
      <c r="B884">
        <v>4505</v>
      </c>
      <c r="C884" t="s">
        <v>396</v>
      </c>
      <c r="D884" t="s">
        <v>265</v>
      </c>
      <c r="E884" t="s">
        <v>264</v>
      </c>
      <c r="F884" t="s">
        <v>839</v>
      </c>
      <c r="G884" t="s">
        <v>245</v>
      </c>
      <c r="H884">
        <v>1</v>
      </c>
      <c r="I884">
        <v>0</v>
      </c>
      <c r="J884" t="s">
        <v>193</v>
      </c>
      <c r="K884" t="s">
        <v>194</v>
      </c>
      <c r="L884" t="s">
        <v>194</v>
      </c>
      <c r="M884" t="s">
        <v>1491</v>
      </c>
      <c r="Q884">
        <v>206397</v>
      </c>
    </row>
    <row r="885" spans="1:17" x14ac:dyDescent="0.2">
      <c r="A885" s="169">
        <v>43781</v>
      </c>
      <c r="B885">
        <v>4505</v>
      </c>
      <c r="C885" t="s">
        <v>396</v>
      </c>
      <c r="D885" t="s">
        <v>265</v>
      </c>
      <c r="E885" t="s">
        <v>264</v>
      </c>
      <c r="F885" t="s">
        <v>1017</v>
      </c>
      <c r="G885" t="s">
        <v>245</v>
      </c>
      <c r="H885">
        <v>2</v>
      </c>
      <c r="I885">
        <v>0</v>
      </c>
      <c r="J885" t="s">
        <v>193</v>
      </c>
      <c r="K885" t="s">
        <v>194</v>
      </c>
      <c r="L885" t="s">
        <v>194</v>
      </c>
      <c r="M885" t="s">
        <v>1491</v>
      </c>
      <c r="Q885">
        <v>206398</v>
      </c>
    </row>
    <row r="886" spans="1:17" x14ac:dyDescent="0.2">
      <c r="A886" s="169">
        <v>43781</v>
      </c>
      <c r="B886">
        <v>4505</v>
      </c>
      <c r="C886" t="s">
        <v>396</v>
      </c>
      <c r="D886" t="s">
        <v>265</v>
      </c>
      <c r="E886" t="s">
        <v>264</v>
      </c>
      <c r="F886" t="s">
        <v>1017</v>
      </c>
      <c r="G886" t="s">
        <v>245</v>
      </c>
      <c r="H886">
        <v>2</v>
      </c>
      <c r="I886">
        <v>0</v>
      </c>
      <c r="J886" t="s">
        <v>193</v>
      </c>
      <c r="K886" t="s">
        <v>194</v>
      </c>
      <c r="L886" t="s">
        <v>194</v>
      </c>
      <c r="M886" t="s">
        <v>1491</v>
      </c>
      <c r="Q886">
        <v>206399</v>
      </c>
    </row>
    <row r="887" spans="1:17" x14ac:dyDescent="0.2">
      <c r="A887" s="169">
        <v>43781</v>
      </c>
      <c r="B887">
        <v>4505</v>
      </c>
      <c r="C887" t="s">
        <v>396</v>
      </c>
      <c r="D887" t="s">
        <v>265</v>
      </c>
      <c r="E887" t="s">
        <v>264</v>
      </c>
      <c r="F887" t="s">
        <v>1017</v>
      </c>
      <c r="G887" t="s">
        <v>245</v>
      </c>
      <c r="H887">
        <v>2</v>
      </c>
      <c r="I887">
        <v>0</v>
      </c>
      <c r="J887" t="s">
        <v>193</v>
      </c>
      <c r="K887" t="s">
        <v>194</v>
      </c>
      <c r="L887" t="s">
        <v>194</v>
      </c>
      <c r="M887" t="s">
        <v>1491</v>
      </c>
      <c r="Q887">
        <v>206400</v>
      </c>
    </row>
    <row r="888" spans="1:17" x14ac:dyDescent="0.2">
      <c r="A888" s="169">
        <v>43781</v>
      </c>
      <c r="B888">
        <v>4505</v>
      </c>
      <c r="C888" t="s">
        <v>396</v>
      </c>
      <c r="D888" t="s">
        <v>265</v>
      </c>
      <c r="E888" t="s">
        <v>264</v>
      </c>
      <c r="F888" t="s">
        <v>839</v>
      </c>
      <c r="G888" t="s">
        <v>245</v>
      </c>
      <c r="H888">
        <v>1</v>
      </c>
      <c r="I888">
        <v>0</v>
      </c>
      <c r="J888" t="s">
        <v>193</v>
      </c>
      <c r="K888" t="s">
        <v>194</v>
      </c>
      <c r="L888" t="s">
        <v>194</v>
      </c>
      <c r="M888" t="s">
        <v>1491</v>
      </c>
      <c r="Q888">
        <v>206401</v>
      </c>
    </row>
    <row r="889" spans="1:17" x14ac:dyDescent="0.2">
      <c r="A889" s="169">
        <v>43781</v>
      </c>
      <c r="B889">
        <v>4505</v>
      </c>
      <c r="C889" t="s">
        <v>396</v>
      </c>
      <c r="D889" t="s">
        <v>265</v>
      </c>
      <c r="E889" t="s">
        <v>264</v>
      </c>
      <c r="F889" t="s">
        <v>839</v>
      </c>
      <c r="G889" t="s">
        <v>245</v>
      </c>
      <c r="H889">
        <v>5</v>
      </c>
      <c r="I889">
        <v>0</v>
      </c>
      <c r="J889" t="s">
        <v>193</v>
      </c>
      <c r="K889" t="s">
        <v>194</v>
      </c>
      <c r="L889" t="s">
        <v>194</v>
      </c>
      <c r="M889" t="s">
        <v>1491</v>
      </c>
      <c r="Q889">
        <v>206402</v>
      </c>
    </row>
    <row r="890" spans="1:17" x14ac:dyDescent="0.2">
      <c r="A890" s="169">
        <v>43770</v>
      </c>
      <c r="B890">
        <v>3715</v>
      </c>
      <c r="C890" t="s">
        <v>208</v>
      </c>
      <c r="D890" t="s">
        <v>265</v>
      </c>
      <c r="E890" t="s">
        <v>264</v>
      </c>
      <c r="F890" t="s">
        <v>1490</v>
      </c>
      <c r="G890" t="s">
        <v>245</v>
      </c>
      <c r="H890">
        <v>95.83</v>
      </c>
      <c r="I890">
        <v>14.38</v>
      </c>
      <c r="K890" t="s">
        <v>194</v>
      </c>
      <c r="M890" t="s">
        <v>1488</v>
      </c>
      <c r="Q890">
        <v>206404</v>
      </c>
    </row>
    <row r="891" spans="1:17" x14ac:dyDescent="0.2">
      <c r="A891" s="169">
        <v>43770</v>
      </c>
      <c r="B891">
        <v>3715</v>
      </c>
      <c r="C891" t="s">
        <v>208</v>
      </c>
      <c r="D891" t="s">
        <v>265</v>
      </c>
      <c r="E891" t="s">
        <v>264</v>
      </c>
      <c r="F891" t="s">
        <v>1489</v>
      </c>
      <c r="G891" t="s">
        <v>245</v>
      </c>
      <c r="H891">
        <v>13.74</v>
      </c>
      <c r="I891">
        <v>0</v>
      </c>
      <c r="K891" t="s">
        <v>194</v>
      </c>
      <c r="M891" t="s">
        <v>1488</v>
      </c>
      <c r="Q891">
        <v>206406</v>
      </c>
    </row>
    <row r="892" spans="1:17" x14ac:dyDescent="0.2">
      <c r="A892" s="169">
        <v>43775</v>
      </c>
      <c r="B892">
        <v>2310</v>
      </c>
      <c r="C892" t="s">
        <v>286</v>
      </c>
      <c r="D892" t="s">
        <v>265</v>
      </c>
      <c r="E892" t="s">
        <v>264</v>
      </c>
      <c r="F892" t="s">
        <v>863</v>
      </c>
      <c r="G892" t="s">
        <v>245</v>
      </c>
      <c r="H892">
        <v>375</v>
      </c>
      <c r="I892">
        <v>56.25</v>
      </c>
      <c r="K892" t="s">
        <v>194</v>
      </c>
      <c r="M892" t="s">
        <v>1487</v>
      </c>
      <c r="Q892">
        <v>206414</v>
      </c>
    </row>
    <row r="893" spans="1:17" x14ac:dyDescent="0.2">
      <c r="A893" s="169">
        <v>43775</v>
      </c>
      <c r="B893">
        <v>2315</v>
      </c>
      <c r="C893" t="s">
        <v>292</v>
      </c>
      <c r="D893" t="s">
        <v>265</v>
      </c>
      <c r="E893" t="s">
        <v>264</v>
      </c>
      <c r="F893" t="s">
        <v>1486</v>
      </c>
      <c r="G893" t="s">
        <v>245</v>
      </c>
      <c r="H893">
        <v>265.01</v>
      </c>
      <c r="I893">
        <v>39.75</v>
      </c>
      <c r="K893" t="s">
        <v>194</v>
      </c>
      <c r="M893" t="s">
        <v>1485</v>
      </c>
      <c r="Q893">
        <v>206423</v>
      </c>
    </row>
    <row r="894" spans="1:17" x14ac:dyDescent="0.2">
      <c r="A894" s="169">
        <v>43780</v>
      </c>
      <c r="B894">
        <v>3265</v>
      </c>
      <c r="C894" t="s">
        <v>215</v>
      </c>
      <c r="D894" t="s">
        <v>265</v>
      </c>
      <c r="E894" t="s">
        <v>264</v>
      </c>
      <c r="F894" t="s">
        <v>1484</v>
      </c>
      <c r="G894" t="s">
        <v>245</v>
      </c>
      <c r="H894">
        <v>353.22</v>
      </c>
      <c r="I894">
        <v>52.98</v>
      </c>
      <c r="K894" t="s">
        <v>194</v>
      </c>
      <c r="M894" t="s">
        <v>1483</v>
      </c>
      <c r="Q894">
        <v>206438</v>
      </c>
    </row>
    <row r="895" spans="1:17" x14ac:dyDescent="0.2">
      <c r="A895" s="169">
        <v>43780</v>
      </c>
      <c r="B895">
        <v>3275</v>
      </c>
      <c r="C895" t="s">
        <v>266</v>
      </c>
      <c r="D895" t="s">
        <v>265</v>
      </c>
      <c r="E895" t="s">
        <v>264</v>
      </c>
      <c r="F895" t="s">
        <v>1482</v>
      </c>
      <c r="G895" t="s">
        <v>245</v>
      </c>
      <c r="H895" s="170">
        <v>12084.39</v>
      </c>
      <c r="I895" s="170">
        <v>1812.66</v>
      </c>
      <c r="K895" t="s">
        <v>194</v>
      </c>
      <c r="M895" t="s">
        <v>1481</v>
      </c>
      <c r="Q895">
        <v>206441</v>
      </c>
    </row>
    <row r="896" spans="1:17" x14ac:dyDescent="0.2">
      <c r="A896" s="169">
        <v>43774</v>
      </c>
      <c r="B896">
        <v>3010</v>
      </c>
      <c r="C896" t="s">
        <v>207</v>
      </c>
      <c r="D896" t="s">
        <v>265</v>
      </c>
      <c r="E896" t="s">
        <v>264</v>
      </c>
      <c r="F896" t="s">
        <v>1480</v>
      </c>
      <c r="G896" t="s">
        <v>245</v>
      </c>
      <c r="H896">
        <v>343.17</v>
      </c>
      <c r="I896">
        <v>0</v>
      </c>
      <c r="K896" t="s">
        <v>201</v>
      </c>
      <c r="M896" t="s">
        <v>1478</v>
      </c>
      <c r="Q896">
        <v>206466</v>
      </c>
    </row>
    <row r="897" spans="1:17" x14ac:dyDescent="0.2">
      <c r="A897" s="169">
        <v>43774</v>
      </c>
      <c r="B897">
        <v>3010</v>
      </c>
      <c r="C897" t="s">
        <v>207</v>
      </c>
      <c r="D897" t="s">
        <v>265</v>
      </c>
      <c r="E897" t="s">
        <v>264</v>
      </c>
      <c r="F897" t="s">
        <v>1479</v>
      </c>
      <c r="G897" t="s">
        <v>245</v>
      </c>
      <c r="H897">
        <v>517.22</v>
      </c>
      <c r="I897">
        <v>77.58</v>
      </c>
      <c r="K897" t="s">
        <v>201</v>
      </c>
      <c r="M897" t="s">
        <v>1478</v>
      </c>
      <c r="Q897">
        <v>206469</v>
      </c>
    </row>
    <row r="898" spans="1:17" x14ac:dyDescent="0.2">
      <c r="A898" s="169">
        <v>43781</v>
      </c>
      <c r="B898">
        <v>3310</v>
      </c>
      <c r="C898" t="s">
        <v>249</v>
      </c>
      <c r="D898" t="s">
        <v>265</v>
      </c>
      <c r="E898" t="s">
        <v>264</v>
      </c>
      <c r="F898" s="175" t="s">
        <v>1477</v>
      </c>
      <c r="G898" t="s">
        <v>250</v>
      </c>
      <c r="H898" s="170">
        <v>12556</v>
      </c>
      <c r="I898">
        <v>0</v>
      </c>
      <c r="K898" t="s">
        <v>201</v>
      </c>
      <c r="M898" t="s">
        <v>1476</v>
      </c>
      <c r="Q898">
        <v>206485</v>
      </c>
    </row>
    <row r="899" spans="1:17" x14ac:dyDescent="0.2">
      <c r="A899" s="169">
        <v>43782</v>
      </c>
      <c r="B899">
        <v>2225</v>
      </c>
      <c r="C899" t="s">
        <v>202</v>
      </c>
      <c r="D899" t="s">
        <v>265</v>
      </c>
      <c r="E899" t="s">
        <v>264</v>
      </c>
      <c r="F899" t="s">
        <v>1475</v>
      </c>
      <c r="G899" t="s">
        <v>245</v>
      </c>
      <c r="H899">
        <v>20.07</v>
      </c>
      <c r="I899">
        <v>3.01</v>
      </c>
      <c r="K899" t="s">
        <v>209</v>
      </c>
      <c r="M899" t="s">
        <v>1474</v>
      </c>
      <c r="Q899">
        <v>206487</v>
      </c>
    </row>
    <row r="900" spans="1:17" x14ac:dyDescent="0.2">
      <c r="A900" s="169">
        <v>43782</v>
      </c>
      <c r="B900">
        <v>2105</v>
      </c>
      <c r="C900" t="s">
        <v>186</v>
      </c>
      <c r="D900" t="s">
        <v>265</v>
      </c>
      <c r="E900" t="s">
        <v>264</v>
      </c>
      <c r="F900" t="s">
        <v>1473</v>
      </c>
      <c r="G900" t="s">
        <v>245</v>
      </c>
      <c r="H900" s="170">
        <v>61933.55</v>
      </c>
      <c r="I900">
        <v>0</v>
      </c>
      <c r="J900" t="s">
        <v>188</v>
      </c>
      <c r="K900" t="s">
        <v>189</v>
      </c>
      <c r="L900" t="s">
        <v>189</v>
      </c>
      <c r="M900" t="s">
        <v>1472</v>
      </c>
      <c r="Q900">
        <v>206504</v>
      </c>
    </row>
    <row r="901" spans="1:17" x14ac:dyDescent="0.2">
      <c r="A901" s="169">
        <v>43782</v>
      </c>
      <c r="B901">
        <v>2125</v>
      </c>
      <c r="C901" t="s">
        <v>203</v>
      </c>
      <c r="D901" t="s">
        <v>265</v>
      </c>
      <c r="E901" t="s">
        <v>264</v>
      </c>
      <c r="F901" t="s">
        <v>1473</v>
      </c>
      <c r="G901" t="s">
        <v>245</v>
      </c>
      <c r="H901">
        <v>123.94</v>
      </c>
      <c r="I901">
        <v>0</v>
      </c>
      <c r="J901" t="s">
        <v>188</v>
      </c>
      <c r="K901" t="s">
        <v>189</v>
      </c>
      <c r="L901" t="s">
        <v>189</v>
      </c>
      <c r="M901" t="s">
        <v>1472</v>
      </c>
      <c r="Q901">
        <v>206520</v>
      </c>
    </row>
    <row r="902" spans="1:17" x14ac:dyDescent="0.2">
      <c r="A902" s="169">
        <v>43782</v>
      </c>
      <c r="B902">
        <v>2135</v>
      </c>
      <c r="C902" t="s">
        <v>190</v>
      </c>
      <c r="D902" t="s">
        <v>265</v>
      </c>
      <c r="E902" t="s">
        <v>264</v>
      </c>
      <c r="F902" t="s">
        <v>1473</v>
      </c>
      <c r="G902" t="s">
        <v>245</v>
      </c>
      <c r="H902">
        <v>697.81</v>
      </c>
      <c r="I902">
        <v>0</v>
      </c>
      <c r="J902" t="s">
        <v>188</v>
      </c>
      <c r="K902" t="s">
        <v>189</v>
      </c>
      <c r="L902" t="s">
        <v>189</v>
      </c>
      <c r="M902" t="s">
        <v>1472</v>
      </c>
      <c r="Q902">
        <v>206526</v>
      </c>
    </row>
    <row r="903" spans="1:17" x14ac:dyDescent="0.2">
      <c r="A903" s="169">
        <v>43782</v>
      </c>
      <c r="B903">
        <v>2140</v>
      </c>
      <c r="C903" t="s">
        <v>191</v>
      </c>
      <c r="D903" t="s">
        <v>265</v>
      </c>
      <c r="E903" t="s">
        <v>264</v>
      </c>
      <c r="F903" t="s">
        <v>1473</v>
      </c>
      <c r="G903" t="s">
        <v>245</v>
      </c>
      <c r="H903" s="170">
        <v>1511.49</v>
      </c>
      <c r="I903">
        <v>0</v>
      </c>
      <c r="J903" t="s">
        <v>188</v>
      </c>
      <c r="K903" t="s">
        <v>189</v>
      </c>
      <c r="L903" t="s">
        <v>189</v>
      </c>
      <c r="M903" t="s">
        <v>1472</v>
      </c>
      <c r="Q903">
        <v>206536</v>
      </c>
    </row>
    <row r="904" spans="1:17" x14ac:dyDescent="0.2">
      <c r="A904" s="169">
        <v>43782</v>
      </c>
      <c r="B904">
        <v>2205</v>
      </c>
      <c r="C904" t="s">
        <v>487</v>
      </c>
      <c r="D904" t="s">
        <v>265</v>
      </c>
      <c r="E904" t="s">
        <v>264</v>
      </c>
      <c r="F904" t="s">
        <v>1473</v>
      </c>
      <c r="G904" t="s">
        <v>245</v>
      </c>
      <c r="H904">
        <v>245</v>
      </c>
      <c r="I904">
        <v>0</v>
      </c>
      <c r="J904" t="s">
        <v>188</v>
      </c>
      <c r="K904" t="s">
        <v>189</v>
      </c>
      <c r="L904" t="s">
        <v>189</v>
      </c>
      <c r="M904" t="s">
        <v>1472</v>
      </c>
      <c r="Q904">
        <v>206543</v>
      </c>
    </row>
    <row r="905" spans="1:17" x14ac:dyDescent="0.2">
      <c r="A905" s="169">
        <v>43782</v>
      </c>
      <c r="B905">
        <v>2220</v>
      </c>
      <c r="C905" t="s">
        <v>1432</v>
      </c>
      <c r="D905" t="s">
        <v>265</v>
      </c>
      <c r="E905" t="s">
        <v>264</v>
      </c>
      <c r="F905" t="s">
        <v>1473</v>
      </c>
      <c r="G905" t="s">
        <v>245</v>
      </c>
      <c r="H905">
        <v>33</v>
      </c>
      <c r="I905">
        <v>0</v>
      </c>
      <c r="J905" t="s">
        <v>188</v>
      </c>
      <c r="K905" t="s">
        <v>189</v>
      </c>
      <c r="L905" t="s">
        <v>189</v>
      </c>
      <c r="M905" t="s">
        <v>1472</v>
      </c>
      <c r="Q905">
        <v>206549</v>
      </c>
    </row>
    <row r="906" spans="1:17" x14ac:dyDescent="0.2">
      <c r="A906" s="169">
        <v>43773</v>
      </c>
      <c r="B906">
        <v>3010</v>
      </c>
      <c r="C906" t="s">
        <v>207</v>
      </c>
      <c r="D906" t="s">
        <v>265</v>
      </c>
      <c r="E906" t="s">
        <v>264</v>
      </c>
      <c r="F906" t="s">
        <v>1471</v>
      </c>
      <c r="G906" t="s">
        <v>245</v>
      </c>
      <c r="H906">
        <v>-77</v>
      </c>
      <c r="I906">
        <v>0</v>
      </c>
      <c r="J906" t="s">
        <v>188</v>
      </c>
      <c r="K906" t="s">
        <v>189</v>
      </c>
      <c r="L906" t="s">
        <v>189</v>
      </c>
      <c r="M906" t="s">
        <v>1470</v>
      </c>
      <c r="Q906">
        <v>206651</v>
      </c>
    </row>
    <row r="907" spans="1:17" x14ac:dyDescent="0.2">
      <c r="A907" s="169">
        <v>43775</v>
      </c>
      <c r="B907">
        <v>3010</v>
      </c>
      <c r="C907" t="s">
        <v>207</v>
      </c>
      <c r="D907" t="s">
        <v>265</v>
      </c>
      <c r="E907" t="s">
        <v>264</v>
      </c>
      <c r="F907" t="s">
        <v>1469</v>
      </c>
      <c r="G907" t="s">
        <v>245</v>
      </c>
      <c r="H907">
        <v>-49</v>
      </c>
      <c r="I907">
        <v>0</v>
      </c>
      <c r="J907" t="s">
        <v>188</v>
      </c>
      <c r="K907" t="s">
        <v>189</v>
      </c>
      <c r="L907" t="s">
        <v>189</v>
      </c>
      <c r="M907" t="s">
        <v>1468</v>
      </c>
      <c r="Q907">
        <v>206653</v>
      </c>
    </row>
    <row r="908" spans="1:17" x14ac:dyDescent="0.2">
      <c r="A908" s="169">
        <v>43780</v>
      </c>
      <c r="B908">
        <v>2105</v>
      </c>
      <c r="C908" t="s">
        <v>186</v>
      </c>
      <c r="D908" t="s">
        <v>265</v>
      </c>
      <c r="E908" t="s">
        <v>264</v>
      </c>
      <c r="F908" t="s">
        <v>1467</v>
      </c>
      <c r="G908" t="s">
        <v>245</v>
      </c>
      <c r="H908">
        <v>-31</v>
      </c>
      <c r="I908">
        <v>0</v>
      </c>
      <c r="J908" t="s">
        <v>188</v>
      </c>
      <c r="K908" t="s">
        <v>189</v>
      </c>
      <c r="L908" t="s">
        <v>189</v>
      </c>
      <c r="M908" t="s">
        <v>1466</v>
      </c>
      <c r="Q908">
        <v>206655</v>
      </c>
    </row>
    <row r="909" spans="1:17" x14ac:dyDescent="0.2">
      <c r="A909" s="169">
        <v>43782</v>
      </c>
      <c r="B909">
        <v>4505</v>
      </c>
      <c r="C909" t="s">
        <v>396</v>
      </c>
      <c r="D909" t="s">
        <v>265</v>
      </c>
      <c r="E909" t="s">
        <v>264</v>
      </c>
      <c r="F909" t="s">
        <v>1465</v>
      </c>
      <c r="G909" t="s">
        <v>245</v>
      </c>
      <c r="H909">
        <v>25</v>
      </c>
      <c r="I909">
        <v>0</v>
      </c>
      <c r="J909" t="s">
        <v>188</v>
      </c>
      <c r="K909" t="s">
        <v>189</v>
      </c>
      <c r="L909" t="s">
        <v>189</v>
      </c>
      <c r="M909" t="s">
        <v>1464</v>
      </c>
      <c r="Q909">
        <v>206663</v>
      </c>
    </row>
    <row r="910" spans="1:17" x14ac:dyDescent="0.2">
      <c r="A910" s="169">
        <v>43782</v>
      </c>
      <c r="B910">
        <v>2310</v>
      </c>
      <c r="C910" t="s">
        <v>286</v>
      </c>
      <c r="D910" t="s">
        <v>265</v>
      </c>
      <c r="E910" t="s">
        <v>264</v>
      </c>
      <c r="F910" t="s">
        <v>1463</v>
      </c>
      <c r="G910" t="s">
        <v>245</v>
      </c>
      <c r="H910">
        <v>-852.23</v>
      </c>
      <c r="I910">
        <v>-127.83</v>
      </c>
      <c r="K910" t="s">
        <v>201</v>
      </c>
      <c r="M910" t="s">
        <v>1462</v>
      </c>
      <c r="Q910">
        <v>206668</v>
      </c>
    </row>
    <row r="911" spans="1:17" x14ac:dyDescent="0.2">
      <c r="A911" s="169">
        <v>43770</v>
      </c>
      <c r="B911">
        <v>2310</v>
      </c>
      <c r="C911" t="s">
        <v>286</v>
      </c>
      <c r="D911" t="s">
        <v>265</v>
      </c>
      <c r="E911" t="s">
        <v>264</v>
      </c>
      <c r="F911" t="s">
        <v>1461</v>
      </c>
      <c r="G911" t="s">
        <v>245</v>
      </c>
      <c r="H911">
        <v>852.23</v>
      </c>
      <c r="I911">
        <v>127.83</v>
      </c>
      <c r="K911" t="s">
        <v>201</v>
      </c>
      <c r="M911" t="s">
        <v>1460</v>
      </c>
      <c r="Q911">
        <v>206686</v>
      </c>
    </row>
    <row r="912" spans="1:17" x14ac:dyDescent="0.2">
      <c r="A912" s="169">
        <v>43780</v>
      </c>
      <c r="B912">
        <v>4525</v>
      </c>
      <c r="C912" t="s">
        <v>1350</v>
      </c>
      <c r="D912" t="s">
        <v>265</v>
      </c>
      <c r="E912" t="s">
        <v>264</v>
      </c>
      <c r="F912" t="s">
        <v>1459</v>
      </c>
      <c r="G912" t="s">
        <v>245</v>
      </c>
      <c r="H912">
        <v>12</v>
      </c>
      <c r="I912">
        <v>1.8</v>
      </c>
      <c r="K912" t="s">
        <v>201</v>
      </c>
      <c r="M912" t="s">
        <v>1458</v>
      </c>
      <c r="Q912">
        <v>206695</v>
      </c>
    </row>
    <row r="913" spans="1:17" x14ac:dyDescent="0.2">
      <c r="A913" s="169">
        <v>43770</v>
      </c>
      <c r="B913">
        <v>3410</v>
      </c>
      <c r="C913" t="s">
        <v>240</v>
      </c>
      <c r="D913" t="s">
        <v>265</v>
      </c>
      <c r="E913" t="s">
        <v>264</v>
      </c>
      <c r="F913" t="s">
        <v>1457</v>
      </c>
      <c r="G913" t="s">
        <v>245</v>
      </c>
      <c r="H913">
        <v>86.96</v>
      </c>
      <c r="I913">
        <v>13.04</v>
      </c>
      <c r="K913" t="s">
        <v>201</v>
      </c>
      <c r="M913" t="s">
        <v>1456</v>
      </c>
      <c r="Q913">
        <v>206713</v>
      </c>
    </row>
    <row r="914" spans="1:17" x14ac:dyDescent="0.2">
      <c r="A914" s="169">
        <v>43770</v>
      </c>
      <c r="B914">
        <v>3230</v>
      </c>
      <c r="C914" t="s">
        <v>231</v>
      </c>
      <c r="D914" t="s">
        <v>265</v>
      </c>
      <c r="E914" t="s">
        <v>264</v>
      </c>
      <c r="F914" t="s">
        <v>482</v>
      </c>
      <c r="G914" t="s">
        <v>245</v>
      </c>
      <c r="H914" s="170">
        <v>1166.67</v>
      </c>
      <c r="I914">
        <v>0</v>
      </c>
      <c r="J914" t="s">
        <v>188</v>
      </c>
      <c r="K914" t="s">
        <v>189</v>
      </c>
      <c r="L914" t="s">
        <v>189</v>
      </c>
      <c r="M914" t="s">
        <v>481</v>
      </c>
      <c r="Q914">
        <v>206738</v>
      </c>
    </row>
    <row r="915" spans="1:17" x14ac:dyDescent="0.2">
      <c r="A915" s="169">
        <v>43770</v>
      </c>
      <c r="B915">
        <v>3260</v>
      </c>
      <c r="C915" t="s">
        <v>490</v>
      </c>
      <c r="D915" t="s">
        <v>265</v>
      </c>
      <c r="E915" t="s">
        <v>264</v>
      </c>
      <c r="F915" t="s">
        <v>859</v>
      </c>
      <c r="G915" t="s">
        <v>245</v>
      </c>
      <c r="H915" s="170">
        <v>3250</v>
      </c>
      <c r="I915">
        <v>0</v>
      </c>
      <c r="J915" t="s">
        <v>188</v>
      </c>
      <c r="K915" t="s">
        <v>189</v>
      </c>
      <c r="L915" t="s">
        <v>189</v>
      </c>
      <c r="M915" t="s">
        <v>857</v>
      </c>
      <c r="Q915">
        <v>206746</v>
      </c>
    </row>
    <row r="916" spans="1:17" x14ac:dyDescent="0.2">
      <c r="A916" s="169">
        <v>43770</v>
      </c>
      <c r="B916">
        <v>3260</v>
      </c>
      <c r="C916" t="s">
        <v>490</v>
      </c>
      <c r="D916" t="s">
        <v>265</v>
      </c>
      <c r="E916" t="s">
        <v>264</v>
      </c>
      <c r="F916" t="s">
        <v>858</v>
      </c>
      <c r="G916" t="s">
        <v>245</v>
      </c>
      <c r="H916" s="170">
        <v>5000</v>
      </c>
      <c r="I916">
        <v>0</v>
      </c>
      <c r="J916" t="s">
        <v>188</v>
      </c>
      <c r="K916" t="s">
        <v>189</v>
      </c>
      <c r="L916" t="s">
        <v>189</v>
      </c>
      <c r="M916" t="s">
        <v>857</v>
      </c>
      <c r="Q916">
        <v>206747</v>
      </c>
    </row>
    <row r="917" spans="1:17" x14ac:dyDescent="0.2">
      <c r="A917" s="169">
        <v>43770</v>
      </c>
      <c r="B917">
        <v>4520</v>
      </c>
      <c r="C917" t="s">
        <v>214</v>
      </c>
      <c r="D917" t="s">
        <v>265</v>
      </c>
      <c r="E917" t="s">
        <v>264</v>
      </c>
      <c r="F917" t="s">
        <v>506</v>
      </c>
      <c r="G917" t="s">
        <v>245</v>
      </c>
      <c r="H917" s="170">
        <v>-3717.13</v>
      </c>
      <c r="I917">
        <v>0</v>
      </c>
      <c r="J917" t="s">
        <v>188</v>
      </c>
      <c r="K917" t="s">
        <v>189</v>
      </c>
      <c r="L917" t="s">
        <v>189</v>
      </c>
      <c r="M917" t="s">
        <v>505</v>
      </c>
      <c r="Q917">
        <v>206753</v>
      </c>
    </row>
    <row r="918" spans="1:17" x14ac:dyDescent="0.2">
      <c r="A918" s="169">
        <v>43770</v>
      </c>
      <c r="B918">
        <v>3255</v>
      </c>
      <c r="C918" t="s">
        <v>504</v>
      </c>
      <c r="D918" t="s">
        <v>265</v>
      </c>
      <c r="E918" t="s">
        <v>264</v>
      </c>
      <c r="F918" t="s">
        <v>503</v>
      </c>
      <c r="G918" t="s">
        <v>245</v>
      </c>
      <c r="H918" s="170">
        <v>3872.17</v>
      </c>
      <c r="I918">
        <v>0</v>
      </c>
      <c r="J918" t="s">
        <v>188</v>
      </c>
      <c r="K918" t="s">
        <v>189</v>
      </c>
      <c r="L918" t="s">
        <v>189</v>
      </c>
      <c r="M918" t="s">
        <v>502</v>
      </c>
      <c r="Q918">
        <v>206762</v>
      </c>
    </row>
    <row r="919" spans="1:17" x14ac:dyDescent="0.2">
      <c r="A919" s="169">
        <v>43770</v>
      </c>
      <c r="B919">
        <v>4510</v>
      </c>
      <c r="C919" t="s">
        <v>501</v>
      </c>
      <c r="D919" t="s">
        <v>265</v>
      </c>
      <c r="E919" t="s">
        <v>264</v>
      </c>
      <c r="F919" t="s">
        <v>500</v>
      </c>
      <c r="G919" t="s">
        <v>245</v>
      </c>
      <c r="H919" s="170">
        <v>47275</v>
      </c>
      <c r="I919">
        <v>0</v>
      </c>
      <c r="J919" t="s">
        <v>188</v>
      </c>
      <c r="K919" t="s">
        <v>189</v>
      </c>
      <c r="L919" t="s">
        <v>189</v>
      </c>
      <c r="M919" t="s">
        <v>499</v>
      </c>
      <c r="Q919">
        <v>206764</v>
      </c>
    </row>
    <row r="920" spans="1:17" x14ac:dyDescent="0.2">
      <c r="A920" s="169">
        <v>43770</v>
      </c>
      <c r="B920">
        <v>1105</v>
      </c>
      <c r="C920" t="s">
        <v>498</v>
      </c>
      <c r="D920" t="s">
        <v>265</v>
      </c>
      <c r="E920" t="s">
        <v>264</v>
      </c>
      <c r="F920" t="s">
        <v>497</v>
      </c>
      <c r="G920" t="s">
        <v>245</v>
      </c>
      <c r="H920" s="170">
        <v>-1726166.67</v>
      </c>
      <c r="I920">
        <v>0</v>
      </c>
      <c r="J920" t="s">
        <v>188</v>
      </c>
      <c r="K920" t="s">
        <v>189</v>
      </c>
      <c r="L920" t="s">
        <v>189</v>
      </c>
      <c r="M920" t="s">
        <v>496</v>
      </c>
      <c r="Q920">
        <v>206766</v>
      </c>
    </row>
    <row r="921" spans="1:17" x14ac:dyDescent="0.2">
      <c r="A921" s="169">
        <v>43770</v>
      </c>
      <c r="B921">
        <v>3215</v>
      </c>
      <c r="C921" t="s">
        <v>493</v>
      </c>
      <c r="D921" t="s">
        <v>265</v>
      </c>
      <c r="E921" t="s">
        <v>264</v>
      </c>
      <c r="F921" t="s">
        <v>856</v>
      </c>
      <c r="G921" t="s">
        <v>245</v>
      </c>
      <c r="H921" s="170">
        <v>110000</v>
      </c>
      <c r="I921">
        <v>0</v>
      </c>
      <c r="J921" t="s">
        <v>188</v>
      </c>
      <c r="K921" t="s">
        <v>189</v>
      </c>
      <c r="L921" t="s">
        <v>189</v>
      </c>
      <c r="M921" t="s">
        <v>855</v>
      </c>
      <c r="Q921">
        <v>206770</v>
      </c>
    </row>
    <row r="922" spans="1:17" x14ac:dyDescent="0.2">
      <c r="A922" s="169">
        <v>43770</v>
      </c>
      <c r="B922">
        <v>2105</v>
      </c>
      <c r="C922" t="s">
        <v>186</v>
      </c>
      <c r="D922" t="s">
        <v>265</v>
      </c>
      <c r="E922" t="s">
        <v>264</v>
      </c>
      <c r="F922" t="s">
        <v>1455</v>
      </c>
      <c r="G922" t="s">
        <v>245</v>
      </c>
      <c r="H922" s="170">
        <v>-5135.6499999999996</v>
      </c>
      <c r="I922">
        <v>-770.35</v>
      </c>
      <c r="J922" t="s">
        <v>188</v>
      </c>
      <c r="K922" t="s">
        <v>189</v>
      </c>
      <c r="L922" t="s">
        <v>189</v>
      </c>
      <c r="M922" t="s">
        <v>494</v>
      </c>
      <c r="Q922">
        <v>206776</v>
      </c>
    </row>
    <row r="923" spans="1:17" x14ac:dyDescent="0.2">
      <c r="A923" s="169">
        <v>43770</v>
      </c>
      <c r="B923">
        <v>2125</v>
      </c>
      <c r="C923" t="s">
        <v>203</v>
      </c>
      <c r="D923" t="s">
        <v>265</v>
      </c>
      <c r="E923" t="s">
        <v>264</v>
      </c>
      <c r="F923" t="s">
        <v>1455</v>
      </c>
      <c r="G923" t="s">
        <v>245</v>
      </c>
      <c r="H923">
        <v>-10.43</v>
      </c>
      <c r="I923">
        <v>-1.57</v>
      </c>
      <c r="J923" t="s">
        <v>188</v>
      </c>
      <c r="K923" t="s">
        <v>189</v>
      </c>
      <c r="L923" t="s">
        <v>189</v>
      </c>
      <c r="M923" t="s">
        <v>494</v>
      </c>
      <c r="Q923">
        <v>206778</v>
      </c>
    </row>
    <row r="924" spans="1:17" x14ac:dyDescent="0.2">
      <c r="A924" s="169">
        <v>43770</v>
      </c>
      <c r="B924">
        <v>2140</v>
      </c>
      <c r="C924" t="s">
        <v>191</v>
      </c>
      <c r="D924" t="s">
        <v>265</v>
      </c>
      <c r="E924" t="s">
        <v>264</v>
      </c>
      <c r="F924" t="s">
        <v>1455</v>
      </c>
      <c r="G924" t="s">
        <v>245</v>
      </c>
      <c r="H924">
        <v>-230</v>
      </c>
      <c r="I924">
        <v>-34.5</v>
      </c>
      <c r="J924" t="s">
        <v>188</v>
      </c>
      <c r="K924" t="s">
        <v>189</v>
      </c>
      <c r="L924" t="s">
        <v>189</v>
      </c>
      <c r="M924" t="s">
        <v>494</v>
      </c>
      <c r="Q924">
        <v>206780</v>
      </c>
    </row>
    <row r="925" spans="1:17" x14ac:dyDescent="0.2">
      <c r="A925" s="169">
        <v>43789</v>
      </c>
      <c r="B925">
        <v>2225</v>
      </c>
      <c r="C925" t="s">
        <v>202</v>
      </c>
      <c r="D925" t="s">
        <v>265</v>
      </c>
      <c r="E925" t="s">
        <v>264</v>
      </c>
      <c r="F925" t="s">
        <v>1454</v>
      </c>
      <c r="G925" t="s">
        <v>245</v>
      </c>
      <c r="H925">
        <v>94.78</v>
      </c>
      <c r="I925">
        <v>0</v>
      </c>
      <c r="J925" t="s">
        <v>193</v>
      </c>
      <c r="K925" t="s">
        <v>194</v>
      </c>
      <c r="L925" t="s">
        <v>194</v>
      </c>
      <c r="M925" t="s">
        <v>1453</v>
      </c>
      <c r="N925" t="s">
        <v>195</v>
      </c>
      <c r="Q925">
        <v>206835</v>
      </c>
    </row>
    <row r="926" spans="1:17" x14ac:dyDescent="0.2">
      <c r="A926" s="169">
        <v>43789</v>
      </c>
      <c r="B926">
        <v>4505</v>
      </c>
      <c r="C926" t="s">
        <v>396</v>
      </c>
      <c r="D926" t="s">
        <v>265</v>
      </c>
      <c r="E926" t="s">
        <v>264</v>
      </c>
      <c r="F926" t="s">
        <v>416</v>
      </c>
      <c r="G926" t="s">
        <v>245</v>
      </c>
      <c r="H926">
        <v>3.8</v>
      </c>
      <c r="I926">
        <v>0</v>
      </c>
      <c r="J926" t="s">
        <v>193</v>
      </c>
      <c r="K926" t="s">
        <v>194</v>
      </c>
      <c r="L926" t="s">
        <v>194</v>
      </c>
      <c r="M926" t="s">
        <v>1453</v>
      </c>
      <c r="Q926">
        <v>206849</v>
      </c>
    </row>
    <row r="927" spans="1:17" x14ac:dyDescent="0.2">
      <c r="A927" s="169">
        <v>43788</v>
      </c>
      <c r="B927">
        <v>3705</v>
      </c>
      <c r="C927" t="s">
        <v>204</v>
      </c>
      <c r="D927" t="s">
        <v>265</v>
      </c>
      <c r="E927" t="s">
        <v>264</v>
      </c>
      <c r="F927" t="s">
        <v>1452</v>
      </c>
      <c r="G927" t="s">
        <v>245</v>
      </c>
      <c r="H927" s="170">
        <v>1123.1500000000001</v>
      </c>
      <c r="I927">
        <v>168.47</v>
      </c>
      <c r="K927" t="s">
        <v>201</v>
      </c>
      <c r="M927" t="s">
        <v>1451</v>
      </c>
      <c r="Q927">
        <v>206891</v>
      </c>
    </row>
    <row r="928" spans="1:17" x14ac:dyDescent="0.2">
      <c r="A928" s="169">
        <v>43787</v>
      </c>
      <c r="B928">
        <v>2405</v>
      </c>
      <c r="C928" t="s">
        <v>213</v>
      </c>
      <c r="D928" t="s">
        <v>265</v>
      </c>
      <c r="E928" t="s">
        <v>264</v>
      </c>
      <c r="F928" t="s">
        <v>1125</v>
      </c>
      <c r="G928" t="s">
        <v>245</v>
      </c>
      <c r="H928">
        <v>180</v>
      </c>
      <c r="I928">
        <v>27</v>
      </c>
      <c r="K928" t="s">
        <v>201</v>
      </c>
      <c r="M928" t="s">
        <v>1450</v>
      </c>
      <c r="Q928">
        <v>206908</v>
      </c>
    </row>
    <row r="929" spans="1:17" x14ac:dyDescent="0.2">
      <c r="A929" s="169">
        <v>43795</v>
      </c>
      <c r="B929">
        <v>4505</v>
      </c>
      <c r="C929" t="s">
        <v>396</v>
      </c>
      <c r="D929" t="s">
        <v>265</v>
      </c>
      <c r="E929" t="s">
        <v>264</v>
      </c>
      <c r="F929" t="s">
        <v>454</v>
      </c>
      <c r="G929" t="s">
        <v>245</v>
      </c>
      <c r="H929">
        <v>3.8</v>
      </c>
      <c r="I929">
        <v>0</v>
      </c>
      <c r="J929" t="s">
        <v>193</v>
      </c>
      <c r="K929" t="s">
        <v>194</v>
      </c>
      <c r="L929" t="s">
        <v>194</v>
      </c>
      <c r="M929" t="s">
        <v>1435</v>
      </c>
      <c r="Q929">
        <v>206941</v>
      </c>
    </row>
    <row r="930" spans="1:17" x14ac:dyDescent="0.2">
      <c r="A930" s="169">
        <v>43795</v>
      </c>
      <c r="B930">
        <v>4505</v>
      </c>
      <c r="C930" t="s">
        <v>396</v>
      </c>
      <c r="D930" t="s">
        <v>265</v>
      </c>
      <c r="E930" t="s">
        <v>264</v>
      </c>
      <c r="F930" t="s">
        <v>453</v>
      </c>
      <c r="G930" t="s">
        <v>245</v>
      </c>
      <c r="H930">
        <v>3.8</v>
      </c>
      <c r="I930">
        <v>0</v>
      </c>
      <c r="J930" t="s">
        <v>193</v>
      </c>
      <c r="K930" t="s">
        <v>194</v>
      </c>
      <c r="L930" t="s">
        <v>194</v>
      </c>
      <c r="M930" t="s">
        <v>1435</v>
      </c>
      <c r="Q930">
        <v>206943</v>
      </c>
    </row>
    <row r="931" spans="1:17" x14ac:dyDescent="0.2">
      <c r="A931" s="169">
        <v>43795</v>
      </c>
      <c r="B931">
        <v>4505</v>
      </c>
      <c r="C931" t="s">
        <v>396</v>
      </c>
      <c r="D931" t="s">
        <v>265</v>
      </c>
      <c r="E931" t="s">
        <v>264</v>
      </c>
      <c r="F931" t="s">
        <v>452</v>
      </c>
      <c r="G931" t="s">
        <v>245</v>
      </c>
      <c r="H931">
        <v>3.8</v>
      </c>
      <c r="I931">
        <v>0</v>
      </c>
      <c r="J931" t="s">
        <v>193</v>
      </c>
      <c r="K931" t="s">
        <v>194</v>
      </c>
      <c r="L931" t="s">
        <v>194</v>
      </c>
      <c r="M931" t="s">
        <v>1435</v>
      </c>
      <c r="Q931">
        <v>206945</v>
      </c>
    </row>
    <row r="932" spans="1:17" x14ac:dyDescent="0.2">
      <c r="A932" s="169">
        <v>43795</v>
      </c>
      <c r="B932">
        <v>4505</v>
      </c>
      <c r="C932" t="s">
        <v>396</v>
      </c>
      <c r="D932" t="s">
        <v>265</v>
      </c>
      <c r="E932" t="s">
        <v>264</v>
      </c>
      <c r="F932" t="s">
        <v>451</v>
      </c>
      <c r="G932" t="s">
        <v>245</v>
      </c>
      <c r="H932">
        <v>3.8</v>
      </c>
      <c r="I932">
        <v>0</v>
      </c>
      <c r="J932" t="s">
        <v>193</v>
      </c>
      <c r="K932" t="s">
        <v>194</v>
      </c>
      <c r="L932" t="s">
        <v>194</v>
      </c>
      <c r="M932" t="s">
        <v>1435</v>
      </c>
      <c r="Q932">
        <v>206947</v>
      </c>
    </row>
    <row r="933" spans="1:17" x14ac:dyDescent="0.2">
      <c r="A933" s="169">
        <v>43795</v>
      </c>
      <c r="B933">
        <v>4505</v>
      </c>
      <c r="C933" t="s">
        <v>396</v>
      </c>
      <c r="D933" t="s">
        <v>265</v>
      </c>
      <c r="E933" t="s">
        <v>264</v>
      </c>
      <c r="F933" t="s">
        <v>450</v>
      </c>
      <c r="G933" t="s">
        <v>245</v>
      </c>
      <c r="H933">
        <v>3.8</v>
      </c>
      <c r="I933">
        <v>0</v>
      </c>
      <c r="J933" t="s">
        <v>193</v>
      </c>
      <c r="K933" t="s">
        <v>194</v>
      </c>
      <c r="L933" t="s">
        <v>194</v>
      </c>
      <c r="M933" t="s">
        <v>1435</v>
      </c>
      <c r="Q933">
        <v>206949</v>
      </c>
    </row>
    <row r="934" spans="1:17" x14ac:dyDescent="0.2">
      <c r="A934" s="169">
        <v>43795</v>
      </c>
      <c r="B934">
        <v>2225</v>
      </c>
      <c r="C934" t="s">
        <v>202</v>
      </c>
      <c r="D934" t="s">
        <v>265</v>
      </c>
      <c r="E934" t="s">
        <v>264</v>
      </c>
      <c r="F934" t="s">
        <v>852</v>
      </c>
      <c r="G934" t="s">
        <v>245</v>
      </c>
      <c r="H934">
        <v>21.74</v>
      </c>
      <c r="I934">
        <v>0</v>
      </c>
      <c r="J934" t="s">
        <v>193</v>
      </c>
      <c r="K934" t="s">
        <v>194</v>
      </c>
      <c r="L934" t="s">
        <v>194</v>
      </c>
      <c r="M934" t="s">
        <v>1435</v>
      </c>
      <c r="N934" t="s">
        <v>448</v>
      </c>
      <c r="Q934">
        <v>206951</v>
      </c>
    </row>
    <row r="935" spans="1:17" x14ac:dyDescent="0.2">
      <c r="A935" s="169">
        <v>43795</v>
      </c>
      <c r="B935">
        <v>4505</v>
      </c>
      <c r="C935" t="s">
        <v>396</v>
      </c>
      <c r="D935" t="s">
        <v>265</v>
      </c>
      <c r="E935" t="s">
        <v>264</v>
      </c>
      <c r="F935" t="s">
        <v>447</v>
      </c>
      <c r="G935" t="s">
        <v>245</v>
      </c>
      <c r="H935">
        <v>3.8</v>
      </c>
      <c r="I935">
        <v>0</v>
      </c>
      <c r="J935" t="s">
        <v>193</v>
      </c>
      <c r="K935" t="s">
        <v>194</v>
      </c>
      <c r="L935" t="s">
        <v>194</v>
      </c>
      <c r="M935" t="s">
        <v>1435</v>
      </c>
      <c r="Q935">
        <v>206953</v>
      </c>
    </row>
    <row r="936" spans="1:17" x14ac:dyDescent="0.2">
      <c r="A936" s="169">
        <v>43795</v>
      </c>
      <c r="B936">
        <v>4505</v>
      </c>
      <c r="C936" t="s">
        <v>396</v>
      </c>
      <c r="D936" t="s">
        <v>265</v>
      </c>
      <c r="E936" t="s">
        <v>264</v>
      </c>
      <c r="F936" t="s">
        <v>446</v>
      </c>
      <c r="G936" t="s">
        <v>245</v>
      </c>
      <c r="H936">
        <v>3.8</v>
      </c>
      <c r="I936">
        <v>0</v>
      </c>
      <c r="J936" t="s">
        <v>193</v>
      </c>
      <c r="K936" t="s">
        <v>194</v>
      </c>
      <c r="L936" t="s">
        <v>194</v>
      </c>
      <c r="M936" t="s">
        <v>1435</v>
      </c>
      <c r="Q936">
        <v>206955</v>
      </c>
    </row>
    <row r="937" spans="1:17" x14ac:dyDescent="0.2">
      <c r="A937" s="169">
        <v>43795</v>
      </c>
      <c r="B937">
        <v>4505</v>
      </c>
      <c r="C937" t="s">
        <v>396</v>
      </c>
      <c r="D937" t="s">
        <v>265</v>
      </c>
      <c r="E937" t="s">
        <v>264</v>
      </c>
      <c r="F937" s="175" t="s">
        <v>445</v>
      </c>
      <c r="G937" t="s">
        <v>245</v>
      </c>
      <c r="H937">
        <v>3.8</v>
      </c>
      <c r="I937">
        <v>0</v>
      </c>
      <c r="J937" t="s">
        <v>193</v>
      </c>
      <c r="K937" t="s">
        <v>194</v>
      </c>
      <c r="L937" t="s">
        <v>194</v>
      </c>
      <c r="M937" t="s">
        <v>1435</v>
      </c>
      <c r="Q937">
        <v>206957</v>
      </c>
    </row>
    <row r="938" spans="1:17" x14ac:dyDescent="0.2">
      <c r="A938" s="169">
        <v>43795</v>
      </c>
      <c r="B938">
        <v>4505</v>
      </c>
      <c r="C938" t="s">
        <v>396</v>
      </c>
      <c r="D938" t="s">
        <v>265</v>
      </c>
      <c r="E938" t="s">
        <v>264</v>
      </c>
      <c r="F938" t="s">
        <v>444</v>
      </c>
      <c r="G938" t="s">
        <v>245</v>
      </c>
      <c r="H938">
        <v>3.8</v>
      </c>
      <c r="I938">
        <v>0</v>
      </c>
      <c r="J938" t="s">
        <v>193</v>
      </c>
      <c r="K938" t="s">
        <v>194</v>
      </c>
      <c r="L938" t="s">
        <v>194</v>
      </c>
      <c r="M938" t="s">
        <v>1435</v>
      </c>
      <c r="Q938">
        <v>206959</v>
      </c>
    </row>
    <row r="939" spans="1:17" x14ac:dyDescent="0.2">
      <c r="A939" s="169">
        <v>43795</v>
      </c>
      <c r="B939">
        <v>2225</v>
      </c>
      <c r="C939" t="s">
        <v>202</v>
      </c>
      <c r="D939" t="s">
        <v>265</v>
      </c>
      <c r="E939" t="s">
        <v>264</v>
      </c>
      <c r="F939" t="s">
        <v>1449</v>
      </c>
      <c r="G939" t="s">
        <v>245</v>
      </c>
      <c r="H939">
        <v>7.39</v>
      </c>
      <c r="I939">
        <v>0</v>
      </c>
      <c r="J939" t="s">
        <v>193</v>
      </c>
      <c r="K939" t="s">
        <v>194</v>
      </c>
      <c r="L939" t="s">
        <v>194</v>
      </c>
      <c r="M939" t="s">
        <v>1435</v>
      </c>
      <c r="N939" t="s">
        <v>195</v>
      </c>
      <c r="Q939">
        <v>206961</v>
      </c>
    </row>
    <row r="940" spans="1:17" x14ac:dyDescent="0.2">
      <c r="A940" s="169">
        <v>43795</v>
      </c>
      <c r="B940">
        <v>2225</v>
      </c>
      <c r="C940" t="s">
        <v>202</v>
      </c>
      <c r="D940" t="s">
        <v>265</v>
      </c>
      <c r="E940" t="s">
        <v>264</v>
      </c>
      <c r="F940" t="s">
        <v>1448</v>
      </c>
      <c r="G940" t="s">
        <v>245</v>
      </c>
      <c r="H940">
        <v>6.96</v>
      </c>
      <c r="I940">
        <v>0</v>
      </c>
      <c r="J940" t="s">
        <v>193</v>
      </c>
      <c r="K940" t="s">
        <v>194</v>
      </c>
      <c r="L940" t="s">
        <v>194</v>
      </c>
      <c r="M940" t="s">
        <v>1435</v>
      </c>
      <c r="N940" t="s">
        <v>195</v>
      </c>
      <c r="Q940">
        <v>206962</v>
      </c>
    </row>
    <row r="941" spans="1:17" x14ac:dyDescent="0.2">
      <c r="A941" s="169">
        <v>43795</v>
      </c>
      <c r="B941">
        <v>3770</v>
      </c>
      <c r="C941" t="s">
        <v>313</v>
      </c>
      <c r="D941" t="s">
        <v>265</v>
      </c>
      <c r="E941" t="s">
        <v>264</v>
      </c>
      <c r="F941" t="s">
        <v>1447</v>
      </c>
      <c r="G941" t="s">
        <v>245</v>
      </c>
      <c r="H941">
        <v>44.35</v>
      </c>
      <c r="I941">
        <v>0</v>
      </c>
      <c r="J941" t="s">
        <v>193</v>
      </c>
      <c r="K941" t="s">
        <v>194</v>
      </c>
      <c r="L941" t="s">
        <v>194</v>
      </c>
      <c r="M941" t="s">
        <v>1435</v>
      </c>
      <c r="N941" t="s">
        <v>1446</v>
      </c>
      <c r="Q941">
        <v>206964</v>
      </c>
    </row>
    <row r="942" spans="1:17" x14ac:dyDescent="0.2">
      <c r="A942" s="169">
        <v>43795</v>
      </c>
      <c r="B942">
        <v>2225</v>
      </c>
      <c r="C942" t="s">
        <v>202</v>
      </c>
      <c r="D942" t="s">
        <v>265</v>
      </c>
      <c r="E942" t="s">
        <v>264</v>
      </c>
      <c r="F942" t="s">
        <v>1445</v>
      </c>
      <c r="G942" t="s">
        <v>245</v>
      </c>
      <c r="H942">
        <v>6.96</v>
      </c>
      <c r="I942">
        <v>0</v>
      </c>
      <c r="J942" t="s">
        <v>193</v>
      </c>
      <c r="K942" t="s">
        <v>194</v>
      </c>
      <c r="L942" t="s">
        <v>194</v>
      </c>
      <c r="M942" t="s">
        <v>1435</v>
      </c>
      <c r="N942" t="s">
        <v>195</v>
      </c>
      <c r="Q942">
        <v>206965</v>
      </c>
    </row>
    <row r="943" spans="1:17" x14ac:dyDescent="0.2">
      <c r="A943" s="169">
        <v>43795</v>
      </c>
      <c r="B943">
        <v>4505</v>
      </c>
      <c r="C943" t="s">
        <v>396</v>
      </c>
      <c r="D943" t="s">
        <v>265</v>
      </c>
      <c r="E943" t="s">
        <v>264</v>
      </c>
      <c r="F943" t="s">
        <v>443</v>
      </c>
      <c r="G943" t="s">
        <v>245</v>
      </c>
      <c r="H943">
        <v>3.8</v>
      </c>
      <c r="I943">
        <v>0</v>
      </c>
      <c r="J943" t="s">
        <v>193</v>
      </c>
      <c r="K943" t="s">
        <v>194</v>
      </c>
      <c r="L943" t="s">
        <v>194</v>
      </c>
      <c r="M943" t="s">
        <v>1435</v>
      </c>
      <c r="Q943">
        <v>206966</v>
      </c>
    </row>
    <row r="944" spans="1:17" x14ac:dyDescent="0.2">
      <c r="A944" s="169">
        <v>43795</v>
      </c>
      <c r="B944">
        <v>4505</v>
      </c>
      <c r="C944" t="s">
        <v>396</v>
      </c>
      <c r="D944" t="s">
        <v>265</v>
      </c>
      <c r="E944" t="s">
        <v>264</v>
      </c>
      <c r="F944" t="s">
        <v>405</v>
      </c>
      <c r="G944" t="s">
        <v>245</v>
      </c>
      <c r="H944">
        <v>3.8</v>
      </c>
      <c r="I944">
        <v>0</v>
      </c>
      <c r="J944" t="s">
        <v>193</v>
      </c>
      <c r="K944" t="s">
        <v>194</v>
      </c>
      <c r="L944" t="s">
        <v>194</v>
      </c>
      <c r="M944" t="s">
        <v>1435</v>
      </c>
      <c r="Q944">
        <v>206968</v>
      </c>
    </row>
    <row r="945" spans="1:17" x14ac:dyDescent="0.2">
      <c r="A945" s="169">
        <v>43795</v>
      </c>
      <c r="B945">
        <v>4505</v>
      </c>
      <c r="C945" t="s">
        <v>396</v>
      </c>
      <c r="D945" t="s">
        <v>265</v>
      </c>
      <c r="E945" t="s">
        <v>264</v>
      </c>
      <c r="F945" t="s">
        <v>442</v>
      </c>
      <c r="G945" t="s">
        <v>245</v>
      </c>
      <c r="H945">
        <v>3.8</v>
      </c>
      <c r="I945">
        <v>0</v>
      </c>
      <c r="J945" t="s">
        <v>193</v>
      </c>
      <c r="K945" t="s">
        <v>194</v>
      </c>
      <c r="L945" t="s">
        <v>194</v>
      </c>
      <c r="M945" t="s">
        <v>1435</v>
      </c>
      <c r="Q945">
        <v>206970</v>
      </c>
    </row>
    <row r="946" spans="1:17" x14ac:dyDescent="0.2">
      <c r="A946" s="169">
        <v>43795</v>
      </c>
      <c r="B946">
        <v>4505</v>
      </c>
      <c r="C946" t="s">
        <v>396</v>
      </c>
      <c r="D946" t="s">
        <v>265</v>
      </c>
      <c r="E946" t="s">
        <v>264</v>
      </c>
      <c r="F946" t="s">
        <v>441</v>
      </c>
      <c r="G946" t="s">
        <v>245</v>
      </c>
      <c r="H946">
        <v>3.8</v>
      </c>
      <c r="I946">
        <v>0</v>
      </c>
      <c r="J946" t="s">
        <v>193</v>
      </c>
      <c r="K946" t="s">
        <v>194</v>
      </c>
      <c r="L946" t="s">
        <v>194</v>
      </c>
      <c r="M946" t="s">
        <v>1435</v>
      </c>
      <c r="Q946">
        <v>206972</v>
      </c>
    </row>
    <row r="947" spans="1:17" x14ac:dyDescent="0.2">
      <c r="A947" s="169">
        <v>43795</v>
      </c>
      <c r="B947">
        <v>4505</v>
      </c>
      <c r="C947" t="s">
        <v>396</v>
      </c>
      <c r="D947" t="s">
        <v>265</v>
      </c>
      <c r="E947" t="s">
        <v>264</v>
      </c>
      <c r="F947" t="s">
        <v>440</v>
      </c>
      <c r="G947" t="s">
        <v>245</v>
      </c>
      <c r="H947">
        <v>3.8</v>
      </c>
      <c r="I947">
        <v>0</v>
      </c>
      <c r="J947" t="s">
        <v>193</v>
      </c>
      <c r="K947" t="s">
        <v>194</v>
      </c>
      <c r="L947" t="s">
        <v>194</v>
      </c>
      <c r="M947" t="s">
        <v>1435</v>
      </c>
      <c r="Q947">
        <v>206974</v>
      </c>
    </row>
    <row r="948" spans="1:17" x14ac:dyDescent="0.2">
      <c r="A948" s="169">
        <v>43795</v>
      </c>
      <c r="B948">
        <v>4505</v>
      </c>
      <c r="C948" t="s">
        <v>396</v>
      </c>
      <c r="D948" t="s">
        <v>265</v>
      </c>
      <c r="E948" t="s">
        <v>264</v>
      </c>
      <c r="F948" t="s">
        <v>439</v>
      </c>
      <c r="G948" t="s">
        <v>245</v>
      </c>
      <c r="H948">
        <v>3.8</v>
      </c>
      <c r="I948">
        <v>0</v>
      </c>
      <c r="J948" t="s">
        <v>193</v>
      </c>
      <c r="K948" t="s">
        <v>194</v>
      </c>
      <c r="L948" t="s">
        <v>194</v>
      </c>
      <c r="M948" t="s">
        <v>1435</v>
      </c>
      <c r="Q948">
        <v>206978</v>
      </c>
    </row>
    <row r="949" spans="1:17" x14ac:dyDescent="0.2">
      <c r="A949" s="169">
        <v>43795</v>
      </c>
      <c r="B949">
        <v>4505</v>
      </c>
      <c r="C949" t="s">
        <v>396</v>
      </c>
      <c r="D949" t="s">
        <v>265</v>
      </c>
      <c r="E949" t="s">
        <v>264</v>
      </c>
      <c r="F949" t="s">
        <v>438</v>
      </c>
      <c r="G949" t="s">
        <v>245</v>
      </c>
      <c r="H949">
        <v>3.8</v>
      </c>
      <c r="I949">
        <v>0</v>
      </c>
      <c r="J949" t="s">
        <v>193</v>
      </c>
      <c r="K949" t="s">
        <v>194</v>
      </c>
      <c r="L949" t="s">
        <v>194</v>
      </c>
      <c r="M949" t="s">
        <v>1435</v>
      </c>
      <c r="Q949">
        <v>206980</v>
      </c>
    </row>
    <row r="950" spans="1:17" x14ac:dyDescent="0.2">
      <c r="A950" s="169">
        <v>43795</v>
      </c>
      <c r="B950">
        <v>4505</v>
      </c>
      <c r="C950" t="s">
        <v>396</v>
      </c>
      <c r="D950" t="s">
        <v>265</v>
      </c>
      <c r="E950" t="s">
        <v>264</v>
      </c>
      <c r="F950" t="s">
        <v>437</v>
      </c>
      <c r="G950" t="s">
        <v>245</v>
      </c>
      <c r="H950">
        <v>3.8</v>
      </c>
      <c r="I950">
        <v>0</v>
      </c>
      <c r="J950" t="s">
        <v>193</v>
      </c>
      <c r="K950" t="s">
        <v>194</v>
      </c>
      <c r="L950" t="s">
        <v>194</v>
      </c>
      <c r="M950" t="s">
        <v>1435</v>
      </c>
      <c r="Q950">
        <v>206982</v>
      </c>
    </row>
    <row r="951" spans="1:17" x14ac:dyDescent="0.2">
      <c r="A951" s="169">
        <v>43795</v>
      </c>
      <c r="B951">
        <v>4505</v>
      </c>
      <c r="C951" t="s">
        <v>396</v>
      </c>
      <c r="D951" t="s">
        <v>265</v>
      </c>
      <c r="E951" t="s">
        <v>264</v>
      </c>
      <c r="F951" t="s">
        <v>435</v>
      </c>
      <c r="G951" t="s">
        <v>245</v>
      </c>
      <c r="H951">
        <v>3.8</v>
      </c>
      <c r="I951">
        <v>0</v>
      </c>
      <c r="J951" t="s">
        <v>193</v>
      </c>
      <c r="K951" t="s">
        <v>194</v>
      </c>
      <c r="L951" t="s">
        <v>194</v>
      </c>
      <c r="M951" t="s">
        <v>1435</v>
      </c>
      <c r="Q951">
        <v>206984</v>
      </c>
    </row>
    <row r="952" spans="1:17" x14ac:dyDescent="0.2">
      <c r="A952" s="169">
        <v>43795</v>
      </c>
      <c r="B952">
        <v>4505</v>
      </c>
      <c r="C952" t="s">
        <v>396</v>
      </c>
      <c r="D952" t="s">
        <v>265</v>
      </c>
      <c r="E952" t="s">
        <v>264</v>
      </c>
      <c r="F952" t="s">
        <v>434</v>
      </c>
      <c r="G952" t="s">
        <v>245</v>
      </c>
      <c r="H952">
        <v>3.8</v>
      </c>
      <c r="I952">
        <v>0</v>
      </c>
      <c r="J952" t="s">
        <v>193</v>
      </c>
      <c r="K952" t="s">
        <v>194</v>
      </c>
      <c r="L952" t="s">
        <v>194</v>
      </c>
      <c r="M952" t="s">
        <v>1435</v>
      </c>
      <c r="Q952">
        <v>206986</v>
      </c>
    </row>
    <row r="953" spans="1:17" x14ac:dyDescent="0.2">
      <c r="A953" s="169">
        <v>43795</v>
      </c>
      <c r="B953">
        <v>4505</v>
      </c>
      <c r="C953" t="s">
        <v>396</v>
      </c>
      <c r="D953" t="s">
        <v>265</v>
      </c>
      <c r="E953" t="s">
        <v>264</v>
      </c>
      <c r="F953" t="s">
        <v>433</v>
      </c>
      <c r="G953" t="s">
        <v>245</v>
      </c>
      <c r="H953">
        <v>3.8</v>
      </c>
      <c r="I953">
        <v>0</v>
      </c>
      <c r="J953" t="s">
        <v>193</v>
      </c>
      <c r="K953" t="s">
        <v>194</v>
      </c>
      <c r="L953" t="s">
        <v>194</v>
      </c>
      <c r="M953" t="s">
        <v>1435</v>
      </c>
      <c r="Q953">
        <v>206988</v>
      </c>
    </row>
    <row r="954" spans="1:17" x14ac:dyDescent="0.2">
      <c r="A954" s="169">
        <v>43795</v>
      </c>
      <c r="B954">
        <v>4505</v>
      </c>
      <c r="C954" t="s">
        <v>396</v>
      </c>
      <c r="D954" t="s">
        <v>265</v>
      </c>
      <c r="E954" t="s">
        <v>264</v>
      </c>
      <c r="F954" t="s">
        <v>432</v>
      </c>
      <c r="G954" t="s">
        <v>245</v>
      </c>
      <c r="H954">
        <v>3.8</v>
      </c>
      <c r="I954">
        <v>0</v>
      </c>
      <c r="J954" t="s">
        <v>193</v>
      </c>
      <c r="K954" t="s">
        <v>194</v>
      </c>
      <c r="L954" t="s">
        <v>194</v>
      </c>
      <c r="M954" t="s">
        <v>1435</v>
      </c>
      <c r="Q954">
        <v>206990</v>
      </c>
    </row>
    <row r="955" spans="1:17" x14ac:dyDescent="0.2">
      <c r="A955" s="169">
        <v>43795</v>
      </c>
      <c r="B955">
        <v>4505</v>
      </c>
      <c r="C955" t="s">
        <v>396</v>
      </c>
      <c r="D955" t="s">
        <v>265</v>
      </c>
      <c r="E955" t="s">
        <v>264</v>
      </c>
      <c r="F955" t="s">
        <v>431</v>
      </c>
      <c r="G955" t="s">
        <v>245</v>
      </c>
      <c r="H955">
        <v>3.8</v>
      </c>
      <c r="I955">
        <v>0</v>
      </c>
      <c r="J955" t="s">
        <v>193</v>
      </c>
      <c r="K955" t="s">
        <v>194</v>
      </c>
      <c r="L955" t="s">
        <v>194</v>
      </c>
      <c r="M955" t="s">
        <v>1435</v>
      </c>
      <c r="Q955">
        <v>206992</v>
      </c>
    </row>
    <row r="956" spans="1:17" x14ac:dyDescent="0.2">
      <c r="A956" s="169">
        <v>43795</v>
      </c>
      <c r="B956">
        <v>4505</v>
      </c>
      <c r="C956" t="s">
        <v>396</v>
      </c>
      <c r="D956" t="s">
        <v>265</v>
      </c>
      <c r="E956" t="s">
        <v>264</v>
      </c>
      <c r="F956" t="s">
        <v>430</v>
      </c>
      <c r="G956" t="s">
        <v>245</v>
      </c>
      <c r="H956">
        <v>3.8</v>
      </c>
      <c r="I956">
        <v>0</v>
      </c>
      <c r="J956" t="s">
        <v>193</v>
      </c>
      <c r="K956" t="s">
        <v>194</v>
      </c>
      <c r="L956" t="s">
        <v>194</v>
      </c>
      <c r="M956" t="s">
        <v>1435</v>
      </c>
      <c r="Q956">
        <v>206994</v>
      </c>
    </row>
    <row r="957" spans="1:17" x14ac:dyDescent="0.2">
      <c r="A957" s="169">
        <v>43795</v>
      </c>
      <c r="B957">
        <v>4505</v>
      </c>
      <c r="C957" t="s">
        <v>396</v>
      </c>
      <c r="D957" t="s">
        <v>265</v>
      </c>
      <c r="E957" t="s">
        <v>264</v>
      </c>
      <c r="F957" t="s">
        <v>429</v>
      </c>
      <c r="G957" t="s">
        <v>245</v>
      </c>
      <c r="H957">
        <v>3.8</v>
      </c>
      <c r="I957">
        <v>0</v>
      </c>
      <c r="J957" t="s">
        <v>193</v>
      </c>
      <c r="K957" t="s">
        <v>194</v>
      </c>
      <c r="L957" t="s">
        <v>194</v>
      </c>
      <c r="M957" t="s">
        <v>1435</v>
      </c>
      <c r="Q957">
        <v>206996</v>
      </c>
    </row>
    <row r="958" spans="1:17" x14ac:dyDescent="0.2">
      <c r="A958" s="169">
        <v>43795</v>
      </c>
      <c r="B958">
        <v>4505</v>
      </c>
      <c r="C958" t="s">
        <v>396</v>
      </c>
      <c r="D958" t="s">
        <v>265</v>
      </c>
      <c r="E958" t="s">
        <v>264</v>
      </c>
      <c r="F958" t="s">
        <v>417</v>
      </c>
      <c r="G958" t="s">
        <v>245</v>
      </c>
      <c r="H958">
        <v>3.8</v>
      </c>
      <c r="I958">
        <v>0</v>
      </c>
      <c r="J958" t="s">
        <v>193</v>
      </c>
      <c r="K958" t="s">
        <v>194</v>
      </c>
      <c r="L958" t="s">
        <v>194</v>
      </c>
      <c r="M958" t="s">
        <v>1435</v>
      </c>
      <c r="Q958">
        <v>206998</v>
      </c>
    </row>
    <row r="959" spans="1:17" x14ac:dyDescent="0.2">
      <c r="A959" s="169">
        <v>43795</v>
      </c>
      <c r="B959">
        <v>4505</v>
      </c>
      <c r="C959" t="s">
        <v>396</v>
      </c>
      <c r="D959" t="s">
        <v>265</v>
      </c>
      <c r="E959" t="s">
        <v>264</v>
      </c>
      <c r="F959" t="s">
        <v>1135</v>
      </c>
      <c r="G959" t="s">
        <v>245</v>
      </c>
      <c r="H959">
        <v>3.8</v>
      </c>
      <c r="I959">
        <v>0</v>
      </c>
      <c r="J959" t="s">
        <v>193</v>
      </c>
      <c r="K959" t="s">
        <v>194</v>
      </c>
      <c r="L959" t="s">
        <v>194</v>
      </c>
      <c r="M959" t="s">
        <v>1435</v>
      </c>
      <c r="Q959">
        <v>207000</v>
      </c>
    </row>
    <row r="960" spans="1:17" x14ac:dyDescent="0.2">
      <c r="A960" s="169">
        <v>43795</v>
      </c>
      <c r="B960">
        <v>4505</v>
      </c>
      <c r="C960" t="s">
        <v>396</v>
      </c>
      <c r="D960" t="s">
        <v>265</v>
      </c>
      <c r="E960" t="s">
        <v>264</v>
      </c>
      <c r="F960" t="s">
        <v>395</v>
      </c>
      <c r="G960" t="s">
        <v>245</v>
      </c>
      <c r="H960">
        <v>3.8</v>
      </c>
      <c r="I960">
        <v>0</v>
      </c>
      <c r="J960" t="s">
        <v>193</v>
      </c>
      <c r="K960" t="s">
        <v>194</v>
      </c>
      <c r="L960" t="s">
        <v>194</v>
      </c>
      <c r="M960" t="s">
        <v>1435</v>
      </c>
      <c r="Q960">
        <v>207002</v>
      </c>
    </row>
    <row r="961" spans="1:17" x14ac:dyDescent="0.2">
      <c r="A961" s="169">
        <v>43795</v>
      </c>
      <c r="B961">
        <v>4505</v>
      </c>
      <c r="C961" t="s">
        <v>396</v>
      </c>
      <c r="D961" t="s">
        <v>265</v>
      </c>
      <c r="E961" t="s">
        <v>264</v>
      </c>
      <c r="F961" t="s">
        <v>428</v>
      </c>
      <c r="G961" t="s">
        <v>245</v>
      </c>
      <c r="H961">
        <v>3.8</v>
      </c>
      <c r="I961">
        <v>0</v>
      </c>
      <c r="J961" t="s">
        <v>193</v>
      </c>
      <c r="K961" t="s">
        <v>194</v>
      </c>
      <c r="L961" t="s">
        <v>194</v>
      </c>
      <c r="M961" t="s">
        <v>1435</v>
      </c>
      <c r="Q961">
        <v>207004</v>
      </c>
    </row>
    <row r="962" spans="1:17" x14ac:dyDescent="0.2">
      <c r="A962" s="169">
        <v>43795</v>
      </c>
      <c r="B962">
        <v>4505</v>
      </c>
      <c r="C962" t="s">
        <v>396</v>
      </c>
      <c r="D962" t="s">
        <v>265</v>
      </c>
      <c r="E962" t="s">
        <v>264</v>
      </c>
      <c r="F962" t="s">
        <v>427</v>
      </c>
      <c r="G962" t="s">
        <v>245</v>
      </c>
      <c r="H962">
        <v>3.8</v>
      </c>
      <c r="I962">
        <v>0</v>
      </c>
      <c r="J962" t="s">
        <v>193</v>
      </c>
      <c r="K962" t="s">
        <v>194</v>
      </c>
      <c r="L962" t="s">
        <v>194</v>
      </c>
      <c r="M962" t="s">
        <v>1435</v>
      </c>
      <c r="Q962">
        <v>207006</v>
      </c>
    </row>
    <row r="963" spans="1:17" x14ac:dyDescent="0.2">
      <c r="A963" s="169">
        <v>43795</v>
      </c>
      <c r="B963">
        <v>3326</v>
      </c>
      <c r="C963" t="s">
        <v>252</v>
      </c>
      <c r="D963" t="s">
        <v>265</v>
      </c>
      <c r="E963" t="s">
        <v>264</v>
      </c>
      <c r="F963" t="s">
        <v>1444</v>
      </c>
      <c r="G963" t="s">
        <v>245</v>
      </c>
      <c r="H963">
        <v>165.03</v>
      </c>
      <c r="I963">
        <v>0</v>
      </c>
      <c r="J963" t="s">
        <v>193</v>
      </c>
      <c r="K963" t="s">
        <v>194</v>
      </c>
      <c r="L963" t="s">
        <v>194</v>
      </c>
      <c r="M963" t="s">
        <v>1435</v>
      </c>
      <c r="N963" t="s">
        <v>1443</v>
      </c>
      <c r="Q963">
        <v>207008</v>
      </c>
    </row>
    <row r="964" spans="1:17" x14ac:dyDescent="0.2">
      <c r="A964" s="169">
        <v>43795</v>
      </c>
      <c r="B964">
        <v>4505</v>
      </c>
      <c r="C964" t="s">
        <v>396</v>
      </c>
      <c r="D964" t="s">
        <v>265</v>
      </c>
      <c r="E964" t="s">
        <v>264</v>
      </c>
      <c r="F964" t="s">
        <v>1299</v>
      </c>
      <c r="G964" t="s">
        <v>245</v>
      </c>
      <c r="H964">
        <v>3.8</v>
      </c>
      <c r="I964">
        <v>0</v>
      </c>
      <c r="J964" t="s">
        <v>193</v>
      </c>
      <c r="K964" t="s">
        <v>194</v>
      </c>
      <c r="L964" t="s">
        <v>194</v>
      </c>
      <c r="M964" t="s">
        <v>1435</v>
      </c>
      <c r="Q964">
        <v>207009</v>
      </c>
    </row>
    <row r="965" spans="1:17" x14ac:dyDescent="0.2">
      <c r="A965" s="169">
        <v>43795</v>
      </c>
      <c r="B965">
        <v>4505</v>
      </c>
      <c r="C965" t="s">
        <v>396</v>
      </c>
      <c r="D965" t="s">
        <v>265</v>
      </c>
      <c r="E965" t="s">
        <v>264</v>
      </c>
      <c r="F965" t="s">
        <v>1442</v>
      </c>
      <c r="G965" t="s">
        <v>245</v>
      </c>
      <c r="H965">
        <v>3.8</v>
      </c>
      <c r="I965">
        <v>0</v>
      </c>
      <c r="J965" t="s">
        <v>193</v>
      </c>
      <c r="K965" t="s">
        <v>194</v>
      </c>
      <c r="L965" t="s">
        <v>194</v>
      </c>
      <c r="M965" t="s">
        <v>1435</v>
      </c>
      <c r="Q965">
        <v>207011</v>
      </c>
    </row>
    <row r="966" spans="1:17" x14ac:dyDescent="0.2">
      <c r="A966" s="169">
        <v>43795</v>
      </c>
      <c r="B966">
        <v>4505</v>
      </c>
      <c r="C966" t="s">
        <v>396</v>
      </c>
      <c r="D966" t="s">
        <v>265</v>
      </c>
      <c r="E966" t="s">
        <v>264</v>
      </c>
      <c r="F966" t="s">
        <v>426</v>
      </c>
      <c r="G966" t="s">
        <v>245</v>
      </c>
      <c r="H966">
        <v>3.8</v>
      </c>
      <c r="I966">
        <v>0</v>
      </c>
      <c r="J966" t="s">
        <v>193</v>
      </c>
      <c r="K966" t="s">
        <v>194</v>
      </c>
      <c r="L966" t="s">
        <v>194</v>
      </c>
      <c r="M966" t="s">
        <v>1435</v>
      </c>
      <c r="Q966">
        <v>207013</v>
      </c>
    </row>
    <row r="967" spans="1:17" x14ac:dyDescent="0.2">
      <c r="A967" s="169">
        <v>43795</v>
      </c>
      <c r="B967">
        <v>4505</v>
      </c>
      <c r="C967" t="s">
        <v>396</v>
      </c>
      <c r="D967" t="s">
        <v>265</v>
      </c>
      <c r="E967" t="s">
        <v>264</v>
      </c>
      <c r="F967" t="s">
        <v>425</v>
      </c>
      <c r="G967" t="s">
        <v>245</v>
      </c>
      <c r="H967">
        <v>3.8</v>
      </c>
      <c r="I967">
        <v>0</v>
      </c>
      <c r="J967" t="s">
        <v>193</v>
      </c>
      <c r="K967" t="s">
        <v>194</v>
      </c>
      <c r="L967" t="s">
        <v>194</v>
      </c>
      <c r="M967" t="s">
        <v>1435</v>
      </c>
      <c r="Q967">
        <v>207015</v>
      </c>
    </row>
    <row r="968" spans="1:17" x14ac:dyDescent="0.2">
      <c r="A968" s="169">
        <v>43795</v>
      </c>
      <c r="B968">
        <v>4505</v>
      </c>
      <c r="C968" t="s">
        <v>396</v>
      </c>
      <c r="D968" t="s">
        <v>265</v>
      </c>
      <c r="E968" t="s">
        <v>264</v>
      </c>
      <c r="F968" t="s">
        <v>424</v>
      </c>
      <c r="G968" t="s">
        <v>245</v>
      </c>
      <c r="H968">
        <v>3.8</v>
      </c>
      <c r="I968">
        <v>0</v>
      </c>
      <c r="J968" t="s">
        <v>193</v>
      </c>
      <c r="K968" t="s">
        <v>194</v>
      </c>
      <c r="L968" t="s">
        <v>194</v>
      </c>
      <c r="M968" t="s">
        <v>1435</v>
      </c>
      <c r="Q968">
        <v>207017</v>
      </c>
    </row>
    <row r="969" spans="1:17" x14ac:dyDescent="0.2">
      <c r="A969" s="169">
        <v>43795</v>
      </c>
      <c r="B969">
        <v>4505</v>
      </c>
      <c r="C969" t="s">
        <v>396</v>
      </c>
      <c r="D969" t="s">
        <v>265</v>
      </c>
      <c r="E969" t="s">
        <v>264</v>
      </c>
      <c r="F969" t="s">
        <v>423</v>
      </c>
      <c r="G969" t="s">
        <v>245</v>
      </c>
      <c r="H969">
        <v>3.8</v>
      </c>
      <c r="I969">
        <v>0</v>
      </c>
      <c r="J969" t="s">
        <v>193</v>
      </c>
      <c r="K969" t="s">
        <v>194</v>
      </c>
      <c r="L969" t="s">
        <v>194</v>
      </c>
      <c r="M969" t="s">
        <v>1435</v>
      </c>
      <c r="Q969">
        <v>207019</v>
      </c>
    </row>
    <row r="970" spans="1:17" x14ac:dyDescent="0.2">
      <c r="A970" s="169">
        <v>43795</v>
      </c>
      <c r="B970">
        <v>4505</v>
      </c>
      <c r="C970" t="s">
        <v>396</v>
      </c>
      <c r="D970" t="s">
        <v>265</v>
      </c>
      <c r="E970" t="s">
        <v>264</v>
      </c>
      <c r="F970" t="s">
        <v>1134</v>
      </c>
      <c r="G970" t="s">
        <v>245</v>
      </c>
      <c r="H970">
        <v>3.8</v>
      </c>
      <c r="I970">
        <v>0</v>
      </c>
      <c r="J970" t="s">
        <v>193</v>
      </c>
      <c r="K970" t="s">
        <v>194</v>
      </c>
      <c r="L970" t="s">
        <v>194</v>
      </c>
      <c r="M970" t="s">
        <v>1435</v>
      </c>
      <c r="Q970">
        <v>207021</v>
      </c>
    </row>
    <row r="971" spans="1:17" x14ac:dyDescent="0.2">
      <c r="A971" s="169">
        <v>43795</v>
      </c>
      <c r="B971">
        <v>4505</v>
      </c>
      <c r="C971" t="s">
        <v>396</v>
      </c>
      <c r="D971" t="s">
        <v>265</v>
      </c>
      <c r="E971" t="s">
        <v>264</v>
      </c>
      <c r="F971" t="s">
        <v>422</v>
      </c>
      <c r="G971" t="s">
        <v>245</v>
      </c>
      <c r="H971">
        <v>3.8</v>
      </c>
      <c r="I971">
        <v>0</v>
      </c>
      <c r="J971" t="s">
        <v>193</v>
      </c>
      <c r="K971" t="s">
        <v>194</v>
      </c>
      <c r="L971" t="s">
        <v>194</v>
      </c>
      <c r="M971" t="s">
        <v>1435</v>
      </c>
      <c r="Q971">
        <v>207028</v>
      </c>
    </row>
    <row r="972" spans="1:17" x14ac:dyDescent="0.2">
      <c r="A972" s="169">
        <v>43795</v>
      </c>
      <c r="B972">
        <v>4505</v>
      </c>
      <c r="C972" t="s">
        <v>396</v>
      </c>
      <c r="D972" t="s">
        <v>265</v>
      </c>
      <c r="E972" t="s">
        <v>264</v>
      </c>
      <c r="F972" t="s">
        <v>421</v>
      </c>
      <c r="G972" t="s">
        <v>245</v>
      </c>
      <c r="H972">
        <v>3.8</v>
      </c>
      <c r="I972">
        <v>0</v>
      </c>
      <c r="J972" t="s">
        <v>193</v>
      </c>
      <c r="K972" t="s">
        <v>194</v>
      </c>
      <c r="L972" t="s">
        <v>194</v>
      </c>
      <c r="M972" t="s">
        <v>1435</v>
      </c>
      <c r="Q972">
        <v>207030</v>
      </c>
    </row>
    <row r="973" spans="1:17" x14ac:dyDescent="0.2">
      <c r="A973" s="169">
        <v>43795</v>
      </c>
      <c r="B973">
        <v>4505</v>
      </c>
      <c r="C973" t="s">
        <v>396</v>
      </c>
      <c r="D973" t="s">
        <v>265</v>
      </c>
      <c r="E973" t="s">
        <v>264</v>
      </c>
      <c r="F973" t="s">
        <v>419</v>
      </c>
      <c r="G973" t="s">
        <v>245</v>
      </c>
      <c r="H973">
        <v>3.8</v>
      </c>
      <c r="I973">
        <v>0</v>
      </c>
      <c r="J973" t="s">
        <v>193</v>
      </c>
      <c r="K973" t="s">
        <v>194</v>
      </c>
      <c r="L973" t="s">
        <v>194</v>
      </c>
      <c r="M973" t="s">
        <v>1435</v>
      </c>
      <c r="Q973">
        <v>207032</v>
      </c>
    </row>
    <row r="974" spans="1:17" x14ac:dyDescent="0.2">
      <c r="A974" s="169">
        <v>43795</v>
      </c>
      <c r="B974">
        <v>4505</v>
      </c>
      <c r="C974" t="s">
        <v>396</v>
      </c>
      <c r="D974" t="s">
        <v>265</v>
      </c>
      <c r="E974" t="s">
        <v>264</v>
      </c>
      <c r="F974" t="s">
        <v>1441</v>
      </c>
      <c r="G974" t="s">
        <v>245</v>
      </c>
      <c r="H974">
        <v>3.8</v>
      </c>
      <c r="I974">
        <v>0</v>
      </c>
      <c r="J974" t="s">
        <v>193</v>
      </c>
      <c r="K974" t="s">
        <v>194</v>
      </c>
      <c r="L974" t="s">
        <v>194</v>
      </c>
      <c r="M974" t="s">
        <v>1435</v>
      </c>
      <c r="Q974">
        <v>207034</v>
      </c>
    </row>
    <row r="975" spans="1:17" x14ac:dyDescent="0.2">
      <c r="A975" s="169">
        <v>43795</v>
      </c>
      <c r="B975">
        <v>4505</v>
      </c>
      <c r="C975" t="s">
        <v>396</v>
      </c>
      <c r="D975" t="s">
        <v>265</v>
      </c>
      <c r="E975" t="s">
        <v>264</v>
      </c>
      <c r="F975" t="s">
        <v>417</v>
      </c>
      <c r="G975" t="s">
        <v>245</v>
      </c>
      <c r="H975">
        <v>3.8</v>
      </c>
      <c r="I975">
        <v>0</v>
      </c>
      <c r="J975" t="s">
        <v>193</v>
      </c>
      <c r="K975" t="s">
        <v>194</v>
      </c>
      <c r="L975" t="s">
        <v>194</v>
      </c>
      <c r="M975" t="s">
        <v>1435</v>
      </c>
      <c r="Q975">
        <v>207036</v>
      </c>
    </row>
    <row r="976" spans="1:17" x14ac:dyDescent="0.2">
      <c r="A976" s="169">
        <v>43795</v>
      </c>
      <c r="B976">
        <v>4505</v>
      </c>
      <c r="C976" t="s">
        <v>396</v>
      </c>
      <c r="D976" t="s">
        <v>265</v>
      </c>
      <c r="E976" t="s">
        <v>264</v>
      </c>
      <c r="F976" t="s">
        <v>416</v>
      </c>
      <c r="G976" t="s">
        <v>245</v>
      </c>
      <c r="H976">
        <v>3.8</v>
      </c>
      <c r="I976">
        <v>0</v>
      </c>
      <c r="J976" t="s">
        <v>193</v>
      </c>
      <c r="K976" t="s">
        <v>194</v>
      </c>
      <c r="L976" t="s">
        <v>194</v>
      </c>
      <c r="M976" t="s">
        <v>1435</v>
      </c>
      <c r="Q976">
        <v>207039</v>
      </c>
    </row>
    <row r="977" spans="1:17" x14ac:dyDescent="0.2">
      <c r="A977" s="169">
        <v>43795</v>
      </c>
      <c r="B977">
        <v>3705</v>
      </c>
      <c r="C977" t="s">
        <v>204</v>
      </c>
      <c r="D977" t="s">
        <v>265</v>
      </c>
      <c r="E977" t="s">
        <v>264</v>
      </c>
      <c r="F977" t="s">
        <v>1440</v>
      </c>
      <c r="G977" t="s">
        <v>245</v>
      </c>
      <c r="H977">
        <v>6.19</v>
      </c>
      <c r="I977">
        <v>0</v>
      </c>
      <c r="J977" t="s">
        <v>193</v>
      </c>
      <c r="K977" t="s">
        <v>194</v>
      </c>
      <c r="L977" t="s">
        <v>194</v>
      </c>
      <c r="M977" t="s">
        <v>1435</v>
      </c>
      <c r="N977" t="s">
        <v>407</v>
      </c>
      <c r="Q977">
        <v>207042</v>
      </c>
    </row>
    <row r="978" spans="1:17" x14ac:dyDescent="0.2">
      <c r="A978" s="169">
        <v>43795</v>
      </c>
      <c r="B978">
        <v>2225</v>
      </c>
      <c r="C978" t="s">
        <v>202</v>
      </c>
      <c r="D978" t="s">
        <v>265</v>
      </c>
      <c r="E978" t="s">
        <v>264</v>
      </c>
      <c r="F978" t="s">
        <v>1439</v>
      </c>
      <c r="G978" t="s">
        <v>245</v>
      </c>
      <c r="H978">
        <v>173.91</v>
      </c>
      <c r="I978">
        <v>0</v>
      </c>
      <c r="J978" t="s">
        <v>193</v>
      </c>
      <c r="K978" t="s">
        <v>194</v>
      </c>
      <c r="L978" t="s">
        <v>194</v>
      </c>
      <c r="M978" t="s">
        <v>1435</v>
      </c>
      <c r="N978" t="s">
        <v>1438</v>
      </c>
      <c r="Q978">
        <v>207043</v>
      </c>
    </row>
    <row r="979" spans="1:17" x14ac:dyDescent="0.2">
      <c r="A979" s="169">
        <v>43795</v>
      </c>
      <c r="B979">
        <v>4505</v>
      </c>
      <c r="C979" t="s">
        <v>396</v>
      </c>
      <c r="D979" t="s">
        <v>265</v>
      </c>
      <c r="E979" t="s">
        <v>264</v>
      </c>
      <c r="F979" t="s">
        <v>405</v>
      </c>
      <c r="G979" t="s">
        <v>245</v>
      </c>
      <c r="H979">
        <v>3.8</v>
      </c>
      <c r="I979">
        <v>0</v>
      </c>
      <c r="J979" t="s">
        <v>193</v>
      </c>
      <c r="K979" t="s">
        <v>194</v>
      </c>
      <c r="L979" t="s">
        <v>194</v>
      </c>
      <c r="M979" t="s">
        <v>1435</v>
      </c>
      <c r="Q979">
        <v>207044</v>
      </c>
    </row>
    <row r="980" spans="1:17" x14ac:dyDescent="0.2">
      <c r="A980" s="169">
        <v>43795</v>
      </c>
      <c r="B980">
        <v>4505</v>
      </c>
      <c r="C980" t="s">
        <v>396</v>
      </c>
      <c r="D980" t="s">
        <v>265</v>
      </c>
      <c r="E980" t="s">
        <v>264</v>
      </c>
      <c r="F980" t="s">
        <v>403</v>
      </c>
      <c r="G980" t="s">
        <v>245</v>
      </c>
      <c r="H980">
        <v>3.8</v>
      </c>
      <c r="I980">
        <v>0</v>
      </c>
      <c r="J980" t="s">
        <v>193</v>
      </c>
      <c r="K980" t="s">
        <v>194</v>
      </c>
      <c r="L980" t="s">
        <v>194</v>
      </c>
      <c r="M980" t="s">
        <v>1435</v>
      </c>
      <c r="Q980">
        <v>207046</v>
      </c>
    </row>
    <row r="981" spans="1:17" x14ac:dyDescent="0.2">
      <c r="A981" s="169">
        <v>43795</v>
      </c>
      <c r="B981">
        <v>4505</v>
      </c>
      <c r="C981" t="s">
        <v>396</v>
      </c>
      <c r="D981" t="s">
        <v>265</v>
      </c>
      <c r="E981" t="s">
        <v>264</v>
      </c>
      <c r="F981" t="s">
        <v>402</v>
      </c>
      <c r="G981" t="s">
        <v>245</v>
      </c>
      <c r="H981">
        <v>3.8</v>
      </c>
      <c r="I981">
        <v>0</v>
      </c>
      <c r="J981" t="s">
        <v>193</v>
      </c>
      <c r="K981" t="s">
        <v>194</v>
      </c>
      <c r="L981" t="s">
        <v>194</v>
      </c>
      <c r="M981" t="s">
        <v>1435</v>
      </c>
      <c r="Q981">
        <v>207051</v>
      </c>
    </row>
    <row r="982" spans="1:17" x14ac:dyDescent="0.2">
      <c r="A982" s="169">
        <v>43795</v>
      </c>
      <c r="B982">
        <v>4505</v>
      </c>
      <c r="C982" t="s">
        <v>396</v>
      </c>
      <c r="D982" t="s">
        <v>265</v>
      </c>
      <c r="E982" t="s">
        <v>264</v>
      </c>
      <c r="F982" t="s">
        <v>401</v>
      </c>
      <c r="G982" t="s">
        <v>245</v>
      </c>
      <c r="H982">
        <v>3.8</v>
      </c>
      <c r="I982">
        <v>0</v>
      </c>
      <c r="J982" t="s">
        <v>193</v>
      </c>
      <c r="K982" t="s">
        <v>194</v>
      </c>
      <c r="L982" t="s">
        <v>194</v>
      </c>
      <c r="M982" t="s">
        <v>1435</v>
      </c>
      <c r="Q982">
        <v>207053</v>
      </c>
    </row>
    <row r="983" spans="1:17" x14ac:dyDescent="0.2">
      <c r="A983" s="169">
        <v>43795</v>
      </c>
      <c r="B983">
        <v>4505</v>
      </c>
      <c r="C983" t="s">
        <v>396</v>
      </c>
      <c r="D983" t="s">
        <v>265</v>
      </c>
      <c r="E983" t="s">
        <v>264</v>
      </c>
      <c r="F983" t="s">
        <v>399</v>
      </c>
      <c r="G983" t="s">
        <v>245</v>
      </c>
      <c r="H983">
        <v>3.8</v>
      </c>
      <c r="I983">
        <v>0</v>
      </c>
      <c r="J983" t="s">
        <v>193</v>
      </c>
      <c r="K983" t="s">
        <v>194</v>
      </c>
      <c r="L983" t="s">
        <v>194</v>
      </c>
      <c r="M983" t="s">
        <v>1435</v>
      </c>
      <c r="Q983">
        <v>207055</v>
      </c>
    </row>
    <row r="984" spans="1:17" x14ac:dyDescent="0.2">
      <c r="A984" s="169">
        <v>43795</v>
      </c>
      <c r="B984">
        <v>4505</v>
      </c>
      <c r="C984" t="s">
        <v>396</v>
      </c>
      <c r="D984" t="s">
        <v>265</v>
      </c>
      <c r="E984" t="s">
        <v>264</v>
      </c>
      <c r="F984" t="s">
        <v>398</v>
      </c>
      <c r="G984" t="s">
        <v>245</v>
      </c>
      <c r="H984">
        <v>3.8</v>
      </c>
      <c r="I984">
        <v>0</v>
      </c>
      <c r="J984" t="s">
        <v>193</v>
      </c>
      <c r="K984" t="s">
        <v>194</v>
      </c>
      <c r="L984" t="s">
        <v>194</v>
      </c>
      <c r="M984" t="s">
        <v>1435</v>
      </c>
      <c r="Q984">
        <v>207057</v>
      </c>
    </row>
    <row r="985" spans="1:17" x14ac:dyDescent="0.2">
      <c r="A985" s="169">
        <v>43795</v>
      </c>
      <c r="B985">
        <v>4505</v>
      </c>
      <c r="C985" t="s">
        <v>396</v>
      </c>
      <c r="D985" t="s">
        <v>265</v>
      </c>
      <c r="E985" t="s">
        <v>264</v>
      </c>
      <c r="F985" t="s">
        <v>397</v>
      </c>
      <c r="G985" t="s">
        <v>245</v>
      </c>
      <c r="H985">
        <v>3.8</v>
      </c>
      <c r="I985">
        <v>0</v>
      </c>
      <c r="J985" t="s">
        <v>193</v>
      </c>
      <c r="K985" t="s">
        <v>194</v>
      </c>
      <c r="L985" t="s">
        <v>194</v>
      </c>
      <c r="M985" t="s">
        <v>1435</v>
      </c>
      <c r="Q985">
        <v>207059</v>
      </c>
    </row>
    <row r="986" spans="1:17" x14ac:dyDescent="0.2">
      <c r="A986" s="169">
        <v>43795</v>
      </c>
      <c r="B986">
        <v>4505</v>
      </c>
      <c r="C986" t="s">
        <v>396</v>
      </c>
      <c r="D986" t="s">
        <v>265</v>
      </c>
      <c r="E986" t="s">
        <v>264</v>
      </c>
      <c r="F986" t="s">
        <v>1437</v>
      </c>
      <c r="G986" t="s">
        <v>245</v>
      </c>
      <c r="H986">
        <v>3.8</v>
      </c>
      <c r="I986">
        <v>0</v>
      </c>
      <c r="J986" t="s">
        <v>193</v>
      </c>
      <c r="K986" t="s">
        <v>194</v>
      </c>
      <c r="L986" t="s">
        <v>194</v>
      </c>
      <c r="M986" t="s">
        <v>1435</v>
      </c>
      <c r="Q986">
        <v>207061</v>
      </c>
    </row>
    <row r="987" spans="1:17" x14ac:dyDescent="0.2">
      <c r="A987" s="169">
        <v>43795</v>
      </c>
      <c r="B987">
        <v>4505</v>
      </c>
      <c r="C987" t="s">
        <v>396</v>
      </c>
      <c r="D987" t="s">
        <v>265</v>
      </c>
      <c r="E987" t="s">
        <v>264</v>
      </c>
      <c r="F987" t="s">
        <v>395</v>
      </c>
      <c r="G987" t="s">
        <v>245</v>
      </c>
      <c r="H987">
        <v>3.8</v>
      </c>
      <c r="I987">
        <v>0</v>
      </c>
      <c r="J987" t="s">
        <v>193</v>
      </c>
      <c r="K987" t="s">
        <v>194</v>
      </c>
      <c r="L987" t="s">
        <v>194</v>
      </c>
      <c r="M987" t="s">
        <v>1435</v>
      </c>
      <c r="Q987">
        <v>207063</v>
      </c>
    </row>
    <row r="988" spans="1:17" x14ac:dyDescent="0.2">
      <c r="A988" s="169">
        <v>43795</v>
      </c>
      <c r="B988">
        <v>4505</v>
      </c>
      <c r="C988" t="s">
        <v>396</v>
      </c>
      <c r="D988" t="s">
        <v>265</v>
      </c>
      <c r="E988" t="s">
        <v>264</v>
      </c>
      <c r="F988" t="s">
        <v>1436</v>
      </c>
      <c r="G988" t="s">
        <v>245</v>
      </c>
      <c r="H988">
        <v>3.8</v>
      </c>
      <c r="I988">
        <v>0</v>
      </c>
      <c r="J988" t="s">
        <v>193</v>
      </c>
      <c r="K988" t="s">
        <v>194</v>
      </c>
      <c r="L988" t="s">
        <v>194</v>
      </c>
      <c r="M988" t="s">
        <v>1435</v>
      </c>
      <c r="Q988">
        <v>207065</v>
      </c>
    </row>
    <row r="989" spans="1:17" x14ac:dyDescent="0.2">
      <c r="A989" s="169">
        <v>43795</v>
      </c>
      <c r="B989">
        <v>4505</v>
      </c>
      <c r="C989" t="s">
        <v>396</v>
      </c>
      <c r="D989" t="s">
        <v>265</v>
      </c>
      <c r="E989" t="s">
        <v>264</v>
      </c>
      <c r="F989" t="s">
        <v>589</v>
      </c>
      <c r="G989" t="s">
        <v>245</v>
      </c>
      <c r="H989">
        <v>20.89</v>
      </c>
      <c r="I989">
        <v>0</v>
      </c>
      <c r="J989" t="s">
        <v>193</v>
      </c>
      <c r="K989" t="s">
        <v>194</v>
      </c>
      <c r="L989" t="s">
        <v>194</v>
      </c>
      <c r="M989" t="s">
        <v>1435</v>
      </c>
      <c r="Q989">
        <v>207067</v>
      </c>
    </row>
    <row r="990" spans="1:17" x14ac:dyDescent="0.2">
      <c r="A990" s="169">
        <v>43795</v>
      </c>
      <c r="B990">
        <v>2225</v>
      </c>
      <c r="C990" t="s">
        <v>202</v>
      </c>
      <c r="D990" t="s">
        <v>265</v>
      </c>
      <c r="E990" t="s">
        <v>264</v>
      </c>
      <c r="F990" t="s">
        <v>1434</v>
      </c>
      <c r="G990" t="s">
        <v>245</v>
      </c>
      <c r="H990">
        <v>79.13</v>
      </c>
      <c r="I990">
        <v>0</v>
      </c>
      <c r="J990" t="s">
        <v>193</v>
      </c>
      <c r="K990" t="s">
        <v>194</v>
      </c>
      <c r="L990" t="s">
        <v>194</v>
      </c>
      <c r="M990" t="s">
        <v>1433</v>
      </c>
      <c r="N990" t="s">
        <v>195</v>
      </c>
      <c r="Q990">
        <v>207069</v>
      </c>
    </row>
    <row r="991" spans="1:17" x14ac:dyDescent="0.2">
      <c r="A991" s="169">
        <v>43796</v>
      </c>
      <c r="B991">
        <v>2105</v>
      </c>
      <c r="C991" t="s">
        <v>186</v>
      </c>
      <c r="D991" t="s">
        <v>265</v>
      </c>
      <c r="E991" t="s">
        <v>264</v>
      </c>
      <c r="F991" t="s">
        <v>1431</v>
      </c>
      <c r="G991" t="s">
        <v>245</v>
      </c>
      <c r="H991" s="170">
        <v>61933.55</v>
      </c>
      <c r="I991">
        <v>0</v>
      </c>
      <c r="J991" t="s">
        <v>188</v>
      </c>
      <c r="K991" t="s">
        <v>189</v>
      </c>
      <c r="L991" t="s">
        <v>189</v>
      </c>
      <c r="M991" t="s">
        <v>1430</v>
      </c>
      <c r="Q991">
        <v>207105</v>
      </c>
    </row>
    <row r="992" spans="1:17" x14ac:dyDescent="0.2">
      <c r="A992" s="169">
        <v>43796</v>
      </c>
      <c r="B992">
        <v>2110</v>
      </c>
      <c r="C992" t="s">
        <v>1138</v>
      </c>
      <c r="D992" t="s">
        <v>265</v>
      </c>
      <c r="E992" t="s">
        <v>264</v>
      </c>
      <c r="F992" t="s">
        <v>1431</v>
      </c>
      <c r="G992" t="s">
        <v>245</v>
      </c>
      <c r="H992">
        <v>99.99</v>
      </c>
      <c r="I992">
        <v>0</v>
      </c>
      <c r="J992" t="s">
        <v>188</v>
      </c>
      <c r="K992" t="s">
        <v>189</v>
      </c>
      <c r="L992" t="s">
        <v>189</v>
      </c>
      <c r="M992" t="s">
        <v>1430</v>
      </c>
      <c r="Q992">
        <v>207110</v>
      </c>
    </row>
    <row r="993" spans="1:17" x14ac:dyDescent="0.2">
      <c r="A993" s="169">
        <v>43796</v>
      </c>
      <c r="B993">
        <v>2125</v>
      </c>
      <c r="C993" t="s">
        <v>203</v>
      </c>
      <c r="D993" t="s">
        <v>265</v>
      </c>
      <c r="E993" t="s">
        <v>264</v>
      </c>
      <c r="F993" t="s">
        <v>1431</v>
      </c>
      <c r="G993" t="s">
        <v>245</v>
      </c>
      <c r="H993">
        <v>124.14</v>
      </c>
      <c r="I993">
        <v>0</v>
      </c>
      <c r="J993" t="s">
        <v>188</v>
      </c>
      <c r="K993" t="s">
        <v>189</v>
      </c>
      <c r="L993" t="s">
        <v>189</v>
      </c>
      <c r="M993" t="s">
        <v>1430</v>
      </c>
      <c r="Q993">
        <v>207124</v>
      </c>
    </row>
    <row r="994" spans="1:17" x14ac:dyDescent="0.2">
      <c r="A994" s="169">
        <v>43796</v>
      </c>
      <c r="B994">
        <v>2135</v>
      </c>
      <c r="C994" t="s">
        <v>190</v>
      </c>
      <c r="D994" t="s">
        <v>265</v>
      </c>
      <c r="E994" t="s">
        <v>264</v>
      </c>
      <c r="F994" t="s">
        <v>1431</v>
      </c>
      <c r="G994" t="s">
        <v>245</v>
      </c>
      <c r="H994">
        <v>697.81</v>
      </c>
      <c r="I994">
        <v>0</v>
      </c>
      <c r="J994" t="s">
        <v>188</v>
      </c>
      <c r="K994" t="s">
        <v>189</v>
      </c>
      <c r="L994" t="s">
        <v>189</v>
      </c>
      <c r="M994" t="s">
        <v>1430</v>
      </c>
      <c r="Q994">
        <v>207130</v>
      </c>
    </row>
    <row r="995" spans="1:17" x14ac:dyDescent="0.2">
      <c r="A995" s="169">
        <v>43796</v>
      </c>
      <c r="B995">
        <v>2140</v>
      </c>
      <c r="C995" t="s">
        <v>191</v>
      </c>
      <c r="D995" t="s">
        <v>265</v>
      </c>
      <c r="E995" t="s">
        <v>264</v>
      </c>
      <c r="F995" t="s">
        <v>1431</v>
      </c>
      <c r="G995" t="s">
        <v>245</v>
      </c>
      <c r="H995" s="170">
        <v>1514.84</v>
      </c>
      <c r="I995">
        <v>0</v>
      </c>
      <c r="J995" t="s">
        <v>188</v>
      </c>
      <c r="K995" t="s">
        <v>189</v>
      </c>
      <c r="L995" t="s">
        <v>189</v>
      </c>
      <c r="M995" t="s">
        <v>1430</v>
      </c>
      <c r="Q995">
        <v>207140</v>
      </c>
    </row>
    <row r="996" spans="1:17" x14ac:dyDescent="0.2">
      <c r="A996" s="169">
        <v>43796</v>
      </c>
      <c r="B996">
        <v>2205</v>
      </c>
      <c r="C996" t="s">
        <v>487</v>
      </c>
      <c r="D996" t="s">
        <v>265</v>
      </c>
      <c r="E996" t="s">
        <v>264</v>
      </c>
      <c r="F996" t="s">
        <v>1431</v>
      </c>
      <c r="G996" t="s">
        <v>245</v>
      </c>
      <c r="H996">
        <v>262.5</v>
      </c>
      <c r="I996">
        <v>0</v>
      </c>
      <c r="J996" t="s">
        <v>188</v>
      </c>
      <c r="K996" t="s">
        <v>189</v>
      </c>
      <c r="L996" t="s">
        <v>189</v>
      </c>
      <c r="M996" t="s">
        <v>1430</v>
      </c>
      <c r="Q996">
        <v>207147</v>
      </c>
    </row>
    <row r="997" spans="1:17" x14ac:dyDescent="0.2">
      <c r="A997" s="169">
        <v>43796</v>
      </c>
      <c r="B997">
        <v>2220</v>
      </c>
      <c r="C997" t="s">
        <v>1432</v>
      </c>
      <c r="D997" t="s">
        <v>265</v>
      </c>
      <c r="E997" t="s">
        <v>264</v>
      </c>
      <c r="F997" t="s">
        <v>1431</v>
      </c>
      <c r="G997" t="s">
        <v>245</v>
      </c>
      <c r="H997">
        <v>33</v>
      </c>
      <c r="I997">
        <v>0</v>
      </c>
      <c r="J997" t="s">
        <v>188</v>
      </c>
      <c r="K997" t="s">
        <v>189</v>
      </c>
      <c r="L997" t="s">
        <v>189</v>
      </c>
      <c r="M997" t="s">
        <v>1430</v>
      </c>
      <c r="Q997">
        <v>207154</v>
      </c>
    </row>
    <row r="998" spans="1:17" x14ac:dyDescent="0.2">
      <c r="A998" s="169">
        <v>43796</v>
      </c>
      <c r="B998">
        <v>3326</v>
      </c>
      <c r="C998" t="s">
        <v>252</v>
      </c>
      <c r="D998" t="s">
        <v>265</v>
      </c>
      <c r="E998" t="s">
        <v>264</v>
      </c>
      <c r="F998" t="s">
        <v>1431</v>
      </c>
      <c r="G998" t="s">
        <v>245</v>
      </c>
      <c r="H998">
        <v>-62.39</v>
      </c>
      <c r="I998">
        <v>0</v>
      </c>
      <c r="J998" t="s">
        <v>188</v>
      </c>
      <c r="K998" t="s">
        <v>189</v>
      </c>
      <c r="L998" t="s">
        <v>189</v>
      </c>
      <c r="M998" t="s">
        <v>1430</v>
      </c>
      <c r="Q998">
        <v>207160</v>
      </c>
    </row>
    <row r="999" spans="1:17" x14ac:dyDescent="0.2">
      <c r="A999" s="169">
        <v>43799</v>
      </c>
      <c r="B999">
        <v>2105</v>
      </c>
      <c r="C999" t="s">
        <v>186</v>
      </c>
      <c r="D999" t="s">
        <v>265</v>
      </c>
      <c r="E999" t="s">
        <v>264</v>
      </c>
      <c r="F999" t="s">
        <v>1428</v>
      </c>
      <c r="G999" t="s">
        <v>245</v>
      </c>
      <c r="H999" s="170">
        <v>12386.7</v>
      </c>
      <c r="I999">
        <v>0</v>
      </c>
      <c r="J999" t="s">
        <v>188</v>
      </c>
      <c r="K999" t="s">
        <v>189</v>
      </c>
      <c r="L999" t="s">
        <v>189</v>
      </c>
      <c r="M999" t="s">
        <v>1429</v>
      </c>
      <c r="Q999">
        <v>207176</v>
      </c>
    </row>
    <row r="1000" spans="1:17" x14ac:dyDescent="0.2">
      <c r="A1000" s="169">
        <v>43799</v>
      </c>
      <c r="B1000">
        <v>2135</v>
      </c>
      <c r="C1000" t="s">
        <v>190</v>
      </c>
      <c r="D1000" t="s">
        <v>265</v>
      </c>
      <c r="E1000" t="s">
        <v>264</v>
      </c>
      <c r="F1000" t="s">
        <v>1428</v>
      </c>
      <c r="G1000" t="s">
        <v>245</v>
      </c>
      <c r="H1000">
        <v>139.56</v>
      </c>
      <c r="I1000">
        <v>0</v>
      </c>
      <c r="J1000" t="s">
        <v>188</v>
      </c>
      <c r="K1000" t="s">
        <v>189</v>
      </c>
      <c r="L1000" t="s">
        <v>189</v>
      </c>
      <c r="M1000" t="s">
        <v>1429</v>
      </c>
      <c r="Q1000">
        <v>207182</v>
      </c>
    </row>
    <row r="1001" spans="1:17" x14ac:dyDescent="0.2">
      <c r="A1001" s="169">
        <v>43799</v>
      </c>
      <c r="B1001">
        <v>2140</v>
      </c>
      <c r="C1001" t="s">
        <v>191</v>
      </c>
      <c r="D1001" t="s">
        <v>265</v>
      </c>
      <c r="E1001" t="s">
        <v>264</v>
      </c>
      <c r="F1001" t="s">
        <v>1428</v>
      </c>
      <c r="G1001" t="s">
        <v>245</v>
      </c>
      <c r="H1001">
        <v>302.98</v>
      </c>
      <c r="I1001">
        <v>0</v>
      </c>
      <c r="J1001" t="s">
        <v>188</v>
      </c>
      <c r="K1001" t="s">
        <v>189</v>
      </c>
      <c r="L1001" t="s">
        <v>189</v>
      </c>
      <c r="M1001" t="s">
        <v>1429</v>
      </c>
      <c r="Q1001">
        <v>207192</v>
      </c>
    </row>
    <row r="1002" spans="1:17" x14ac:dyDescent="0.2">
      <c r="A1002" s="169">
        <v>43800</v>
      </c>
      <c r="B1002">
        <v>2105</v>
      </c>
      <c r="C1002" t="s">
        <v>186</v>
      </c>
      <c r="D1002" t="s">
        <v>265</v>
      </c>
      <c r="E1002" t="s">
        <v>264</v>
      </c>
      <c r="F1002" t="s">
        <v>1428</v>
      </c>
      <c r="G1002" t="s">
        <v>245</v>
      </c>
      <c r="H1002" s="170">
        <v>-12386.7</v>
      </c>
      <c r="I1002">
        <v>0</v>
      </c>
      <c r="J1002" t="s">
        <v>188</v>
      </c>
      <c r="K1002" t="s">
        <v>189</v>
      </c>
      <c r="L1002" t="s">
        <v>189</v>
      </c>
      <c r="M1002" t="s">
        <v>1427</v>
      </c>
      <c r="Q1002">
        <v>207203</v>
      </c>
    </row>
    <row r="1003" spans="1:17" x14ac:dyDescent="0.2">
      <c r="A1003" s="169">
        <v>43800</v>
      </c>
      <c r="B1003">
        <v>2135</v>
      </c>
      <c r="C1003" t="s">
        <v>190</v>
      </c>
      <c r="D1003" t="s">
        <v>265</v>
      </c>
      <c r="E1003" t="s">
        <v>264</v>
      </c>
      <c r="F1003" t="s">
        <v>1428</v>
      </c>
      <c r="G1003" t="s">
        <v>245</v>
      </c>
      <c r="H1003">
        <v>-139.56</v>
      </c>
      <c r="I1003">
        <v>0</v>
      </c>
      <c r="J1003" t="s">
        <v>188</v>
      </c>
      <c r="K1003" t="s">
        <v>189</v>
      </c>
      <c r="L1003" t="s">
        <v>189</v>
      </c>
      <c r="M1003" t="s">
        <v>1427</v>
      </c>
      <c r="Q1003">
        <v>207209</v>
      </c>
    </row>
    <row r="1004" spans="1:17" x14ac:dyDescent="0.2">
      <c r="A1004" s="169">
        <v>43800</v>
      </c>
      <c r="B1004">
        <v>2140</v>
      </c>
      <c r="C1004" t="s">
        <v>191</v>
      </c>
      <c r="D1004" t="s">
        <v>265</v>
      </c>
      <c r="E1004" t="s">
        <v>264</v>
      </c>
      <c r="F1004" t="s">
        <v>1428</v>
      </c>
      <c r="G1004" t="s">
        <v>245</v>
      </c>
      <c r="H1004">
        <v>-302.98</v>
      </c>
      <c r="I1004">
        <v>0</v>
      </c>
      <c r="J1004" t="s">
        <v>188</v>
      </c>
      <c r="K1004" t="s">
        <v>189</v>
      </c>
      <c r="L1004" t="s">
        <v>189</v>
      </c>
      <c r="M1004" t="s">
        <v>1427</v>
      </c>
      <c r="Q1004">
        <v>207219</v>
      </c>
    </row>
    <row r="1005" spans="1:17" x14ac:dyDescent="0.2">
      <c r="A1005" s="169">
        <v>43770</v>
      </c>
      <c r="B1005">
        <v>2105</v>
      </c>
      <c r="C1005" t="s">
        <v>186</v>
      </c>
      <c r="D1005" t="s">
        <v>265</v>
      </c>
      <c r="E1005" t="s">
        <v>264</v>
      </c>
      <c r="F1005" t="s">
        <v>1426</v>
      </c>
      <c r="G1005" t="s">
        <v>245</v>
      </c>
      <c r="H1005">
        <v>-770.35</v>
      </c>
      <c r="I1005">
        <v>0</v>
      </c>
      <c r="J1005" t="s">
        <v>188</v>
      </c>
      <c r="K1005" t="s">
        <v>189</v>
      </c>
      <c r="L1005" t="s">
        <v>189</v>
      </c>
      <c r="M1005" t="s">
        <v>1425</v>
      </c>
      <c r="Q1005">
        <v>207233</v>
      </c>
    </row>
    <row r="1006" spans="1:17" x14ac:dyDescent="0.2">
      <c r="A1006" s="169">
        <v>43770</v>
      </c>
      <c r="B1006">
        <v>2125</v>
      </c>
      <c r="C1006" t="s">
        <v>203</v>
      </c>
      <c r="D1006" t="s">
        <v>265</v>
      </c>
      <c r="E1006" t="s">
        <v>264</v>
      </c>
      <c r="F1006" t="s">
        <v>1426</v>
      </c>
      <c r="G1006" t="s">
        <v>245</v>
      </c>
      <c r="H1006">
        <v>-1.57</v>
      </c>
      <c r="I1006">
        <v>0</v>
      </c>
      <c r="J1006" t="s">
        <v>188</v>
      </c>
      <c r="K1006" t="s">
        <v>189</v>
      </c>
      <c r="L1006" t="s">
        <v>189</v>
      </c>
      <c r="M1006" t="s">
        <v>1425</v>
      </c>
      <c r="Q1006">
        <v>207235</v>
      </c>
    </row>
    <row r="1007" spans="1:17" x14ac:dyDescent="0.2">
      <c r="A1007" s="169">
        <v>43770</v>
      </c>
      <c r="B1007">
        <v>2140</v>
      </c>
      <c r="C1007" t="s">
        <v>191</v>
      </c>
      <c r="D1007" t="s">
        <v>265</v>
      </c>
      <c r="E1007" t="s">
        <v>264</v>
      </c>
      <c r="F1007" t="s">
        <v>1426</v>
      </c>
      <c r="G1007" t="s">
        <v>245</v>
      </c>
      <c r="H1007">
        <v>-34.5</v>
      </c>
      <c r="I1007">
        <v>0</v>
      </c>
      <c r="J1007" t="s">
        <v>188</v>
      </c>
      <c r="K1007" t="s">
        <v>189</v>
      </c>
      <c r="L1007" t="s">
        <v>189</v>
      </c>
      <c r="M1007" t="s">
        <v>1425</v>
      </c>
      <c r="Q1007">
        <v>207237</v>
      </c>
    </row>
    <row r="1008" spans="1:17" x14ac:dyDescent="0.2">
      <c r="A1008" s="169">
        <v>43800</v>
      </c>
      <c r="B1008">
        <v>3435</v>
      </c>
      <c r="C1008" t="s">
        <v>289</v>
      </c>
      <c r="D1008" t="s">
        <v>265</v>
      </c>
      <c r="E1008" t="s">
        <v>264</v>
      </c>
      <c r="F1008" t="s">
        <v>1424</v>
      </c>
      <c r="G1008" t="s">
        <v>245</v>
      </c>
      <c r="H1008">
        <v>167.16</v>
      </c>
      <c r="I1008">
        <v>25.07</v>
      </c>
      <c r="K1008" t="s">
        <v>201</v>
      </c>
      <c r="M1008" t="s">
        <v>1423</v>
      </c>
      <c r="Q1008">
        <v>207244</v>
      </c>
    </row>
    <row r="1009" spans="1:17" x14ac:dyDescent="0.2">
      <c r="A1009" s="169">
        <v>43798</v>
      </c>
      <c r="B1009">
        <v>2405</v>
      </c>
      <c r="C1009" t="s">
        <v>213</v>
      </c>
      <c r="D1009" t="s">
        <v>265</v>
      </c>
      <c r="E1009" t="s">
        <v>264</v>
      </c>
      <c r="F1009" t="s">
        <v>1422</v>
      </c>
      <c r="G1009" t="s">
        <v>245</v>
      </c>
      <c r="H1009">
        <v>582.01</v>
      </c>
      <c r="I1009">
        <v>0</v>
      </c>
      <c r="K1009" t="s">
        <v>194</v>
      </c>
      <c r="M1009" t="s">
        <v>1417</v>
      </c>
      <c r="Q1009">
        <v>207257</v>
      </c>
    </row>
    <row r="1010" spans="1:17" x14ac:dyDescent="0.2">
      <c r="A1010" s="169">
        <v>43798</v>
      </c>
      <c r="B1010">
        <v>2405</v>
      </c>
      <c r="C1010" t="s">
        <v>213</v>
      </c>
      <c r="D1010" t="s">
        <v>265</v>
      </c>
      <c r="E1010" t="s">
        <v>264</v>
      </c>
      <c r="F1010" s="175" t="s">
        <v>1421</v>
      </c>
      <c r="G1010" t="s">
        <v>254</v>
      </c>
      <c r="H1010">
        <v>582.01</v>
      </c>
      <c r="I1010">
        <v>0</v>
      </c>
      <c r="K1010" t="s">
        <v>194</v>
      </c>
      <c r="M1010" t="s">
        <v>1417</v>
      </c>
      <c r="Q1010">
        <v>207258</v>
      </c>
    </row>
    <row r="1011" spans="1:17" x14ac:dyDescent="0.2">
      <c r="A1011" s="169">
        <v>43798</v>
      </c>
      <c r="B1011">
        <v>2405</v>
      </c>
      <c r="C1011" t="s">
        <v>213</v>
      </c>
      <c r="D1011" t="s">
        <v>265</v>
      </c>
      <c r="E1011" t="s">
        <v>264</v>
      </c>
      <c r="F1011" t="s">
        <v>1420</v>
      </c>
      <c r="G1011" t="s">
        <v>245</v>
      </c>
      <c r="H1011">
        <v>582.01</v>
      </c>
      <c r="I1011">
        <v>0</v>
      </c>
      <c r="K1011" t="s">
        <v>194</v>
      </c>
      <c r="M1011" t="s">
        <v>1417</v>
      </c>
      <c r="Q1011">
        <v>207259</v>
      </c>
    </row>
    <row r="1012" spans="1:17" x14ac:dyDescent="0.2">
      <c r="A1012" s="169">
        <v>43798</v>
      </c>
      <c r="B1012">
        <v>2405</v>
      </c>
      <c r="C1012" t="s">
        <v>213</v>
      </c>
      <c r="D1012" t="s">
        <v>265</v>
      </c>
      <c r="E1012" t="s">
        <v>264</v>
      </c>
      <c r="F1012" t="s">
        <v>1419</v>
      </c>
      <c r="G1012" t="s">
        <v>245</v>
      </c>
      <c r="H1012">
        <v>582.01</v>
      </c>
      <c r="I1012">
        <v>0</v>
      </c>
      <c r="K1012" t="s">
        <v>194</v>
      </c>
      <c r="M1012" t="s">
        <v>1417</v>
      </c>
      <c r="Q1012">
        <v>207260</v>
      </c>
    </row>
    <row r="1013" spans="1:17" x14ac:dyDescent="0.2">
      <c r="A1013" s="169">
        <v>43798</v>
      </c>
      <c r="B1013">
        <v>2405</v>
      </c>
      <c r="C1013" t="s">
        <v>213</v>
      </c>
      <c r="D1013" t="s">
        <v>265</v>
      </c>
      <c r="E1013" t="s">
        <v>264</v>
      </c>
      <c r="F1013" t="s">
        <v>1418</v>
      </c>
      <c r="G1013" t="s">
        <v>245</v>
      </c>
      <c r="H1013">
        <v>582.01</v>
      </c>
      <c r="I1013">
        <v>0</v>
      </c>
      <c r="K1013" t="s">
        <v>194</v>
      </c>
      <c r="M1013" t="s">
        <v>1417</v>
      </c>
      <c r="Q1013">
        <v>207261</v>
      </c>
    </row>
    <row r="1014" spans="1:17" x14ac:dyDescent="0.2">
      <c r="A1014" s="169">
        <v>43800</v>
      </c>
      <c r="B1014">
        <v>2405</v>
      </c>
      <c r="C1014" t="s">
        <v>213</v>
      </c>
      <c r="D1014" t="s">
        <v>265</v>
      </c>
      <c r="E1014" t="s">
        <v>264</v>
      </c>
      <c r="F1014" t="s">
        <v>1416</v>
      </c>
      <c r="G1014" t="s">
        <v>245</v>
      </c>
      <c r="H1014" s="170">
        <v>5500</v>
      </c>
      <c r="I1014">
        <v>825</v>
      </c>
      <c r="K1014" t="s">
        <v>194</v>
      </c>
      <c r="M1014" t="s">
        <v>1415</v>
      </c>
      <c r="Q1014">
        <v>207274</v>
      </c>
    </row>
    <row r="1015" spans="1:17" x14ac:dyDescent="0.2">
      <c r="A1015" s="169">
        <v>43799</v>
      </c>
      <c r="B1015">
        <v>2225</v>
      </c>
      <c r="C1015" t="s">
        <v>202</v>
      </c>
      <c r="D1015" t="s">
        <v>265</v>
      </c>
      <c r="E1015" t="s">
        <v>264</v>
      </c>
      <c r="F1015" t="s">
        <v>1414</v>
      </c>
      <c r="G1015" t="s">
        <v>245</v>
      </c>
      <c r="H1015">
        <v>36.340000000000003</v>
      </c>
      <c r="I1015">
        <v>0</v>
      </c>
      <c r="J1015" t="s">
        <v>193</v>
      </c>
      <c r="K1015" t="s">
        <v>194</v>
      </c>
      <c r="L1015" t="s">
        <v>194</v>
      </c>
      <c r="M1015" t="s">
        <v>1413</v>
      </c>
      <c r="N1015" t="s">
        <v>224</v>
      </c>
      <c r="Q1015">
        <v>207333</v>
      </c>
    </row>
    <row r="1016" spans="1:17" x14ac:dyDescent="0.2">
      <c r="A1016" s="169">
        <v>43799</v>
      </c>
      <c r="B1016">
        <v>3446</v>
      </c>
      <c r="C1016" t="s">
        <v>192</v>
      </c>
      <c r="D1016" t="s">
        <v>265</v>
      </c>
      <c r="E1016" t="s">
        <v>264</v>
      </c>
      <c r="F1016" t="s">
        <v>1410</v>
      </c>
      <c r="G1016" t="s">
        <v>245</v>
      </c>
      <c r="H1016">
        <v>8.9600000000000009</v>
      </c>
      <c r="I1016">
        <v>0</v>
      </c>
      <c r="J1016" t="s">
        <v>193</v>
      </c>
      <c r="K1016" t="s">
        <v>201</v>
      </c>
      <c r="L1016" t="s">
        <v>201</v>
      </c>
      <c r="M1016" t="s">
        <v>1412</v>
      </c>
      <c r="N1016" t="s">
        <v>223</v>
      </c>
      <c r="Q1016">
        <v>207350</v>
      </c>
    </row>
    <row r="1017" spans="1:17" x14ac:dyDescent="0.2">
      <c r="A1017" s="169">
        <v>43799</v>
      </c>
      <c r="B1017">
        <v>3446</v>
      </c>
      <c r="C1017" t="s">
        <v>192</v>
      </c>
      <c r="D1017" t="s">
        <v>265</v>
      </c>
      <c r="E1017" t="s">
        <v>264</v>
      </c>
      <c r="F1017" t="s">
        <v>1410</v>
      </c>
      <c r="G1017" t="s">
        <v>245</v>
      </c>
      <c r="H1017">
        <v>47.39</v>
      </c>
      <c r="I1017">
        <v>0</v>
      </c>
      <c r="J1017" t="s">
        <v>193</v>
      </c>
      <c r="K1017" t="s">
        <v>201</v>
      </c>
      <c r="L1017" t="s">
        <v>201</v>
      </c>
      <c r="M1017" t="s">
        <v>1412</v>
      </c>
      <c r="N1017" t="s">
        <v>1411</v>
      </c>
      <c r="Q1017">
        <v>207351</v>
      </c>
    </row>
    <row r="1018" spans="1:17" x14ac:dyDescent="0.2">
      <c r="A1018" s="169">
        <v>43799</v>
      </c>
      <c r="B1018">
        <v>3446</v>
      </c>
      <c r="C1018" t="s">
        <v>192</v>
      </c>
      <c r="D1018" t="s">
        <v>265</v>
      </c>
      <c r="E1018" t="s">
        <v>264</v>
      </c>
      <c r="F1018" t="s">
        <v>1410</v>
      </c>
      <c r="G1018" t="s">
        <v>245</v>
      </c>
      <c r="H1018">
        <v>14.52</v>
      </c>
      <c r="I1018">
        <v>0</v>
      </c>
      <c r="J1018" t="s">
        <v>193</v>
      </c>
      <c r="K1018" t="s">
        <v>201</v>
      </c>
      <c r="L1018" t="s">
        <v>201</v>
      </c>
      <c r="M1018" t="s">
        <v>1412</v>
      </c>
      <c r="N1018" t="s">
        <v>223</v>
      </c>
      <c r="Q1018">
        <v>207352</v>
      </c>
    </row>
    <row r="1019" spans="1:17" x14ac:dyDescent="0.2">
      <c r="A1019" s="169">
        <v>43799</v>
      </c>
      <c r="B1019">
        <v>3446</v>
      </c>
      <c r="C1019" t="s">
        <v>192</v>
      </c>
      <c r="D1019" t="s">
        <v>265</v>
      </c>
      <c r="E1019" t="s">
        <v>264</v>
      </c>
      <c r="F1019" t="s">
        <v>1410</v>
      </c>
      <c r="G1019" t="s">
        <v>245</v>
      </c>
      <c r="H1019">
        <v>25.65</v>
      </c>
      <c r="I1019">
        <v>0</v>
      </c>
      <c r="J1019" t="s">
        <v>193</v>
      </c>
      <c r="K1019" t="s">
        <v>201</v>
      </c>
      <c r="L1019" t="s">
        <v>201</v>
      </c>
      <c r="M1019" t="s">
        <v>1412</v>
      </c>
      <c r="N1019" t="s">
        <v>195</v>
      </c>
      <c r="Q1019">
        <v>207353</v>
      </c>
    </row>
    <row r="1020" spans="1:17" x14ac:dyDescent="0.2">
      <c r="A1020" s="169">
        <v>43799</v>
      </c>
      <c r="B1020">
        <v>3446</v>
      </c>
      <c r="C1020" t="s">
        <v>192</v>
      </c>
      <c r="D1020" t="s">
        <v>265</v>
      </c>
      <c r="E1020" t="s">
        <v>264</v>
      </c>
      <c r="F1020" t="s">
        <v>382</v>
      </c>
      <c r="G1020" t="s">
        <v>245</v>
      </c>
      <c r="H1020" s="170">
        <v>3918.02</v>
      </c>
      <c r="I1020">
        <v>0</v>
      </c>
      <c r="J1020" t="s">
        <v>193</v>
      </c>
      <c r="K1020" t="s">
        <v>201</v>
      </c>
      <c r="L1020" t="s">
        <v>201</v>
      </c>
      <c r="M1020" t="s">
        <v>1412</v>
      </c>
      <c r="N1020" t="s">
        <v>1409</v>
      </c>
      <c r="Q1020">
        <v>207357</v>
      </c>
    </row>
    <row r="1021" spans="1:17" x14ac:dyDescent="0.2">
      <c r="A1021" s="169">
        <v>43799</v>
      </c>
      <c r="B1021">
        <v>3446</v>
      </c>
      <c r="C1021" t="s">
        <v>192</v>
      </c>
      <c r="D1021" t="s">
        <v>265</v>
      </c>
      <c r="E1021" t="s">
        <v>264</v>
      </c>
      <c r="F1021" t="s">
        <v>382</v>
      </c>
      <c r="G1021" t="s">
        <v>245</v>
      </c>
      <c r="H1021">
        <v>66.959999999999994</v>
      </c>
      <c r="I1021">
        <v>0</v>
      </c>
      <c r="J1021" t="s">
        <v>193</v>
      </c>
      <c r="K1021" t="s">
        <v>201</v>
      </c>
      <c r="L1021" t="s">
        <v>201</v>
      </c>
      <c r="M1021" t="s">
        <v>1412</v>
      </c>
      <c r="N1021" t="s">
        <v>195</v>
      </c>
      <c r="Q1021">
        <v>207358</v>
      </c>
    </row>
    <row r="1022" spans="1:17" x14ac:dyDescent="0.2">
      <c r="A1022" s="169">
        <v>43799</v>
      </c>
      <c r="B1022">
        <v>3446</v>
      </c>
      <c r="C1022" t="s">
        <v>192</v>
      </c>
      <c r="D1022" t="s">
        <v>265</v>
      </c>
      <c r="E1022" t="s">
        <v>264</v>
      </c>
      <c r="F1022" t="s">
        <v>382</v>
      </c>
      <c r="G1022" t="s">
        <v>245</v>
      </c>
      <c r="H1022">
        <v>83.48</v>
      </c>
      <c r="I1022">
        <v>0</v>
      </c>
      <c r="J1022" t="s">
        <v>193</v>
      </c>
      <c r="K1022" t="s">
        <v>201</v>
      </c>
      <c r="L1022" t="s">
        <v>201</v>
      </c>
      <c r="M1022" t="s">
        <v>1412</v>
      </c>
      <c r="N1022" t="s">
        <v>980</v>
      </c>
      <c r="Q1022">
        <v>207359</v>
      </c>
    </row>
    <row r="1023" spans="1:17" x14ac:dyDescent="0.2">
      <c r="A1023" s="169">
        <v>43799</v>
      </c>
      <c r="B1023">
        <v>3446</v>
      </c>
      <c r="C1023" t="s">
        <v>192</v>
      </c>
      <c r="D1023" t="s">
        <v>265</v>
      </c>
      <c r="E1023" t="s">
        <v>264</v>
      </c>
      <c r="F1023" t="s">
        <v>382</v>
      </c>
      <c r="G1023" t="s">
        <v>245</v>
      </c>
      <c r="H1023">
        <v>110.96</v>
      </c>
      <c r="I1023">
        <v>0</v>
      </c>
      <c r="J1023" t="s">
        <v>193</v>
      </c>
      <c r="K1023" t="s">
        <v>201</v>
      </c>
      <c r="L1023" t="s">
        <v>201</v>
      </c>
      <c r="M1023" t="s">
        <v>1412</v>
      </c>
      <c r="N1023" t="s">
        <v>383</v>
      </c>
      <c r="Q1023">
        <v>207360</v>
      </c>
    </row>
    <row r="1024" spans="1:17" x14ac:dyDescent="0.2">
      <c r="A1024" s="169">
        <v>43799</v>
      </c>
      <c r="B1024">
        <v>3446</v>
      </c>
      <c r="C1024" t="s">
        <v>192</v>
      </c>
      <c r="D1024" t="s">
        <v>265</v>
      </c>
      <c r="E1024" t="s">
        <v>264</v>
      </c>
      <c r="F1024" t="s">
        <v>382</v>
      </c>
      <c r="G1024" t="s">
        <v>245</v>
      </c>
      <c r="H1024">
        <v>86.17</v>
      </c>
      <c r="I1024">
        <v>0</v>
      </c>
      <c r="J1024" t="s">
        <v>193</v>
      </c>
      <c r="K1024" t="s">
        <v>201</v>
      </c>
      <c r="L1024" t="s">
        <v>201</v>
      </c>
      <c r="M1024" t="s">
        <v>1412</v>
      </c>
      <c r="N1024" t="s">
        <v>230</v>
      </c>
      <c r="Q1024">
        <v>207361</v>
      </c>
    </row>
    <row r="1025" spans="1:17" x14ac:dyDescent="0.2">
      <c r="A1025" s="169">
        <v>43800</v>
      </c>
      <c r="B1025">
        <v>3446</v>
      </c>
      <c r="C1025" t="s">
        <v>192</v>
      </c>
      <c r="D1025" t="s">
        <v>265</v>
      </c>
      <c r="E1025" t="s">
        <v>264</v>
      </c>
      <c r="F1025" t="s">
        <v>1410</v>
      </c>
      <c r="G1025" t="s">
        <v>245</v>
      </c>
      <c r="H1025">
        <v>-8.9600000000000009</v>
      </c>
      <c r="I1025">
        <v>0</v>
      </c>
      <c r="J1025" t="s">
        <v>193</v>
      </c>
      <c r="K1025" t="s">
        <v>201</v>
      </c>
      <c r="L1025" t="s">
        <v>201</v>
      </c>
      <c r="M1025" t="s">
        <v>1408</v>
      </c>
      <c r="N1025" t="s">
        <v>223</v>
      </c>
      <c r="Q1025">
        <v>207462</v>
      </c>
    </row>
    <row r="1026" spans="1:17" x14ac:dyDescent="0.2">
      <c r="A1026" s="169">
        <v>43800</v>
      </c>
      <c r="B1026">
        <v>3446</v>
      </c>
      <c r="C1026" t="s">
        <v>192</v>
      </c>
      <c r="D1026" t="s">
        <v>265</v>
      </c>
      <c r="E1026" t="s">
        <v>264</v>
      </c>
      <c r="F1026" t="s">
        <v>1410</v>
      </c>
      <c r="G1026" t="s">
        <v>245</v>
      </c>
      <c r="H1026">
        <v>-47.39</v>
      </c>
      <c r="I1026">
        <v>0</v>
      </c>
      <c r="J1026" t="s">
        <v>193</v>
      </c>
      <c r="K1026" t="s">
        <v>201</v>
      </c>
      <c r="L1026" t="s">
        <v>201</v>
      </c>
      <c r="M1026" t="s">
        <v>1408</v>
      </c>
      <c r="N1026" t="s">
        <v>1411</v>
      </c>
      <c r="Q1026">
        <v>207463</v>
      </c>
    </row>
    <row r="1027" spans="1:17" x14ac:dyDescent="0.2">
      <c r="A1027" s="169">
        <v>43800</v>
      </c>
      <c r="B1027">
        <v>3446</v>
      </c>
      <c r="C1027" t="s">
        <v>192</v>
      </c>
      <c r="D1027" t="s">
        <v>265</v>
      </c>
      <c r="E1027" t="s">
        <v>264</v>
      </c>
      <c r="F1027" t="s">
        <v>1410</v>
      </c>
      <c r="G1027" t="s">
        <v>245</v>
      </c>
      <c r="H1027">
        <v>-14.52</v>
      </c>
      <c r="I1027">
        <v>0</v>
      </c>
      <c r="J1027" t="s">
        <v>193</v>
      </c>
      <c r="K1027" t="s">
        <v>201</v>
      </c>
      <c r="L1027" t="s">
        <v>201</v>
      </c>
      <c r="M1027" t="s">
        <v>1408</v>
      </c>
      <c r="N1027" t="s">
        <v>223</v>
      </c>
      <c r="Q1027">
        <v>207464</v>
      </c>
    </row>
    <row r="1028" spans="1:17" x14ac:dyDescent="0.2">
      <c r="A1028" s="169">
        <v>43800</v>
      </c>
      <c r="B1028">
        <v>3446</v>
      </c>
      <c r="C1028" t="s">
        <v>192</v>
      </c>
      <c r="D1028" t="s">
        <v>265</v>
      </c>
      <c r="E1028" t="s">
        <v>264</v>
      </c>
      <c r="F1028" t="s">
        <v>1410</v>
      </c>
      <c r="G1028" t="s">
        <v>245</v>
      </c>
      <c r="H1028">
        <v>-25.65</v>
      </c>
      <c r="I1028">
        <v>0</v>
      </c>
      <c r="J1028" t="s">
        <v>193</v>
      </c>
      <c r="K1028" t="s">
        <v>201</v>
      </c>
      <c r="L1028" t="s">
        <v>201</v>
      </c>
      <c r="M1028" t="s">
        <v>1408</v>
      </c>
      <c r="N1028" t="s">
        <v>195</v>
      </c>
      <c r="Q1028">
        <v>207465</v>
      </c>
    </row>
    <row r="1029" spans="1:17" x14ac:dyDescent="0.2">
      <c r="A1029" s="169">
        <v>43800</v>
      </c>
      <c r="B1029">
        <v>3446</v>
      </c>
      <c r="C1029" t="s">
        <v>192</v>
      </c>
      <c r="D1029" t="s">
        <v>265</v>
      </c>
      <c r="E1029" t="s">
        <v>264</v>
      </c>
      <c r="F1029" t="s">
        <v>382</v>
      </c>
      <c r="G1029" t="s">
        <v>245</v>
      </c>
      <c r="H1029" s="170">
        <v>-3918.02</v>
      </c>
      <c r="I1029">
        <v>0</v>
      </c>
      <c r="J1029" t="s">
        <v>193</v>
      </c>
      <c r="K1029" t="s">
        <v>201</v>
      </c>
      <c r="L1029" t="s">
        <v>201</v>
      </c>
      <c r="M1029" t="s">
        <v>1408</v>
      </c>
      <c r="N1029" t="s">
        <v>1409</v>
      </c>
      <c r="Q1029">
        <v>207469</v>
      </c>
    </row>
    <row r="1030" spans="1:17" x14ac:dyDescent="0.2">
      <c r="A1030" s="169">
        <v>43800</v>
      </c>
      <c r="B1030">
        <v>3446</v>
      </c>
      <c r="C1030" t="s">
        <v>192</v>
      </c>
      <c r="D1030" t="s">
        <v>265</v>
      </c>
      <c r="E1030" t="s">
        <v>264</v>
      </c>
      <c r="F1030" t="s">
        <v>382</v>
      </c>
      <c r="G1030" t="s">
        <v>245</v>
      </c>
      <c r="H1030">
        <v>-66.959999999999994</v>
      </c>
      <c r="I1030">
        <v>0</v>
      </c>
      <c r="J1030" t="s">
        <v>193</v>
      </c>
      <c r="K1030" t="s">
        <v>201</v>
      </c>
      <c r="L1030" t="s">
        <v>201</v>
      </c>
      <c r="M1030" t="s">
        <v>1408</v>
      </c>
      <c r="N1030" t="s">
        <v>195</v>
      </c>
      <c r="Q1030">
        <v>207470</v>
      </c>
    </row>
    <row r="1031" spans="1:17" x14ac:dyDescent="0.2">
      <c r="A1031" s="169">
        <v>43800</v>
      </c>
      <c r="B1031">
        <v>3446</v>
      </c>
      <c r="C1031" t="s">
        <v>192</v>
      </c>
      <c r="D1031" t="s">
        <v>265</v>
      </c>
      <c r="E1031" t="s">
        <v>264</v>
      </c>
      <c r="F1031" t="s">
        <v>382</v>
      </c>
      <c r="G1031" t="s">
        <v>245</v>
      </c>
      <c r="H1031">
        <v>-83.48</v>
      </c>
      <c r="I1031">
        <v>0</v>
      </c>
      <c r="J1031" t="s">
        <v>193</v>
      </c>
      <c r="K1031" t="s">
        <v>201</v>
      </c>
      <c r="L1031" t="s">
        <v>201</v>
      </c>
      <c r="M1031" t="s">
        <v>1408</v>
      </c>
      <c r="N1031" t="s">
        <v>980</v>
      </c>
      <c r="Q1031">
        <v>207471</v>
      </c>
    </row>
    <row r="1032" spans="1:17" x14ac:dyDescent="0.2">
      <c r="A1032" s="169">
        <v>43800</v>
      </c>
      <c r="B1032">
        <v>3446</v>
      </c>
      <c r="C1032" t="s">
        <v>192</v>
      </c>
      <c r="D1032" t="s">
        <v>265</v>
      </c>
      <c r="E1032" t="s">
        <v>264</v>
      </c>
      <c r="F1032" t="s">
        <v>382</v>
      </c>
      <c r="G1032" t="s">
        <v>245</v>
      </c>
      <c r="H1032">
        <v>-110.96</v>
      </c>
      <c r="I1032">
        <v>0</v>
      </c>
      <c r="J1032" t="s">
        <v>193</v>
      </c>
      <c r="K1032" t="s">
        <v>201</v>
      </c>
      <c r="L1032" t="s">
        <v>201</v>
      </c>
      <c r="M1032" t="s">
        <v>1408</v>
      </c>
      <c r="N1032" t="s">
        <v>383</v>
      </c>
      <c r="Q1032">
        <v>207472</v>
      </c>
    </row>
    <row r="1033" spans="1:17" x14ac:dyDescent="0.2">
      <c r="A1033" s="169">
        <v>43800</v>
      </c>
      <c r="B1033">
        <v>3446</v>
      </c>
      <c r="C1033" t="s">
        <v>192</v>
      </c>
      <c r="D1033" t="s">
        <v>265</v>
      </c>
      <c r="E1033" t="s">
        <v>264</v>
      </c>
      <c r="F1033" t="s">
        <v>382</v>
      </c>
      <c r="G1033" t="s">
        <v>245</v>
      </c>
      <c r="H1033">
        <v>-86.17</v>
      </c>
      <c r="I1033">
        <v>0</v>
      </c>
      <c r="J1033" t="s">
        <v>193</v>
      </c>
      <c r="K1033" t="s">
        <v>201</v>
      </c>
      <c r="L1033" t="s">
        <v>201</v>
      </c>
      <c r="M1033" t="s">
        <v>1408</v>
      </c>
      <c r="N1033" t="s">
        <v>230</v>
      </c>
      <c r="Q1033">
        <v>207473</v>
      </c>
    </row>
    <row r="1034" spans="1:17" x14ac:dyDescent="0.2">
      <c r="A1034" s="169">
        <v>43799</v>
      </c>
      <c r="B1034">
        <v>2505</v>
      </c>
      <c r="C1034" t="s">
        <v>205</v>
      </c>
      <c r="D1034" t="s">
        <v>265</v>
      </c>
      <c r="E1034" t="s">
        <v>264</v>
      </c>
      <c r="F1034" t="s">
        <v>1407</v>
      </c>
      <c r="G1034" t="s">
        <v>245</v>
      </c>
      <c r="H1034" s="170">
        <v>-13119.09</v>
      </c>
      <c r="I1034">
        <v>0</v>
      </c>
      <c r="J1034" t="s">
        <v>188</v>
      </c>
      <c r="K1034" t="s">
        <v>189</v>
      </c>
      <c r="L1034" t="s">
        <v>189</v>
      </c>
      <c r="M1034" t="s">
        <v>1406</v>
      </c>
      <c r="Q1034">
        <v>207575</v>
      </c>
    </row>
    <row r="1035" spans="1:17" x14ac:dyDescent="0.2">
      <c r="A1035" s="169">
        <v>43789</v>
      </c>
      <c r="B1035">
        <v>4525</v>
      </c>
      <c r="C1035" t="s">
        <v>1350</v>
      </c>
      <c r="D1035" t="s">
        <v>265</v>
      </c>
      <c r="E1035" t="s">
        <v>264</v>
      </c>
      <c r="F1035" t="s">
        <v>1405</v>
      </c>
      <c r="G1035" t="s">
        <v>245</v>
      </c>
      <c r="H1035">
        <v>-0.03</v>
      </c>
      <c r="I1035">
        <v>0</v>
      </c>
      <c r="J1035" t="s">
        <v>188</v>
      </c>
      <c r="K1035" t="s">
        <v>189</v>
      </c>
      <c r="L1035" t="s">
        <v>189</v>
      </c>
      <c r="M1035" t="s">
        <v>1404</v>
      </c>
      <c r="Q1035">
        <v>207592</v>
      </c>
    </row>
    <row r="1036" spans="1:17" x14ac:dyDescent="0.2">
      <c r="A1036" s="169">
        <v>43795</v>
      </c>
      <c r="B1036">
        <v>3710</v>
      </c>
      <c r="C1036" t="s">
        <v>206</v>
      </c>
      <c r="D1036" t="s">
        <v>265</v>
      </c>
      <c r="E1036" t="s">
        <v>264</v>
      </c>
      <c r="F1036" t="s">
        <v>1403</v>
      </c>
      <c r="G1036" t="s">
        <v>245</v>
      </c>
      <c r="H1036">
        <v>21.16</v>
      </c>
      <c r="I1036">
        <v>0</v>
      </c>
      <c r="K1036" t="s">
        <v>201</v>
      </c>
      <c r="M1036" t="s">
        <v>1380</v>
      </c>
      <c r="Q1036">
        <v>207786</v>
      </c>
    </row>
    <row r="1037" spans="1:17" x14ac:dyDescent="0.2">
      <c r="A1037" s="169">
        <v>43795</v>
      </c>
      <c r="B1037">
        <v>3710</v>
      </c>
      <c r="C1037" t="s">
        <v>206</v>
      </c>
      <c r="D1037" t="s">
        <v>265</v>
      </c>
      <c r="E1037" t="s">
        <v>264</v>
      </c>
      <c r="F1037" t="s">
        <v>1402</v>
      </c>
      <c r="G1037" t="s">
        <v>245</v>
      </c>
      <c r="H1037">
        <v>32.14</v>
      </c>
      <c r="I1037">
        <v>0</v>
      </c>
      <c r="K1037" t="s">
        <v>201</v>
      </c>
      <c r="M1037" t="s">
        <v>1380</v>
      </c>
      <c r="Q1037">
        <v>207787</v>
      </c>
    </row>
    <row r="1038" spans="1:17" x14ac:dyDescent="0.2">
      <c r="A1038" s="169">
        <v>43795</v>
      </c>
      <c r="B1038">
        <v>3710</v>
      </c>
      <c r="C1038" t="s">
        <v>206</v>
      </c>
      <c r="D1038" t="s">
        <v>265</v>
      </c>
      <c r="E1038" t="s">
        <v>264</v>
      </c>
      <c r="F1038" t="s">
        <v>1401</v>
      </c>
      <c r="G1038" t="s">
        <v>245</v>
      </c>
      <c r="H1038">
        <v>3.37</v>
      </c>
      <c r="I1038">
        <v>0</v>
      </c>
      <c r="K1038" t="s">
        <v>201</v>
      </c>
      <c r="M1038" t="s">
        <v>1380</v>
      </c>
      <c r="Q1038">
        <v>207788</v>
      </c>
    </row>
    <row r="1039" spans="1:17" x14ac:dyDescent="0.2">
      <c r="A1039" s="169">
        <v>43795</v>
      </c>
      <c r="B1039">
        <v>3710</v>
      </c>
      <c r="C1039" t="s">
        <v>206</v>
      </c>
      <c r="D1039" t="s">
        <v>265</v>
      </c>
      <c r="E1039" t="s">
        <v>264</v>
      </c>
      <c r="F1039" t="s">
        <v>1400</v>
      </c>
      <c r="G1039" t="s">
        <v>245</v>
      </c>
      <c r="H1039">
        <v>20.260000000000002</v>
      </c>
      <c r="I1039">
        <v>0</v>
      </c>
      <c r="K1039" t="s">
        <v>201</v>
      </c>
      <c r="M1039" t="s">
        <v>1380</v>
      </c>
      <c r="Q1039">
        <v>207789</v>
      </c>
    </row>
    <row r="1040" spans="1:17" x14ac:dyDescent="0.2">
      <c r="A1040" s="169">
        <v>43795</v>
      </c>
      <c r="B1040">
        <v>3710</v>
      </c>
      <c r="C1040" t="s">
        <v>206</v>
      </c>
      <c r="D1040" t="s">
        <v>265</v>
      </c>
      <c r="E1040" t="s">
        <v>264</v>
      </c>
      <c r="F1040" t="s">
        <v>1399</v>
      </c>
      <c r="G1040" t="s">
        <v>245</v>
      </c>
      <c r="H1040">
        <v>6.17</v>
      </c>
      <c r="I1040">
        <v>0</v>
      </c>
      <c r="K1040" t="s">
        <v>201</v>
      </c>
      <c r="M1040" t="s">
        <v>1380</v>
      </c>
      <c r="Q1040">
        <v>207790</v>
      </c>
    </row>
    <row r="1041" spans="1:17" x14ac:dyDescent="0.2">
      <c r="A1041" s="169">
        <v>43795</v>
      </c>
      <c r="B1041">
        <v>3710</v>
      </c>
      <c r="C1041" t="s">
        <v>206</v>
      </c>
      <c r="D1041" t="s">
        <v>265</v>
      </c>
      <c r="E1041" t="s">
        <v>264</v>
      </c>
      <c r="F1041" t="s">
        <v>1398</v>
      </c>
      <c r="G1041" t="s">
        <v>245</v>
      </c>
      <c r="H1041">
        <v>0.09</v>
      </c>
      <c r="I1041">
        <v>0</v>
      </c>
      <c r="K1041" t="s">
        <v>201</v>
      </c>
      <c r="M1041" t="s">
        <v>1380</v>
      </c>
      <c r="Q1041">
        <v>207791</v>
      </c>
    </row>
    <row r="1042" spans="1:17" x14ac:dyDescent="0.2">
      <c r="A1042" s="169">
        <v>43795</v>
      </c>
      <c r="B1042">
        <v>3710</v>
      </c>
      <c r="C1042" t="s">
        <v>206</v>
      </c>
      <c r="D1042" t="s">
        <v>265</v>
      </c>
      <c r="E1042" t="s">
        <v>264</v>
      </c>
      <c r="F1042" t="s">
        <v>1397</v>
      </c>
      <c r="G1042" t="s">
        <v>245</v>
      </c>
      <c r="H1042">
        <v>0.77</v>
      </c>
      <c r="I1042">
        <v>0</v>
      </c>
      <c r="K1042" t="s">
        <v>201</v>
      </c>
      <c r="M1042" t="s">
        <v>1380</v>
      </c>
      <c r="Q1042">
        <v>207792</v>
      </c>
    </row>
    <row r="1043" spans="1:17" x14ac:dyDescent="0.2">
      <c r="A1043" s="169">
        <v>43795</v>
      </c>
      <c r="B1043">
        <v>3710</v>
      </c>
      <c r="C1043" t="s">
        <v>206</v>
      </c>
      <c r="D1043" t="s">
        <v>265</v>
      </c>
      <c r="E1043" t="s">
        <v>264</v>
      </c>
      <c r="F1043" t="s">
        <v>1396</v>
      </c>
      <c r="G1043" t="s">
        <v>245</v>
      </c>
      <c r="H1043">
        <v>8.68</v>
      </c>
      <c r="I1043">
        <v>0</v>
      </c>
      <c r="K1043" t="s">
        <v>201</v>
      </c>
      <c r="M1043" t="s">
        <v>1380</v>
      </c>
      <c r="Q1043">
        <v>207793</v>
      </c>
    </row>
    <row r="1044" spans="1:17" x14ac:dyDescent="0.2">
      <c r="A1044" s="169">
        <v>43795</v>
      </c>
      <c r="B1044">
        <v>3710</v>
      </c>
      <c r="C1044" t="s">
        <v>206</v>
      </c>
      <c r="D1044" t="s">
        <v>265</v>
      </c>
      <c r="E1044" t="s">
        <v>264</v>
      </c>
      <c r="F1044" t="s">
        <v>1395</v>
      </c>
      <c r="G1044" t="s">
        <v>245</v>
      </c>
      <c r="H1044">
        <v>29.59</v>
      </c>
      <c r="I1044">
        <v>0</v>
      </c>
      <c r="K1044" t="s">
        <v>201</v>
      </c>
      <c r="M1044" t="s">
        <v>1380</v>
      </c>
      <c r="Q1044">
        <v>207794</v>
      </c>
    </row>
    <row r="1045" spans="1:17" x14ac:dyDescent="0.2">
      <c r="A1045" s="169">
        <v>43795</v>
      </c>
      <c r="B1045">
        <v>3710</v>
      </c>
      <c r="C1045" t="s">
        <v>206</v>
      </c>
      <c r="D1045" t="s">
        <v>265</v>
      </c>
      <c r="E1045" t="s">
        <v>264</v>
      </c>
      <c r="F1045" t="s">
        <v>1394</v>
      </c>
      <c r="G1045" t="s">
        <v>245</v>
      </c>
      <c r="H1045">
        <v>1.26</v>
      </c>
      <c r="I1045">
        <v>0</v>
      </c>
      <c r="K1045" t="s">
        <v>201</v>
      </c>
      <c r="M1045" t="s">
        <v>1380</v>
      </c>
      <c r="Q1045">
        <v>207795</v>
      </c>
    </row>
    <row r="1046" spans="1:17" x14ac:dyDescent="0.2">
      <c r="A1046" s="169">
        <v>43795</v>
      </c>
      <c r="B1046">
        <v>3710</v>
      </c>
      <c r="C1046" t="s">
        <v>206</v>
      </c>
      <c r="D1046" t="s">
        <v>265</v>
      </c>
      <c r="E1046" t="s">
        <v>264</v>
      </c>
      <c r="F1046" t="s">
        <v>1393</v>
      </c>
      <c r="G1046" t="s">
        <v>245</v>
      </c>
      <c r="H1046">
        <v>7.75</v>
      </c>
      <c r="I1046">
        <v>0</v>
      </c>
      <c r="K1046" t="s">
        <v>201</v>
      </c>
      <c r="M1046" t="s">
        <v>1380</v>
      </c>
      <c r="Q1046">
        <v>207796</v>
      </c>
    </row>
    <row r="1047" spans="1:17" x14ac:dyDescent="0.2">
      <c r="A1047" s="169">
        <v>43795</v>
      </c>
      <c r="B1047">
        <v>3710</v>
      </c>
      <c r="C1047" t="s">
        <v>206</v>
      </c>
      <c r="D1047" t="s">
        <v>265</v>
      </c>
      <c r="E1047" t="s">
        <v>264</v>
      </c>
      <c r="F1047" t="s">
        <v>1392</v>
      </c>
      <c r="G1047" t="s">
        <v>245</v>
      </c>
      <c r="H1047">
        <v>3.08</v>
      </c>
      <c r="I1047">
        <v>0</v>
      </c>
      <c r="K1047" t="s">
        <v>201</v>
      </c>
      <c r="M1047" t="s">
        <v>1380</v>
      </c>
      <c r="Q1047">
        <v>207797</v>
      </c>
    </row>
    <row r="1048" spans="1:17" x14ac:dyDescent="0.2">
      <c r="A1048" s="169">
        <v>43795</v>
      </c>
      <c r="B1048">
        <v>3710</v>
      </c>
      <c r="C1048" t="s">
        <v>206</v>
      </c>
      <c r="D1048" t="s">
        <v>265</v>
      </c>
      <c r="E1048" t="s">
        <v>264</v>
      </c>
      <c r="F1048" t="s">
        <v>1391</v>
      </c>
      <c r="G1048" t="s">
        <v>245</v>
      </c>
      <c r="H1048">
        <v>9.59</v>
      </c>
      <c r="I1048">
        <v>0</v>
      </c>
      <c r="K1048" t="s">
        <v>201</v>
      </c>
      <c r="M1048" t="s">
        <v>1380</v>
      </c>
      <c r="Q1048">
        <v>207798</v>
      </c>
    </row>
    <row r="1049" spans="1:17" x14ac:dyDescent="0.2">
      <c r="A1049" s="169">
        <v>43795</v>
      </c>
      <c r="B1049">
        <v>3710</v>
      </c>
      <c r="C1049" t="s">
        <v>206</v>
      </c>
      <c r="D1049" t="s">
        <v>265</v>
      </c>
      <c r="E1049" t="s">
        <v>264</v>
      </c>
      <c r="F1049" t="s">
        <v>1390</v>
      </c>
      <c r="G1049" t="s">
        <v>245</v>
      </c>
      <c r="H1049">
        <v>4.21</v>
      </c>
      <c r="I1049">
        <v>0</v>
      </c>
      <c r="K1049" t="s">
        <v>201</v>
      </c>
      <c r="M1049" t="s">
        <v>1380</v>
      </c>
      <c r="Q1049">
        <v>207799</v>
      </c>
    </row>
    <row r="1050" spans="1:17" x14ac:dyDescent="0.2">
      <c r="A1050" s="169">
        <v>43795</v>
      </c>
      <c r="B1050">
        <v>3710</v>
      </c>
      <c r="C1050" t="s">
        <v>206</v>
      </c>
      <c r="D1050" t="s">
        <v>265</v>
      </c>
      <c r="E1050" t="s">
        <v>264</v>
      </c>
      <c r="F1050" t="s">
        <v>1389</v>
      </c>
      <c r="G1050" t="s">
        <v>245</v>
      </c>
      <c r="H1050">
        <v>0.45</v>
      </c>
      <c r="I1050">
        <v>0</v>
      </c>
      <c r="K1050" t="s">
        <v>201</v>
      </c>
      <c r="M1050" t="s">
        <v>1380</v>
      </c>
      <c r="Q1050">
        <v>207800</v>
      </c>
    </row>
    <row r="1051" spans="1:17" x14ac:dyDescent="0.2">
      <c r="A1051" s="169">
        <v>43795</v>
      </c>
      <c r="B1051">
        <v>3710</v>
      </c>
      <c r="C1051" t="s">
        <v>206</v>
      </c>
      <c r="D1051" t="s">
        <v>265</v>
      </c>
      <c r="E1051" t="s">
        <v>264</v>
      </c>
      <c r="F1051" t="s">
        <v>1388</v>
      </c>
      <c r="G1051" t="s">
        <v>245</v>
      </c>
      <c r="H1051">
        <v>0.71</v>
      </c>
      <c r="I1051">
        <v>0</v>
      </c>
      <c r="K1051" t="s">
        <v>201</v>
      </c>
      <c r="M1051" t="s">
        <v>1380</v>
      </c>
      <c r="Q1051">
        <v>207801</v>
      </c>
    </row>
    <row r="1052" spans="1:17" x14ac:dyDescent="0.2">
      <c r="A1052" s="169">
        <v>43795</v>
      </c>
      <c r="B1052">
        <v>3710</v>
      </c>
      <c r="C1052" t="s">
        <v>206</v>
      </c>
      <c r="D1052" t="s">
        <v>265</v>
      </c>
      <c r="E1052" t="s">
        <v>264</v>
      </c>
      <c r="F1052" t="s">
        <v>1387</v>
      </c>
      <c r="G1052" t="s">
        <v>245</v>
      </c>
      <c r="H1052">
        <v>3.67</v>
      </c>
      <c r="I1052">
        <v>0</v>
      </c>
      <c r="K1052" t="s">
        <v>201</v>
      </c>
      <c r="M1052" t="s">
        <v>1380</v>
      </c>
      <c r="Q1052">
        <v>207802</v>
      </c>
    </row>
    <row r="1053" spans="1:17" x14ac:dyDescent="0.2">
      <c r="A1053" s="169">
        <v>43795</v>
      </c>
      <c r="B1053">
        <v>3710</v>
      </c>
      <c r="C1053" t="s">
        <v>206</v>
      </c>
      <c r="D1053" t="s">
        <v>265</v>
      </c>
      <c r="E1053" t="s">
        <v>264</v>
      </c>
      <c r="F1053" t="s">
        <v>1386</v>
      </c>
      <c r="G1053" t="s">
        <v>245</v>
      </c>
      <c r="H1053">
        <v>0.55000000000000004</v>
      </c>
      <c r="I1053">
        <v>0</v>
      </c>
      <c r="K1053" t="s">
        <v>201</v>
      </c>
      <c r="M1053" t="s">
        <v>1380</v>
      </c>
      <c r="Q1053">
        <v>207803</v>
      </c>
    </row>
    <row r="1054" spans="1:17" x14ac:dyDescent="0.2">
      <c r="A1054" s="169">
        <v>43795</v>
      </c>
      <c r="B1054">
        <v>3710</v>
      </c>
      <c r="C1054" t="s">
        <v>206</v>
      </c>
      <c r="D1054" t="s">
        <v>265</v>
      </c>
      <c r="E1054" t="s">
        <v>264</v>
      </c>
      <c r="F1054" t="s">
        <v>1385</v>
      </c>
      <c r="G1054" t="s">
        <v>245</v>
      </c>
      <c r="H1054">
        <v>2.3199999999999998</v>
      </c>
      <c r="I1054">
        <v>0</v>
      </c>
      <c r="K1054" t="s">
        <v>201</v>
      </c>
      <c r="M1054" t="s">
        <v>1380</v>
      </c>
      <c r="Q1054">
        <v>207804</v>
      </c>
    </row>
    <row r="1055" spans="1:17" x14ac:dyDescent="0.2">
      <c r="A1055" s="169">
        <v>43795</v>
      </c>
      <c r="B1055">
        <v>3710</v>
      </c>
      <c r="C1055" t="s">
        <v>206</v>
      </c>
      <c r="D1055" t="s">
        <v>265</v>
      </c>
      <c r="E1055" t="s">
        <v>264</v>
      </c>
      <c r="F1055" t="s">
        <v>1384</v>
      </c>
      <c r="G1055" t="s">
        <v>245</v>
      </c>
      <c r="H1055">
        <v>0.74</v>
      </c>
      <c r="I1055">
        <v>0</v>
      </c>
      <c r="K1055" t="s">
        <v>201</v>
      </c>
      <c r="M1055" t="s">
        <v>1380</v>
      </c>
      <c r="Q1055">
        <v>207805</v>
      </c>
    </row>
    <row r="1056" spans="1:17" x14ac:dyDescent="0.2">
      <c r="A1056" s="169">
        <v>43795</v>
      </c>
      <c r="B1056">
        <v>3710</v>
      </c>
      <c r="C1056" t="s">
        <v>206</v>
      </c>
      <c r="D1056" t="s">
        <v>265</v>
      </c>
      <c r="E1056" t="s">
        <v>264</v>
      </c>
      <c r="F1056" t="s">
        <v>1383</v>
      </c>
      <c r="G1056" t="s">
        <v>245</v>
      </c>
      <c r="H1056">
        <v>2.34</v>
      </c>
      <c r="I1056">
        <v>0</v>
      </c>
      <c r="K1056" t="s">
        <v>201</v>
      </c>
      <c r="M1056" t="s">
        <v>1380</v>
      </c>
      <c r="Q1056">
        <v>207806</v>
      </c>
    </row>
    <row r="1057" spans="1:17" x14ac:dyDescent="0.2">
      <c r="A1057" s="169">
        <v>43795</v>
      </c>
      <c r="B1057">
        <v>3710</v>
      </c>
      <c r="C1057" t="s">
        <v>206</v>
      </c>
      <c r="D1057" t="s">
        <v>265</v>
      </c>
      <c r="E1057" t="s">
        <v>264</v>
      </c>
      <c r="F1057" t="s">
        <v>1382</v>
      </c>
      <c r="G1057" t="s">
        <v>245</v>
      </c>
      <c r="H1057">
        <v>12.81</v>
      </c>
      <c r="I1057">
        <v>0</v>
      </c>
      <c r="K1057" t="s">
        <v>201</v>
      </c>
      <c r="M1057" t="s">
        <v>1380</v>
      </c>
      <c r="Q1057">
        <v>207807</v>
      </c>
    </row>
    <row r="1058" spans="1:17" x14ac:dyDescent="0.2">
      <c r="A1058" s="169">
        <v>43795</v>
      </c>
      <c r="B1058">
        <v>3710</v>
      </c>
      <c r="C1058" t="s">
        <v>206</v>
      </c>
      <c r="D1058" t="s">
        <v>265</v>
      </c>
      <c r="E1058" t="s">
        <v>264</v>
      </c>
      <c r="F1058" t="s">
        <v>1381</v>
      </c>
      <c r="G1058" t="s">
        <v>245</v>
      </c>
      <c r="H1058">
        <v>20.34</v>
      </c>
      <c r="I1058">
        <v>0</v>
      </c>
      <c r="K1058" t="s">
        <v>201</v>
      </c>
      <c r="M1058" t="s">
        <v>1380</v>
      </c>
      <c r="Q1058">
        <v>207912</v>
      </c>
    </row>
    <row r="1059" spans="1:17" x14ac:dyDescent="0.2">
      <c r="A1059" s="169">
        <v>43794</v>
      </c>
      <c r="B1059">
        <v>3010</v>
      </c>
      <c r="C1059" t="s">
        <v>207</v>
      </c>
      <c r="D1059" t="s">
        <v>265</v>
      </c>
      <c r="E1059" t="s">
        <v>264</v>
      </c>
      <c r="F1059" t="s">
        <v>1379</v>
      </c>
      <c r="G1059" t="s">
        <v>245</v>
      </c>
      <c r="H1059">
        <v>385</v>
      </c>
      <c r="I1059">
        <v>0</v>
      </c>
      <c r="J1059" t="s">
        <v>194</v>
      </c>
      <c r="K1059" t="s">
        <v>201</v>
      </c>
      <c r="L1059" t="s">
        <v>201</v>
      </c>
      <c r="M1059" t="s">
        <v>1378</v>
      </c>
      <c r="N1059" t="s">
        <v>232</v>
      </c>
      <c r="Q1059">
        <v>207918</v>
      </c>
    </row>
    <row r="1060" spans="1:17" x14ac:dyDescent="0.2">
      <c r="A1060" s="169">
        <v>43799</v>
      </c>
      <c r="B1060">
        <v>3710</v>
      </c>
      <c r="C1060" t="s">
        <v>206</v>
      </c>
      <c r="D1060" t="s">
        <v>265</v>
      </c>
      <c r="E1060" t="s">
        <v>264</v>
      </c>
      <c r="F1060" t="s">
        <v>1377</v>
      </c>
      <c r="G1060" t="s">
        <v>245</v>
      </c>
      <c r="H1060">
        <v>2.86</v>
      </c>
      <c r="I1060">
        <v>0</v>
      </c>
      <c r="J1060" t="s">
        <v>194</v>
      </c>
      <c r="K1060" t="s">
        <v>201</v>
      </c>
      <c r="L1060" t="s">
        <v>201</v>
      </c>
      <c r="M1060" t="s">
        <v>1368</v>
      </c>
      <c r="N1060" t="s">
        <v>333</v>
      </c>
      <c r="Q1060">
        <v>207928</v>
      </c>
    </row>
    <row r="1061" spans="1:17" x14ac:dyDescent="0.2">
      <c r="A1061" s="169">
        <v>43799</v>
      </c>
      <c r="B1061">
        <v>3710</v>
      </c>
      <c r="C1061" t="s">
        <v>206</v>
      </c>
      <c r="D1061" t="s">
        <v>265</v>
      </c>
      <c r="E1061" t="s">
        <v>264</v>
      </c>
      <c r="F1061" t="s">
        <v>1376</v>
      </c>
      <c r="G1061" t="s">
        <v>245</v>
      </c>
      <c r="H1061">
        <v>12.03</v>
      </c>
      <c r="I1061">
        <v>0</v>
      </c>
      <c r="J1061" t="s">
        <v>194</v>
      </c>
      <c r="K1061" t="s">
        <v>201</v>
      </c>
      <c r="L1061" t="s">
        <v>201</v>
      </c>
      <c r="M1061" t="s">
        <v>1368</v>
      </c>
      <c r="N1061" t="s">
        <v>333</v>
      </c>
      <c r="Q1061">
        <v>207929</v>
      </c>
    </row>
    <row r="1062" spans="1:17" x14ac:dyDescent="0.2">
      <c r="A1062" s="169">
        <v>43799</v>
      </c>
      <c r="B1062">
        <v>3710</v>
      </c>
      <c r="C1062" t="s">
        <v>206</v>
      </c>
      <c r="D1062" t="s">
        <v>265</v>
      </c>
      <c r="E1062" t="s">
        <v>264</v>
      </c>
      <c r="F1062" t="s">
        <v>1375</v>
      </c>
      <c r="G1062" t="s">
        <v>245</v>
      </c>
      <c r="H1062">
        <v>0.08</v>
      </c>
      <c r="I1062">
        <v>0</v>
      </c>
      <c r="J1062" t="s">
        <v>194</v>
      </c>
      <c r="K1062" t="s">
        <v>201</v>
      </c>
      <c r="L1062" t="s">
        <v>201</v>
      </c>
      <c r="M1062" t="s">
        <v>1368</v>
      </c>
      <c r="N1062" t="s">
        <v>333</v>
      </c>
      <c r="Q1062">
        <v>207930</v>
      </c>
    </row>
    <row r="1063" spans="1:17" x14ac:dyDescent="0.2">
      <c r="A1063" s="169">
        <v>43799</v>
      </c>
      <c r="B1063">
        <v>3710</v>
      </c>
      <c r="C1063" t="s">
        <v>206</v>
      </c>
      <c r="D1063" t="s">
        <v>265</v>
      </c>
      <c r="E1063" t="s">
        <v>264</v>
      </c>
      <c r="F1063" t="s">
        <v>1374</v>
      </c>
      <c r="G1063" t="s">
        <v>245</v>
      </c>
      <c r="H1063">
        <v>0.03</v>
      </c>
      <c r="I1063">
        <v>0</v>
      </c>
      <c r="J1063" t="s">
        <v>194</v>
      </c>
      <c r="K1063" t="s">
        <v>201</v>
      </c>
      <c r="L1063" t="s">
        <v>201</v>
      </c>
      <c r="M1063" t="s">
        <v>1368</v>
      </c>
      <c r="N1063" t="s">
        <v>333</v>
      </c>
      <c r="Q1063">
        <v>207932</v>
      </c>
    </row>
    <row r="1064" spans="1:17" x14ac:dyDescent="0.2">
      <c r="A1064" s="169">
        <v>43799</v>
      </c>
      <c r="B1064">
        <v>3710</v>
      </c>
      <c r="C1064" t="s">
        <v>206</v>
      </c>
      <c r="D1064" t="s">
        <v>265</v>
      </c>
      <c r="E1064" t="s">
        <v>264</v>
      </c>
      <c r="F1064" t="s">
        <v>1373</v>
      </c>
      <c r="G1064" t="s">
        <v>245</v>
      </c>
      <c r="H1064">
        <v>0.18</v>
      </c>
      <c r="I1064">
        <v>0</v>
      </c>
      <c r="J1064" t="s">
        <v>194</v>
      </c>
      <c r="K1064" t="s">
        <v>201</v>
      </c>
      <c r="L1064" t="s">
        <v>201</v>
      </c>
      <c r="M1064" t="s">
        <v>1368</v>
      </c>
      <c r="N1064" t="s">
        <v>333</v>
      </c>
      <c r="Q1064">
        <v>207933</v>
      </c>
    </row>
    <row r="1065" spans="1:17" x14ac:dyDescent="0.2">
      <c r="A1065" s="169">
        <v>43799</v>
      </c>
      <c r="B1065">
        <v>3710</v>
      </c>
      <c r="C1065" t="s">
        <v>206</v>
      </c>
      <c r="D1065" t="s">
        <v>265</v>
      </c>
      <c r="E1065" t="s">
        <v>264</v>
      </c>
      <c r="F1065" t="s">
        <v>1372</v>
      </c>
      <c r="G1065" t="s">
        <v>245</v>
      </c>
      <c r="H1065">
        <v>0.18</v>
      </c>
      <c r="I1065">
        <v>0</v>
      </c>
      <c r="J1065" t="s">
        <v>194</v>
      </c>
      <c r="K1065" t="s">
        <v>201</v>
      </c>
      <c r="L1065" t="s">
        <v>201</v>
      </c>
      <c r="M1065" t="s">
        <v>1368</v>
      </c>
      <c r="N1065" t="s">
        <v>333</v>
      </c>
      <c r="Q1065">
        <v>207935</v>
      </c>
    </row>
    <row r="1066" spans="1:17" x14ac:dyDescent="0.2">
      <c r="A1066" s="169">
        <v>43799</v>
      </c>
      <c r="B1066">
        <v>3710</v>
      </c>
      <c r="C1066" t="s">
        <v>206</v>
      </c>
      <c r="D1066" t="s">
        <v>265</v>
      </c>
      <c r="E1066" t="s">
        <v>264</v>
      </c>
      <c r="F1066" t="s">
        <v>1249</v>
      </c>
      <c r="G1066" t="s">
        <v>245</v>
      </c>
      <c r="H1066">
        <v>62.79</v>
      </c>
      <c r="I1066">
        <v>0</v>
      </c>
      <c r="J1066" t="s">
        <v>194</v>
      </c>
      <c r="K1066" t="s">
        <v>201</v>
      </c>
      <c r="L1066" t="s">
        <v>201</v>
      </c>
      <c r="M1066" t="s">
        <v>1368</v>
      </c>
      <c r="N1066" t="s">
        <v>333</v>
      </c>
      <c r="Q1066">
        <v>207936</v>
      </c>
    </row>
    <row r="1067" spans="1:17" x14ac:dyDescent="0.2">
      <c r="A1067" s="169">
        <v>43799</v>
      </c>
      <c r="B1067">
        <v>3710</v>
      </c>
      <c r="C1067" t="s">
        <v>206</v>
      </c>
      <c r="D1067" t="s">
        <v>265</v>
      </c>
      <c r="E1067" t="s">
        <v>264</v>
      </c>
      <c r="F1067" t="s">
        <v>1371</v>
      </c>
      <c r="G1067" t="s">
        <v>245</v>
      </c>
      <c r="H1067">
        <v>12.3</v>
      </c>
      <c r="I1067">
        <v>0</v>
      </c>
      <c r="J1067" t="s">
        <v>194</v>
      </c>
      <c r="K1067" t="s">
        <v>201</v>
      </c>
      <c r="L1067" t="s">
        <v>201</v>
      </c>
      <c r="M1067" t="s">
        <v>1368</v>
      </c>
      <c r="N1067" t="s">
        <v>333</v>
      </c>
      <c r="Q1067">
        <v>207937</v>
      </c>
    </row>
    <row r="1068" spans="1:17" x14ac:dyDescent="0.2">
      <c r="A1068" s="169">
        <v>43799</v>
      </c>
      <c r="B1068">
        <v>3710</v>
      </c>
      <c r="C1068" t="s">
        <v>206</v>
      </c>
      <c r="D1068" t="s">
        <v>265</v>
      </c>
      <c r="E1068" t="s">
        <v>264</v>
      </c>
      <c r="F1068" t="s">
        <v>1370</v>
      </c>
      <c r="G1068" t="s">
        <v>245</v>
      </c>
      <c r="H1068">
        <v>0.34</v>
      </c>
      <c r="I1068">
        <v>0</v>
      </c>
      <c r="J1068" t="s">
        <v>194</v>
      </c>
      <c r="K1068" t="s">
        <v>201</v>
      </c>
      <c r="L1068" t="s">
        <v>201</v>
      </c>
      <c r="M1068" t="s">
        <v>1368</v>
      </c>
      <c r="N1068" t="s">
        <v>333</v>
      </c>
      <c r="Q1068">
        <v>207938</v>
      </c>
    </row>
    <row r="1069" spans="1:17" x14ac:dyDescent="0.2">
      <c r="A1069" s="169">
        <v>43799</v>
      </c>
      <c r="B1069">
        <v>3710</v>
      </c>
      <c r="C1069" t="s">
        <v>206</v>
      </c>
      <c r="D1069" t="s">
        <v>265</v>
      </c>
      <c r="E1069" t="s">
        <v>264</v>
      </c>
      <c r="F1069" t="s">
        <v>1369</v>
      </c>
      <c r="G1069" t="s">
        <v>245</v>
      </c>
      <c r="H1069">
        <v>0.4</v>
      </c>
      <c r="I1069">
        <v>0</v>
      </c>
      <c r="J1069" t="s">
        <v>194</v>
      </c>
      <c r="K1069" t="s">
        <v>201</v>
      </c>
      <c r="L1069" t="s">
        <v>201</v>
      </c>
      <c r="M1069" t="s">
        <v>1368</v>
      </c>
      <c r="N1069" t="s">
        <v>333</v>
      </c>
      <c r="Q1069">
        <v>207939</v>
      </c>
    </row>
    <row r="1070" spans="1:17" x14ac:dyDescent="0.2">
      <c r="A1070" s="169">
        <v>43799</v>
      </c>
      <c r="B1070">
        <v>4250</v>
      </c>
      <c r="C1070" t="s">
        <v>391</v>
      </c>
      <c r="D1070" t="s">
        <v>265</v>
      </c>
      <c r="E1070" t="s">
        <v>264</v>
      </c>
      <c r="F1070" t="s">
        <v>387</v>
      </c>
      <c r="G1070" t="s">
        <v>245</v>
      </c>
      <c r="H1070" s="170">
        <v>88692.88</v>
      </c>
      <c r="I1070">
        <v>0</v>
      </c>
      <c r="J1070" t="s">
        <v>188</v>
      </c>
      <c r="K1070" t="s">
        <v>189</v>
      </c>
      <c r="L1070" t="s">
        <v>189</v>
      </c>
      <c r="M1070" t="s">
        <v>1367</v>
      </c>
      <c r="Q1070">
        <v>207967</v>
      </c>
    </row>
    <row r="1071" spans="1:17" x14ac:dyDescent="0.2">
      <c r="A1071" s="169">
        <v>43799</v>
      </c>
      <c r="B1071">
        <v>4215</v>
      </c>
      <c r="C1071" t="s">
        <v>393</v>
      </c>
      <c r="D1071" t="s">
        <v>265</v>
      </c>
      <c r="E1071" t="s">
        <v>264</v>
      </c>
      <c r="F1071" t="s">
        <v>387</v>
      </c>
      <c r="G1071" t="s">
        <v>245</v>
      </c>
      <c r="H1071">
        <v>41.65</v>
      </c>
      <c r="I1071">
        <v>0</v>
      </c>
      <c r="J1071" t="s">
        <v>188</v>
      </c>
      <c r="K1071" t="s">
        <v>189</v>
      </c>
      <c r="L1071" t="s">
        <v>189</v>
      </c>
      <c r="M1071" t="s">
        <v>1367</v>
      </c>
      <c r="Q1071">
        <v>207969</v>
      </c>
    </row>
    <row r="1072" spans="1:17" x14ac:dyDescent="0.2">
      <c r="A1072" s="169">
        <v>43799</v>
      </c>
      <c r="B1072">
        <v>4225</v>
      </c>
      <c r="C1072" t="s">
        <v>392</v>
      </c>
      <c r="D1072" t="s">
        <v>265</v>
      </c>
      <c r="E1072" t="s">
        <v>264</v>
      </c>
      <c r="F1072" t="s">
        <v>387</v>
      </c>
      <c r="G1072" t="s">
        <v>245</v>
      </c>
      <c r="H1072" s="170">
        <v>9047.52</v>
      </c>
      <c r="I1072">
        <v>0</v>
      </c>
      <c r="J1072" t="s">
        <v>188</v>
      </c>
      <c r="K1072" t="s">
        <v>189</v>
      </c>
      <c r="L1072" t="s">
        <v>189</v>
      </c>
      <c r="M1072" t="s">
        <v>1367</v>
      </c>
      <c r="Q1072">
        <v>207971</v>
      </c>
    </row>
    <row r="1073" spans="1:17" x14ac:dyDescent="0.2">
      <c r="A1073" s="169">
        <v>43799</v>
      </c>
      <c r="B1073">
        <v>4250</v>
      </c>
      <c r="C1073" t="s">
        <v>391</v>
      </c>
      <c r="D1073" t="s">
        <v>265</v>
      </c>
      <c r="E1073" t="s">
        <v>390</v>
      </c>
      <c r="F1073" t="s">
        <v>387</v>
      </c>
      <c r="G1073" t="s">
        <v>245</v>
      </c>
      <c r="H1073" s="170">
        <v>15733.96</v>
      </c>
      <c r="I1073">
        <v>0</v>
      </c>
      <c r="J1073" t="s">
        <v>188</v>
      </c>
      <c r="K1073" t="s">
        <v>189</v>
      </c>
      <c r="L1073" t="s">
        <v>189</v>
      </c>
      <c r="M1073" t="s">
        <v>1367</v>
      </c>
      <c r="Q1073">
        <v>207972</v>
      </c>
    </row>
    <row r="1074" spans="1:17" x14ac:dyDescent="0.2">
      <c r="A1074" s="169">
        <v>43799</v>
      </c>
      <c r="B1074">
        <v>4245</v>
      </c>
      <c r="C1074" t="s">
        <v>389</v>
      </c>
      <c r="D1074" t="s">
        <v>265</v>
      </c>
      <c r="E1074" t="s">
        <v>264</v>
      </c>
      <c r="F1074" t="s">
        <v>387</v>
      </c>
      <c r="G1074" t="s">
        <v>245</v>
      </c>
      <c r="H1074">
        <v>142.86000000000001</v>
      </c>
      <c r="I1074">
        <v>0</v>
      </c>
      <c r="J1074" t="s">
        <v>188</v>
      </c>
      <c r="K1074" t="s">
        <v>189</v>
      </c>
      <c r="L1074" t="s">
        <v>189</v>
      </c>
      <c r="M1074" t="s">
        <v>1367</v>
      </c>
      <c r="Q1074">
        <v>207975</v>
      </c>
    </row>
    <row r="1075" spans="1:17" x14ac:dyDescent="0.2">
      <c r="A1075" s="169">
        <v>43799</v>
      </c>
      <c r="B1075">
        <v>4220</v>
      </c>
      <c r="C1075" t="s">
        <v>388</v>
      </c>
      <c r="D1075" t="s">
        <v>265</v>
      </c>
      <c r="E1075" t="s">
        <v>264</v>
      </c>
      <c r="F1075" t="s">
        <v>387</v>
      </c>
      <c r="G1075" t="s">
        <v>245</v>
      </c>
      <c r="H1075">
        <v>72.099999999999994</v>
      </c>
      <c r="I1075">
        <v>0</v>
      </c>
      <c r="J1075" t="s">
        <v>188</v>
      </c>
      <c r="K1075" t="s">
        <v>189</v>
      </c>
      <c r="L1075" t="s">
        <v>189</v>
      </c>
      <c r="M1075" t="s">
        <v>1367</v>
      </c>
      <c r="Q1075">
        <v>207977</v>
      </c>
    </row>
    <row r="1076" spans="1:17" x14ac:dyDescent="0.2">
      <c r="A1076" s="169">
        <v>43799</v>
      </c>
      <c r="B1076">
        <v>3010</v>
      </c>
      <c r="C1076" t="s">
        <v>207</v>
      </c>
      <c r="D1076" t="s">
        <v>265</v>
      </c>
      <c r="E1076" t="s">
        <v>264</v>
      </c>
      <c r="F1076" t="s">
        <v>1366</v>
      </c>
      <c r="G1076" t="s">
        <v>245</v>
      </c>
      <c r="H1076">
        <v>53</v>
      </c>
      <c r="I1076">
        <v>0</v>
      </c>
      <c r="J1076" t="s">
        <v>209</v>
      </c>
      <c r="K1076" t="s">
        <v>194</v>
      </c>
      <c r="L1076" t="s">
        <v>194</v>
      </c>
      <c r="M1076" t="s">
        <v>1355</v>
      </c>
      <c r="N1076" t="s">
        <v>212</v>
      </c>
      <c r="Q1076">
        <v>207979</v>
      </c>
    </row>
    <row r="1077" spans="1:17" x14ac:dyDescent="0.2">
      <c r="A1077" s="169">
        <v>43799</v>
      </c>
      <c r="B1077">
        <v>3030</v>
      </c>
      <c r="C1077" t="s">
        <v>211</v>
      </c>
      <c r="D1077" t="s">
        <v>265</v>
      </c>
      <c r="E1077" t="s">
        <v>264</v>
      </c>
      <c r="F1077" t="s">
        <v>1365</v>
      </c>
      <c r="G1077" t="s">
        <v>245</v>
      </c>
      <c r="H1077">
        <v>0.7</v>
      </c>
      <c r="I1077">
        <v>0</v>
      </c>
      <c r="J1077" t="s">
        <v>209</v>
      </c>
      <c r="K1077" t="s">
        <v>194</v>
      </c>
      <c r="L1077" t="s">
        <v>194</v>
      </c>
      <c r="M1077" t="s">
        <v>1355</v>
      </c>
      <c r="N1077" t="s">
        <v>212</v>
      </c>
      <c r="Q1077">
        <v>208039</v>
      </c>
    </row>
    <row r="1078" spans="1:17" x14ac:dyDescent="0.2">
      <c r="A1078" s="169">
        <v>43799</v>
      </c>
      <c r="B1078">
        <v>3030</v>
      </c>
      <c r="C1078" t="s">
        <v>211</v>
      </c>
      <c r="D1078" t="s">
        <v>265</v>
      </c>
      <c r="E1078" t="s">
        <v>264</v>
      </c>
      <c r="F1078" t="s">
        <v>1364</v>
      </c>
      <c r="G1078" t="s">
        <v>245</v>
      </c>
      <c r="H1078">
        <v>0.7</v>
      </c>
      <c r="I1078">
        <v>0</v>
      </c>
      <c r="J1078" t="s">
        <v>209</v>
      </c>
      <c r="K1078" t="s">
        <v>194</v>
      </c>
      <c r="L1078" t="s">
        <v>194</v>
      </c>
      <c r="M1078" t="s">
        <v>1355</v>
      </c>
      <c r="N1078" t="s">
        <v>212</v>
      </c>
      <c r="Q1078">
        <v>208041</v>
      </c>
    </row>
    <row r="1079" spans="1:17" x14ac:dyDescent="0.2">
      <c r="A1079" s="169">
        <v>43799</v>
      </c>
      <c r="B1079">
        <v>3030</v>
      </c>
      <c r="C1079" t="s">
        <v>211</v>
      </c>
      <c r="D1079" t="s">
        <v>265</v>
      </c>
      <c r="E1079" t="s">
        <v>264</v>
      </c>
      <c r="F1079" t="s">
        <v>1363</v>
      </c>
      <c r="G1079" t="s">
        <v>245</v>
      </c>
      <c r="H1079">
        <v>1.51</v>
      </c>
      <c r="I1079">
        <v>0</v>
      </c>
      <c r="J1079" t="s">
        <v>209</v>
      </c>
      <c r="K1079" t="s">
        <v>194</v>
      </c>
      <c r="L1079" t="s">
        <v>194</v>
      </c>
      <c r="M1079" t="s">
        <v>1355</v>
      </c>
      <c r="N1079" t="s">
        <v>212</v>
      </c>
      <c r="Q1079">
        <v>208052</v>
      </c>
    </row>
    <row r="1080" spans="1:17" x14ac:dyDescent="0.2">
      <c r="A1080" s="169">
        <v>43799</v>
      </c>
      <c r="B1080">
        <v>3030</v>
      </c>
      <c r="C1080" t="s">
        <v>211</v>
      </c>
      <c r="D1080" t="s">
        <v>265</v>
      </c>
      <c r="E1080" t="s">
        <v>264</v>
      </c>
      <c r="F1080" t="s">
        <v>1362</v>
      </c>
      <c r="G1080" t="s">
        <v>245</v>
      </c>
      <c r="H1080">
        <v>0.7</v>
      </c>
      <c r="I1080">
        <v>0</v>
      </c>
      <c r="J1080" t="s">
        <v>209</v>
      </c>
      <c r="K1080" t="s">
        <v>194</v>
      </c>
      <c r="L1080" t="s">
        <v>194</v>
      </c>
      <c r="M1080" t="s">
        <v>1355</v>
      </c>
      <c r="N1080" t="s">
        <v>212</v>
      </c>
      <c r="Q1080">
        <v>208054</v>
      </c>
    </row>
    <row r="1081" spans="1:17" x14ac:dyDescent="0.2">
      <c r="A1081" s="169">
        <v>43799</v>
      </c>
      <c r="B1081">
        <v>3030</v>
      </c>
      <c r="C1081" t="s">
        <v>211</v>
      </c>
      <c r="D1081" t="s">
        <v>265</v>
      </c>
      <c r="E1081" t="s">
        <v>264</v>
      </c>
      <c r="F1081" t="s">
        <v>1361</v>
      </c>
      <c r="G1081" t="s">
        <v>245</v>
      </c>
      <c r="H1081">
        <v>0.7</v>
      </c>
      <c r="I1081">
        <v>0</v>
      </c>
      <c r="J1081" t="s">
        <v>209</v>
      </c>
      <c r="K1081" t="s">
        <v>194</v>
      </c>
      <c r="L1081" t="s">
        <v>194</v>
      </c>
      <c r="M1081" t="s">
        <v>1355</v>
      </c>
      <c r="N1081" t="s">
        <v>212</v>
      </c>
      <c r="Q1081">
        <v>208055</v>
      </c>
    </row>
    <row r="1082" spans="1:17" x14ac:dyDescent="0.2">
      <c r="A1082" s="169">
        <v>43799</v>
      </c>
      <c r="B1082">
        <v>3030</v>
      </c>
      <c r="C1082" t="s">
        <v>211</v>
      </c>
      <c r="D1082" t="s">
        <v>265</v>
      </c>
      <c r="E1082" t="s">
        <v>264</v>
      </c>
      <c r="F1082" t="s">
        <v>1360</v>
      </c>
      <c r="G1082" t="s">
        <v>245</v>
      </c>
      <c r="H1082">
        <v>4.62</v>
      </c>
      <c r="I1082">
        <v>0</v>
      </c>
      <c r="J1082" t="s">
        <v>209</v>
      </c>
      <c r="K1082" t="s">
        <v>194</v>
      </c>
      <c r="L1082" t="s">
        <v>194</v>
      </c>
      <c r="M1082" t="s">
        <v>1355</v>
      </c>
      <c r="N1082" t="s">
        <v>212</v>
      </c>
      <c r="Q1082">
        <v>208084</v>
      </c>
    </row>
    <row r="1083" spans="1:17" x14ac:dyDescent="0.2">
      <c r="A1083" s="169">
        <v>43799</v>
      </c>
      <c r="B1083">
        <v>3030</v>
      </c>
      <c r="C1083" t="s">
        <v>211</v>
      </c>
      <c r="D1083" t="s">
        <v>265</v>
      </c>
      <c r="E1083" t="s">
        <v>264</v>
      </c>
      <c r="F1083" t="s">
        <v>1359</v>
      </c>
      <c r="G1083" t="s">
        <v>245</v>
      </c>
      <c r="H1083">
        <v>6.22</v>
      </c>
      <c r="I1083">
        <v>0</v>
      </c>
      <c r="J1083" t="s">
        <v>209</v>
      </c>
      <c r="K1083" t="s">
        <v>194</v>
      </c>
      <c r="L1083" t="s">
        <v>194</v>
      </c>
      <c r="M1083" t="s">
        <v>1355</v>
      </c>
      <c r="N1083" t="s">
        <v>212</v>
      </c>
      <c r="Q1083">
        <v>208085</v>
      </c>
    </row>
    <row r="1084" spans="1:17" x14ac:dyDescent="0.2">
      <c r="A1084" s="169">
        <v>43799</v>
      </c>
      <c r="B1084">
        <v>3030</v>
      </c>
      <c r="C1084" t="s">
        <v>211</v>
      </c>
      <c r="D1084" t="s">
        <v>265</v>
      </c>
      <c r="E1084" t="s">
        <v>264</v>
      </c>
      <c r="F1084" t="s">
        <v>1358</v>
      </c>
      <c r="G1084" t="s">
        <v>245</v>
      </c>
      <c r="H1084">
        <v>8.6199999999999992</v>
      </c>
      <c r="I1084">
        <v>0</v>
      </c>
      <c r="J1084" t="s">
        <v>209</v>
      </c>
      <c r="K1084" t="s">
        <v>194</v>
      </c>
      <c r="L1084" t="s">
        <v>194</v>
      </c>
      <c r="M1084" t="s">
        <v>1355</v>
      </c>
      <c r="N1084" t="s">
        <v>212</v>
      </c>
      <c r="Q1084">
        <v>208096</v>
      </c>
    </row>
    <row r="1085" spans="1:17" x14ac:dyDescent="0.2">
      <c r="A1085" s="169">
        <v>43799</v>
      </c>
      <c r="B1085">
        <v>3030</v>
      </c>
      <c r="C1085" t="s">
        <v>211</v>
      </c>
      <c r="D1085" t="s">
        <v>265</v>
      </c>
      <c r="E1085" t="s">
        <v>264</v>
      </c>
      <c r="F1085" t="s">
        <v>1357</v>
      </c>
      <c r="G1085" t="s">
        <v>245</v>
      </c>
      <c r="H1085">
        <v>0.7</v>
      </c>
      <c r="I1085">
        <v>0</v>
      </c>
      <c r="J1085" t="s">
        <v>209</v>
      </c>
      <c r="K1085" t="s">
        <v>194</v>
      </c>
      <c r="L1085" t="s">
        <v>194</v>
      </c>
      <c r="M1085" t="s">
        <v>1355</v>
      </c>
      <c r="N1085" t="s">
        <v>212</v>
      </c>
      <c r="Q1085">
        <v>208097</v>
      </c>
    </row>
    <row r="1086" spans="1:17" x14ac:dyDescent="0.2">
      <c r="A1086" s="169">
        <v>43799</v>
      </c>
      <c r="B1086">
        <v>3030</v>
      </c>
      <c r="C1086" t="s">
        <v>211</v>
      </c>
      <c r="D1086" t="s">
        <v>265</v>
      </c>
      <c r="E1086" t="s">
        <v>264</v>
      </c>
      <c r="F1086" t="s">
        <v>1356</v>
      </c>
      <c r="G1086" t="s">
        <v>245</v>
      </c>
      <c r="H1086">
        <v>5.57</v>
      </c>
      <c r="I1086">
        <v>0</v>
      </c>
      <c r="J1086" t="s">
        <v>209</v>
      </c>
      <c r="K1086" t="s">
        <v>194</v>
      </c>
      <c r="L1086" t="s">
        <v>194</v>
      </c>
      <c r="M1086" t="s">
        <v>1355</v>
      </c>
      <c r="N1086" t="s">
        <v>212</v>
      </c>
      <c r="Q1086">
        <v>208116</v>
      </c>
    </row>
    <row r="1087" spans="1:17" x14ac:dyDescent="0.2">
      <c r="A1087" s="169">
        <v>43799</v>
      </c>
      <c r="B1087">
        <v>4505</v>
      </c>
      <c r="C1087" t="s">
        <v>396</v>
      </c>
      <c r="D1087" t="s">
        <v>265</v>
      </c>
      <c r="E1087" t="s">
        <v>264</v>
      </c>
      <c r="F1087" t="s">
        <v>416</v>
      </c>
      <c r="G1087" t="s">
        <v>245</v>
      </c>
      <c r="H1087">
        <v>3.8</v>
      </c>
      <c r="I1087">
        <v>0</v>
      </c>
      <c r="J1087" t="s">
        <v>193</v>
      </c>
      <c r="K1087" t="s">
        <v>201</v>
      </c>
      <c r="L1087" t="s">
        <v>201</v>
      </c>
      <c r="M1087" t="s">
        <v>1354</v>
      </c>
      <c r="Q1087">
        <v>208139</v>
      </c>
    </row>
    <row r="1088" spans="1:17" x14ac:dyDescent="0.2">
      <c r="A1088" s="169">
        <v>43801</v>
      </c>
      <c r="B1088">
        <v>3715</v>
      </c>
      <c r="C1088" t="s">
        <v>208</v>
      </c>
      <c r="D1088" t="s">
        <v>265</v>
      </c>
      <c r="E1088" t="s">
        <v>264</v>
      </c>
      <c r="F1088" t="s">
        <v>1352</v>
      </c>
      <c r="G1088" t="s">
        <v>245</v>
      </c>
      <c r="H1088">
        <v>124.86</v>
      </c>
      <c r="I1088">
        <v>18.73</v>
      </c>
      <c r="K1088" t="s">
        <v>201</v>
      </c>
      <c r="M1088" t="s">
        <v>1353</v>
      </c>
      <c r="Q1088">
        <v>208166</v>
      </c>
    </row>
    <row r="1089" spans="1:17" x14ac:dyDescent="0.2">
      <c r="A1089" s="169">
        <v>43801</v>
      </c>
      <c r="B1089">
        <v>3715</v>
      </c>
      <c r="C1089" t="s">
        <v>208</v>
      </c>
      <c r="D1089" t="s">
        <v>265</v>
      </c>
      <c r="E1089" t="s">
        <v>264</v>
      </c>
      <c r="F1089" t="s">
        <v>1352</v>
      </c>
      <c r="G1089" t="s">
        <v>245</v>
      </c>
      <c r="H1089">
        <v>119.22</v>
      </c>
      <c r="I1089">
        <v>17.88</v>
      </c>
      <c r="K1089" t="s">
        <v>201</v>
      </c>
      <c r="M1089" t="s">
        <v>1351</v>
      </c>
      <c r="Q1089">
        <v>208169</v>
      </c>
    </row>
    <row r="1090" spans="1:17" x14ac:dyDescent="0.2">
      <c r="A1090" s="169">
        <v>43799</v>
      </c>
      <c r="B1090">
        <v>4525</v>
      </c>
      <c r="C1090" t="s">
        <v>1350</v>
      </c>
      <c r="D1090" t="s">
        <v>265</v>
      </c>
      <c r="E1090" t="s">
        <v>264</v>
      </c>
      <c r="F1090" t="s">
        <v>1349</v>
      </c>
      <c r="G1090" t="s">
        <v>245</v>
      </c>
      <c r="H1090">
        <v>-774.61</v>
      </c>
      <c r="I1090">
        <v>0</v>
      </c>
      <c r="J1090" t="s">
        <v>262</v>
      </c>
      <c r="K1090" t="s">
        <v>197</v>
      </c>
      <c r="L1090" t="s">
        <v>197</v>
      </c>
      <c r="M1090" t="s">
        <v>1348</v>
      </c>
      <c r="N1090" t="s">
        <v>280</v>
      </c>
      <c r="Q1090">
        <v>208276</v>
      </c>
    </row>
    <row r="1091" spans="1:17" x14ac:dyDescent="0.2">
      <c r="A1091" s="169">
        <v>43799</v>
      </c>
      <c r="B1091">
        <v>2405</v>
      </c>
      <c r="C1091" t="s">
        <v>213</v>
      </c>
      <c r="D1091" t="s">
        <v>265</v>
      </c>
      <c r="E1091" t="s">
        <v>264</v>
      </c>
      <c r="F1091" t="s">
        <v>1346</v>
      </c>
      <c r="G1091" t="s">
        <v>245</v>
      </c>
      <c r="H1091" s="170">
        <v>5500</v>
      </c>
      <c r="I1091">
        <v>0</v>
      </c>
      <c r="J1091" t="s">
        <v>262</v>
      </c>
      <c r="K1091" t="s">
        <v>197</v>
      </c>
      <c r="L1091" t="s">
        <v>197</v>
      </c>
      <c r="M1091" t="s">
        <v>1347</v>
      </c>
      <c r="N1091" t="s">
        <v>1345</v>
      </c>
      <c r="Q1091">
        <v>208367</v>
      </c>
    </row>
    <row r="1092" spans="1:17" x14ac:dyDescent="0.2">
      <c r="A1092" s="169">
        <v>43799</v>
      </c>
      <c r="B1092">
        <v>3410</v>
      </c>
      <c r="C1092" t="s">
        <v>240</v>
      </c>
      <c r="D1092" t="s">
        <v>265</v>
      </c>
      <c r="E1092" t="s">
        <v>264</v>
      </c>
      <c r="F1092" t="s">
        <v>1344</v>
      </c>
      <c r="G1092" t="s">
        <v>245</v>
      </c>
      <c r="H1092" s="170">
        <v>3572.17</v>
      </c>
      <c r="I1092">
        <v>0</v>
      </c>
      <c r="J1092" t="s">
        <v>262</v>
      </c>
      <c r="K1092" t="s">
        <v>197</v>
      </c>
      <c r="L1092" t="s">
        <v>197</v>
      </c>
      <c r="M1092" t="s">
        <v>1347</v>
      </c>
      <c r="N1092" t="s">
        <v>1342</v>
      </c>
      <c r="Q1092">
        <v>208369</v>
      </c>
    </row>
    <row r="1093" spans="1:17" x14ac:dyDescent="0.2">
      <c r="A1093" s="169">
        <v>43800</v>
      </c>
      <c r="B1093">
        <v>2405</v>
      </c>
      <c r="C1093" t="s">
        <v>213</v>
      </c>
      <c r="D1093" t="s">
        <v>265</v>
      </c>
      <c r="E1093" t="s">
        <v>264</v>
      </c>
      <c r="F1093" t="s">
        <v>1346</v>
      </c>
      <c r="G1093" t="s">
        <v>245</v>
      </c>
      <c r="H1093" s="170">
        <v>-5500</v>
      </c>
      <c r="I1093">
        <v>0</v>
      </c>
      <c r="J1093" t="s">
        <v>262</v>
      </c>
      <c r="K1093" t="s">
        <v>197</v>
      </c>
      <c r="L1093" t="s">
        <v>197</v>
      </c>
      <c r="M1093" t="s">
        <v>1343</v>
      </c>
      <c r="N1093" t="s">
        <v>1345</v>
      </c>
      <c r="Q1093">
        <v>208380</v>
      </c>
    </row>
    <row r="1094" spans="1:17" x14ac:dyDescent="0.2">
      <c r="A1094" s="169">
        <v>43800</v>
      </c>
      <c r="B1094">
        <v>3410</v>
      </c>
      <c r="C1094" t="s">
        <v>240</v>
      </c>
      <c r="D1094" t="s">
        <v>265</v>
      </c>
      <c r="E1094" t="s">
        <v>264</v>
      </c>
      <c r="F1094" t="s">
        <v>1344</v>
      </c>
      <c r="G1094" t="s">
        <v>245</v>
      </c>
      <c r="H1094" s="170">
        <v>-3572.17</v>
      </c>
      <c r="I1094">
        <v>0</v>
      </c>
      <c r="J1094" t="s">
        <v>262</v>
      </c>
      <c r="K1094" t="s">
        <v>197</v>
      </c>
      <c r="L1094" t="s">
        <v>197</v>
      </c>
      <c r="M1094" t="s">
        <v>1343</v>
      </c>
      <c r="N1094" t="s">
        <v>1342</v>
      </c>
      <c r="Q1094">
        <v>208382</v>
      </c>
    </row>
    <row r="1095" spans="1:17" x14ac:dyDescent="0.2">
      <c r="A1095" s="169">
        <v>43801</v>
      </c>
      <c r="B1095">
        <v>3435</v>
      </c>
      <c r="C1095" t="s">
        <v>289</v>
      </c>
      <c r="D1095" t="s">
        <v>265</v>
      </c>
      <c r="E1095" t="s">
        <v>264</v>
      </c>
      <c r="F1095" t="s">
        <v>1341</v>
      </c>
      <c r="G1095" t="s">
        <v>245</v>
      </c>
      <c r="H1095">
        <v>435</v>
      </c>
      <c r="I1095">
        <v>65.25</v>
      </c>
      <c r="K1095" t="s">
        <v>201</v>
      </c>
      <c r="M1095" t="s">
        <v>1340</v>
      </c>
      <c r="Q1095">
        <v>208467</v>
      </c>
    </row>
    <row r="1096" spans="1:17" x14ac:dyDescent="0.2">
      <c r="A1096" s="169">
        <v>43801</v>
      </c>
      <c r="B1096">
        <v>3410</v>
      </c>
      <c r="C1096" t="s">
        <v>240</v>
      </c>
      <c r="D1096" t="s">
        <v>265</v>
      </c>
      <c r="E1096" t="s">
        <v>264</v>
      </c>
      <c r="F1096" t="s">
        <v>1339</v>
      </c>
      <c r="G1096" t="s">
        <v>245</v>
      </c>
      <c r="H1096" s="170">
        <v>3572.17</v>
      </c>
      <c r="I1096">
        <v>535.83000000000004</v>
      </c>
      <c r="K1096" t="s">
        <v>201</v>
      </c>
      <c r="M1096" t="s">
        <v>1338</v>
      </c>
      <c r="Q1096">
        <v>208472</v>
      </c>
    </row>
    <row r="1097" spans="1:17" x14ac:dyDescent="0.2">
      <c r="A1097" s="169">
        <v>43802</v>
      </c>
      <c r="B1097">
        <v>3010</v>
      </c>
      <c r="C1097" t="s">
        <v>207</v>
      </c>
      <c r="D1097" t="s">
        <v>265</v>
      </c>
      <c r="E1097" t="s">
        <v>264</v>
      </c>
      <c r="F1097" t="s">
        <v>1337</v>
      </c>
      <c r="G1097" t="s">
        <v>245</v>
      </c>
      <c r="H1097">
        <v>495.4</v>
      </c>
      <c r="I1097">
        <v>74.31</v>
      </c>
      <c r="K1097" t="s">
        <v>201</v>
      </c>
      <c r="M1097" t="s">
        <v>1336</v>
      </c>
      <c r="Q1097">
        <v>208488</v>
      </c>
    </row>
    <row r="1098" spans="1:17" x14ac:dyDescent="0.2">
      <c r="A1098" s="169">
        <v>43802</v>
      </c>
      <c r="B1098">
        <v>3705</v>
      </c>
      <c r="C1098" t="s">
        <v>204</v>
      </c>
      <c r="D1098" t="s">
        <v>265</v>
      </c>
      <c r="E1098" t="s">
        <v>264</v>
      </c>
      <c r="F1098" t="s">
        <v>1335</v>
      </c>
      <c r="G1098" t="s">
        <v>245</v>
      </c>
      <c r="H1098">
        <v>541.91</v>
      </c>
      <c r="I1098">
        <v>81.290000000000006</v>
      </c>
      <c r="K1098" t="s">
        <v>201</v>
      </c>
      <c r="M1098" t="s">
        <v>1334</v>
      </c>
      <c r="Q1098">
        <v>208491</v>
      </c>
    </row>
    <row r="1099" spans="1:17" x14ac:dyDescent="0.2">
      <c r="A1099" s="169">
        <v>43804</v>
      </c>
      <c r="B1099">
        <v>2315</v>
      </c>
      <c r="C1099" t="s">
        <v>292</v>
      </c>
      <c r="D1099" t="s">
        <v>265</v>
      </c>
      <c r="E1099" t="s">
        <v>264</v>
      </c>
      <c r="F1099" t="s">
        <v>1333</v>
      </c>
      <c r="G1099" t="s">
        <v>245</v>
      </c>
      <c r="H1099">
        <v>795.03</v>
      </c>
      <c r="I1099">
        <v>119.25</v>
      </c>
      <c r="K1099" t="s">
        <v>201</v>
      </c>
      <c r="M1099" t="s">
        <v>1332</v>
      </c>
      <c r="Q1099">
        <v>208524</v>
      </c>
    </row>
    <row r="1100" spans="1:17" x14ac:dyDescent="0.2">
      <c r="A1100" s="169">
        <v>43800</v>
      </c>
      <c r="B1100">
        <v>2225</v>
      </c>
      <c r="C1100" t="s">
        <v>202</v>
      </c>
      <c r="D1100" t="s">
        <v>265</v>
      </c>
      <c r="E1100" t="s">
        <v>264</v>
      </c>
      <c r="F1100" t="s">
        <v>1331</v>
      </c>
      <c r="G1100" t="s">
        <v>245</v>
      </c>
      <c r="H1100">
        <v>150</v>
      </c>
      <c r="I1100">
        <v>0</v>
      </c>
      <c r="K1100" t="s">
        <v>194</v>
      </c>
      <c r="M1100" t="s">
        <v>1330</v>
      </c>
      <c r="Q1100">
        <v>208544</v>
      </c>
    </row>
    <row r="1101" spans="1:17" x14ac:dyDescent="0.2">
      <c r="A1101" s="169">
        <v>43801</v>
      </c>
      <c r="B1101">
        <v>2310</v>
      </c>
      <c r="C1101" t="s">
        <v>286</v>
      </c>
      <c r="D1101" t="s">
        <v>265</v>
      </c>
      <c r="E1101" t="s">
        <v>264</v>
      </c>
      <c r="F1101" t="s">
        <v>1329</v>
      </c>
      <c r="G1101" t="s">
        <v>245</v>
      </c>
      <c r="H1101">
        <v>112.17</v>
      </c>
      <c r="I1101">
        <v>16.829999999999998</v>
      </c>
      <c r="K1101" t="s">
        <v>194</v>
      </c>
      <c r="M1101" t="s">
        <v>1327</v>
      </c>
      <c r="Q1101">
        <v>208546</v>
      </c>
    </row>
    <row r="1102" spans="1:17" x14ac:dyDescent="0.2">
      <c r="A1102" s="169">
        <v>43801</v>
      </c>
      <c r="B1102">
        <v>2310</v>
      </c>
      <c r="C1102" t="s">
        <v>286</v>
      </c>
      <c r="D1102" t="s">
        <v>265</v>
      </c>
      <c r="E1102" t="s">
        <v>264</v>
      </c>
      <c r="F1102" t="s">
        <v>1328</v>
      </c>
      <c r="G1102" t="s">
        <v>245</v>
      </c>
      <c r="H1102">
        <v>468.05</v>
      </c>
      <c r="I1102">
        <v>70.2</v>
      </c>
      <c r="K1102" t="s">
        <v>194</v>
      </c>
      <c r="M1102" t="s">
        <v>1327</v>
      </c>
      <c r="Q1102">
        <v>208548</v>
      </c>
    </row>
    <row r="1103" spans="1:17" x14ac:dyDescent="0.2">
      <c r="A1103" s="169">
        <v>43804</v>
      </c>
      <c r="B1103">
        <v>3435</v>
      </c>
      <c r="C1103" t="s">
        <v>289</v>
      </c>
      <c r="D1103" t="s">
        <v>265</v>
      </c>
      <c r="E1103" t="s">
        <v>264</v>
      </c>
      <c r="F1103" t="s">
        <v>1326</v>
      </c>
      <c r="G1103" t="s">
        <v>245</v>
      </c>
      <c r="H1103" s="170">
        <v>1010.43</v>
      </c>
      <c r="I1103">
        <v>151.56</v>
      </c>
      <c r="K1103" t="s">
        <v>194</v>
      </c>
      <c r="M1103" t="s">
        <v>1325</v>
      </c>
      <c r="Q1103">
        <v>208576</v>
      </c>
    </row>
    <row r="1104" spans="1:17" x14ac:dyDescent="0.2">
      <c r="A1104" s="169">
        <v>43810</v>
      </c>
      <c r="B1104">
        <v>2110</v>
      </c>
      <c r="C1104" t="s">
        <v>1138</v>
      </c>
      <c r="D1104" t="s">
        <v>265</v>
      </c>
      <c r="E1104" t="s">
        <v>264</v>
      </c>
      <c r="F1104" t="s">
        <v>1324</v>
      </c>
      <c r="G1104" t="s">
        <v>245</v>
      </c>
      <c r="H1104">
        <v>174.99</v>
      </c>
      <c r="I1104">
        <v>0</v>
      </c>
      <c r="J1104" t="s">
        <v>188</v>
      </c>
      <c r="K1104" t="s">
        <v>189</v>
      </c>
      <c r="L1104" t="s">
        <v>189</v>
      </c>
      <c r="M1104" t="s">
        <v>1323</v>
      </c>
      <c r="Q1104">
        <v>208624</v>
      </c>
    </row>
    <row r="1105" spans="1:17" x14ac:dyDescent="0.2">
      <c r="A1105" s="169">
        <v>43810</v>
      </c>
      <c r="B1105">
        <v>2125</v>
      </c>
      <c r="C1105" t="s">
        <v>203</v>
      </c>
      <c r="D1105" t="s">
        <v>265</v>
      </c>
      <c r="E1105" t="s">
        <v>264</v>
      </c>
      <c r="F1105" t="s">
        <v>1324</v>
      </c>
      <c r="G1105" t="s">
        <v>245</v>
      </c>
      <c r="H1105">
        <v>124.37</v>
      </c>
      <c r="I1105">
        <v>0</v>
      </c>
      <c r="J1105" t="s">
        <v>188</v>
      </c>
      <c r="K1105" t="s">
        <v>189</v>
      </c>
      <c r="L1105" t="s">
        <v>189</v>
      </c>
      <c r="M1105" t="s">
        <v>1323</v>
      </c>
      <c r="Q1105">
        <v>208637</v>
      </c>
    </row>
    <row r="1106" spans="1:17" x14ac:dyDescent="0.2">
      <c r="A1106" s="169">
        <v>43810</v>
      </c>
      <c r="B1106">
        <v>2135</v>
      </c>
      <c r="C1106" t="s">
        <v>190</v>
      </c>
      <c r="D1106" t="s">
        <v>265</v>
      </c>
      <c r="E1106" t="s">
        <v>264</v>
      </c>
      <c r="F1106" t="s">
        <v>1324</v>
      </c>
      <c r="G1106" t="s">
        <v>245</v>
      </c>
      <c r="H1106">
        <v>697.81</v>
      </c>
      <c r="I1106">
        <v>0</v>
      </c>
      <c r="J1106" t="s">
        <v>188</v>
      </c>
      <c r="K1106" t="s">
        <v>189</v>
      </c>
      <c r="L1106" t="s">
        <v>189</v>
      </c>
      <c r="M1106" t="s">
        <v>1323</v>
      </c>
      <c r="Q1106">
        <v>208643</v>
      </c>
    </row>
    <row r="1107" spans="1:17" x14ac:dyDescent="0.2">
      <c r="A1107" s="169">
        <v>43810</v>
      </c>
      <c r="B1107">
        <v>2140</v>
      </c>
      <c r="C1107" t="s">
        <v>191</v>
      </c>
      <c r="D1107" t="s">
        <v>265</v>
      </c>
      <c r="E1107" t="s">
        <v>264</v>
      </c>
      <c r="F1107" t="s">
        <v>1324</v>
      </c>
      <c r="G1107" t="s">
        <v>245</v>
      </c>
      <c r="H1107" s="170">
        <v>1517.35</v>
      </c>
      <c r="I1107">
        <v>0</v>
      </c>
      <c r="J1107" t="s">
        <v>188</v>
      </c>
      <c r="K1107" t="s">
        <v>189</v>
      </c>
      <c r="L1107" t="s">
        <v>189</v>
      </c>
      <c r="M1107" t="s">
        <v>1323</v>
      </c>
      <c r="Q1107">
        <v>208653</v>
      </c>
    </row>
    <row r="1108" spans="1:17" x14ac:dyDescent="0.2">
      <c r="A1108" s="169">
        <v>43810</v>
      </c>
      <c r="B1108">
        <v>2205</v>
      </c>
      <c r="C1108" t="s">
        <v>487</v>
      </c>
      <c r="D1108" t="s">
        <v>265</v>
      </c>
      <c r="E1108" t="s">
        <v>264</v>
      </c>
      <c r="F1108" t="s">
        <v>1324</v>
      </c>
      <c r="G1108" t="s">
        <v>245</v>
      </c>
      <c r="H1108">
        <v>75</v>
      </c>
      <c r="I1108">
        <v>0</v>
      </c>
      <c r="J1108" t="s">
        <v>188</v>
      </c>
      <c r="K1108" t="s">
        <v>189</v>
      </c>
      <c r="L1108" t="s">
        <v>189</v>
      </c>
      <c r="M1108" t="s">
        <v>1323</v>
      </c>
      <c r="Q1108">
        <v>208680</v>
      </c>
    </row>
    <row r="1109" spans="1:17" x14ac:dyDescent="0.2">
      <c r="A1109" s="169">
        <v>43810</v>
      </c>
      <c r="B1109">
        <v>1205</v>
      </c>
      <c r="C1109" t="s">
        <v>238</v>
      </c>
      <c r="D1109" t="s">
        <v>265</v>
      </c>
      <c r="E1109" t="s">
        <v>264</v>
      </c>
      <c r="F1109" t="s">
        <v>1324</v>
      </c>
      <c r="G1109" t="s">
        <v>245</v>
      </c>
      <c r="H1109">
        <v>-75</v>
      </c>
      <c r="I1109">
        <v>0</v>
      </c>
      <c r="J1109" t="s">
        <v>188</v>
      </c>
      <c r="K1109" t="s">
        <v>189</v>
      </c>
      <c r="L1109" t="s">
        <v>189</v>
      </c>
      <c r="M1109" t="s">
        <v>1323</v>
      </c>
      <c r="Q1109">
        <v>208692</v>
      </c>
    </row>
    <row r="1110" spans="1:17" x14ac:dyDescent="0.2">
      <c r="A1110" s="169">
        <v>43805</v>
      </c>
      <c r="B1110">
        <v>3315</v>
      </c>
      <c r="C1110" t="s">
        <v>1322</v>
      </c>
      <c r="D1110" t="s">
        <v>265</v>
      </c>
      <c r="E1110" t="s">
        <v>264</v>
      </c>
      <c r="F1110" t="s">
        <v>1321</v>
      </c>
      <c r="G1110" t="s">
        <v>245</v>
      </c>
      <c r="H1110" s="170">
        <v>1112</v>
      </c>
      <c r="I1110">
        <v>166.8</v>
      </c>
      <c r="K1110" t="s">
        <v>201</v>
      </c>
      <c r="M1110" t="s">
        <v>1320</v>
      </c>
      <c r="Q1110">
        <v>208725</v>
      </c>
    </row>
    <row r="1111" spans="1:17" x14ac:dyDescent="0.2">
      <c r="A1111" s="169">
        <v>43801</v>
      </c>
      <c r="B1111">
        <v>4505</v>
      </c>
      <c r="C1111" t="s">
        <v>396</v>
      </c>
      <c r="D1111" t="s">
        <v>265</v>
      </c>
      <c r="E1111" t="s">
        <v>264</v>
      </c>
      <c r="F1111" t="s">
        <v>602</v>
      </c>
      <c r="G1111" t="s">
        <v>245</v>
      </c>
      <c r="H1111">
        <v>5</v>
      </c>
      <c r="I1111">
        <v>0</v>
      </c>
      <c r="K1111" t="s">
        <v>188</v>
      </c>
      <c r="M1111" t="s">
        <v>1319</v>
      </c>
      <c r="Q1111">
        <v>208730</v>
      </c>
    </row>
    <row r="1112" spans="1:17" x14ac:dyDescent="0.2">
      <c r="A1112" s="169">
        <v>43803</v>
      </c>
      <c r="B1112">
        <v>2410</v>
      </c>
      <c r="C1112" t="s">
        <v>235</v>
      </c>
      <c r="D1112" t="s">
        <v>265</v>
      </c>
      <c r="E1112" t="s">
        <v>264</v>
      </c>
      <c r="F1112" t="s">
        <v>1318</v>
      </c>
      <c r="G1112" t="s">
        <v>245</v>
      </c>
      <c r="H1112">
        <v>181.58</v>
      </c>
      <c r="I1112">
        <v>0</v>
      </c>
      <c r="J1112" t="s">
        <v>188</v>
      </c>
      <c r="K1112" t="s">
        <v>189</v>
      </c>
      <c r="L1112" t="s">
        <v>189</v>
      </c>
      <c r="M1112" t="s">
        <v>1317</v>
      </c>
      <c r="N1112" t="s">
        <v>1316</v>
      </c>
      <c r="Q1112">
        <v>208784</v>
      </c>
    </row>
    <row r="1113" spans="1:17" x14ac:dyDescent="0.2">
      <c r="A1113" s="169">
        <v>43800</v>
      </c>
      <c r="B1113">
        <v>3230</v>
      </c>
      <c r="C1113" t="s">
        <v>231</v>
      </c>
      <c r="D1113" t="s">
        <v>265</v>
      </c>
      <c r="E1113" t="s">
        <v>264</v>
      </c>
      <c r="F1113" t="s">
        <v>482</v>
      </c>
      <c r="G1113" t="s">
        <v>245</v>
      </c>
      <c r="H1113" s="170">
        <v>1166.67</v>
      </c>
      <c r="I1113">
        <v>0</v>
      </c>
      <c r="J1113" t="s">
        <v>188</v>
      </c>
      <c r="K1113" t="s">
        <v>189</v>
      </c>
      <c r="L1113" t="s">
        <v>189</v>
      </c>
      <c r="M1113" t="s">
        <v>481</v>
      </c>
      <c r="Q1113">
        <v>208793</v>
      </c>
    </row>
    <row r="1114" spans="1:17" x14ac:dyDescent="0.2">
      <c r="A1114" s="169">
        <v>43800</v>
      </c>
      <c r="B1114">
        <v>3260</v>
      </c>
      <c r="C1114" t="s">
        <v>490</v>
      </c>
      <c r="D1114" t="s">
        <v>265</v>
      </c>
      <c r="E1114" t="s">
        <v>264</v>
      </c>
      <c r="F1114" t="s">
        <v>859</v>
      </c>
      <c r="G1114" t="s">
        <v>245</v>
      </c>
      <c r="H1114" s="170">
        <v>3250</v>
      </c>
      <c r="I1114">
        <v>0</v>
      </c>
      <c r="J1114" t="s">
        <v>188</v>
      </c>
      <c r="K1114" t="s">
        <v>189</v>
      </c>
      <c r="L1114" t="s">
        <v>189</v>
      </c>
      <c r="M1114" t="s">
        <v>857</v>
      </c>
      <c r="Q1114">
        <v>208801</v>
      </c>
    </row>
    <row r="1115" spans="1:17" x14ac:dyDescent="0.2">
      <c r="A1115" s="169">
        <v>43800</v>
      </c>
      <c r="B1115">
        <v>3260</v>
      </c>
      <c r="C1115" t="s">
        <v>490</v>
      </c>
      <c r="D1115" t="s">
        <v>265</v>
      </c>
      <c r="E1115" t="s">
        <v>264</v>
      </c>
      <c r="F1115" t="s">
        <v>858</v>
      </c>
      <c r="G1115" t="s">
        <v>245</v>
      </c>
      <c r="H1115" s="170">
        <v>5000</v>
      </c>
      <c r="I1115">
        <v>0</v>
      </c>
      <c r="J1115" t="s">
        <v>188</v>
      </c>
      <c r="K1115" t="s">
        <v>189</v>
      </c>
      <c r="L1115" t="s">
        <v>189</v>
      </c>
      <c r="M1115" t="s">
        <v>857</v>
      </c>
      <c r="Q1115">
        <v>208802</v>
      </c>
    </row>
    <row r="1116" spans="1:17" x14ac:dyDescent="0.2">
      <c r="A1116" s="169">
        <v>43800</v>
      </c>
      <c r="B1116">
        <v>4520</v>
      </c>
      <c r="C1116" t="s">
        <v>214</v>
      </c>
      <c r="D1116" t="s">
        <v>265</v>
      </c>
      <c r="E1116" t="s">
        <v>264</v>
      </c>
      <c r="F1116" t="s">
        <v>506</v>
      </c>
      <c r="G1116" t="s">
        <v>245</v>
      </c>
      <c r="H1116" s="170">
        <v>-3717.13</v>
      </c>
      <c r="I1116">
        <v>0</v>
      </c>
      <c r="J1116" t="s">
        <v>188</v>
      </c>
      <c r="K1116" t="s">
        <v>189</v>
      </c>
      <c r="L1116" t="s">
        <v>189</v>
      </c>
      <c r="M1116" t="s">
        <v>505</v>
      </c>
      <c r="Q1116">
        <v>208808</v>
      </c>
    </row>
    <row r="1117" spans="1:17" x14ac:dyDescent="0.2">
      <c r="A1117" s="169">
        <v>43800</v>
      </c>
      <c r="B1117">
        <v>3255</v>
      </c>
      <c r="C1117" t="s">
        <v>504</v>
      </c>
      <c r="D1117" t="s">
        <v>265</v>
      </c>
      <c r="E1117" t="s">
        <v>264</v>
      </c>
      <c r="F1117" t="s">
        <v>503</v>
      </c>
      <c r="G1117" t="s">
        <v>245</v>
      </c>
      <c r="H1117" s="170">
        <v>3872.17</v>
      </c>
      <c r="I1117">
        <v>0</v>
      </c>
      <c r="J1117" t="s">
        <v>188</v>
      </c>
      <c r="K1117" t="s">
        <v>189</v>
      </c>
      <c r="L1117" t="s">
        <v>189</v>
      </c>
      <c r="M1117" t="s">
        <v>502</v>
      </c>
      <c r="Q1117">
        <v>208813</v>
      </c>
    </row>
    <row r="1118" spans="1:17" x14ac:dyDescent="0.2">
      <c r="A1118" s="169">
        <v>43800</v>
      </c>
      <c r="B1118">
        <v>4510</v>
      </c>
      <c r="C1118" t="s">
        <v>501</v>
      </c>
      <c r="D1118" t="s">
        <v>265</v>
      </c>
      <c r="E1118" t="s">
        <v>264</v>
      </c>
      <c r="F1118" t="s">
        <v>500</v>
      </c>
      <c r="G1118" t="s">
        <v>245</v>
      </c>
      <c r="H1118" s="170">
        <v>47275</v>
      </c>
      <c r="I1118">
        <v>0</v>
      </c>
      <c r="J1118" t="s">
        <v>188</v>
      </c>
      <c r="K1118" t="s">
        <v>189</v>
      </c>
      <c r="L1118" t="s">
        <v>189</v>
      </c>
      <c r="M1118" t="s">
        <v>499</v>
      </c>
      <c r="Q1118">
        <v>208815</v>
      </c>
    </row>
    <row r="1119" spans="1:17" x14ac:dyDescent="0.2">
      <c r="A1119" s="169">
        <v>43800</v>
      </c>
      <c r="B1119">
        <v>1105</v>
      </c>
      <c r="C1119" t="s">
        <v>498</v>
      </c>
      <c r="D1119" t="s">
        <v>265</v>
      </c>
      <c r="E1119" t="s">
        <v>264</v>
      </c>
      <c r="F1119" t="s">
        <v>497</v>
      </c>
      <c r="G1119" t="s">
        <v>245</v>
      </c>
      <c r="H1119" s="170">
        <v>-1726166.67</v>
      </c>
      <c r="I1119">
        <v>0</v>
      </c>
      <c r="J1119" t="s">
        <v>188</v>
      </c>
      <c r="K1119" t="s">
        <v>189</v>
      </c>
      <c r="L1119" t="s">
        <v>189</v>
      </c>
      <c r="M1119" t="s">
        <v>496</v>
      </c>
      <c r="Q1119">
        <v>208817</v>
      </c>
    </row>
    <row r="1120" spans="1:17" x14ac:dyDescent="0.2">
      <c r="A1120" s="169">
        <v>43800</v>
      </c>
      <c r="B1120">
        <v>3215</v>
      </c>
      <c r="C1120" t="s">
        <v>493</v>
      </c>
      <c r="D1120" t="s">
        <v>265</v>
      </c>
      <c r="E1120" t="s">
        <v>264</v>
      </c>
      <c r="F1120" t="s">
        <v>856</v>
      </c>
      <c r="G1120" t="s">
        <v>245</v>
      </c>
      <c r="H1120" s="170">
        <v>110000</v>
      </c>
      <c r="I1120">
        <v>0</v>
      </c>
      <c r="J1120" t="s">
        <v>188</v>
      </c>
      <c r="K1120" t="s">
        <v>189</v>
      </c>
      <c r="L1120" t="s">
        <v>189</v>
      </c>
      <c r="M1120" t="s">
        <v>855</v>
      </c>
      <c r="Q1120">
        <v>208821</v>
      </c>
    </row>
    <row r="1121" spans="1:17" x14ac:dyDescent="0.2">
      <c r="A1121" s="169">
        <v>43800</v>
      </c>
      <c r="B1121">
        <v>2105</v>
      </c>
      <c r="C1121" t="s">
        <v>186</v>
      </c>
      <c r="D1121" t="s">
        <v>265</v>
      </c>
      <c r="E1121" t="s">
        <v>264</v>
      </c>
      <c r="F1121" t="s">
        <v>1315</v>
      </c>
      <c r="G1121" t="s">
        <v>245</v>
      </c>
      <c r="H1121" s="170">
        <v>-6187</v>
      </c>
      <c r="I1121">
        <v>0</v>
      </c>
      <c r="J1121" t="s">
        <v>188</v>
      </c>
      <c r="K1121" t="s">
        <v>189</v>
      </c>
      <c r="L1121" t="s">
        <v>189</v>
      </c>
      <c r="M1121" t="s">
        <v>494</v>
      </c>
      <c r="Q1121">
        <v>208826</v>
      </c>
    </row>
    <row r="1122" spans="1:17" x14ac:dyDescent="0.2">
      <c r="A1122" s="169">
        <v>43800</v>
      </c>
      <c r="B1122">
        <v>2125</v>
      </c>
      <c r="C1122" t="s">
        <v>203</v>
      </c>
      <c r="D1122" t="s">
        <v>265</v>
      </c>
      <c r="E1122" t="s">
        <v>264</v>
      </c>
      <c r="F1122" t="s">
        <v>1315</v>
      </c>
      <c r="G1122" t="s">
        <v>245</v>
      </c>
      <c r="H1122">
        <v>-12.5</v>
      </c>
      <c r="I1122">
        <v>0</v>
      </c>
      <c r="J1122" t="s">
        <v>188</v>
      </c>
      <c r="K1122" t="s">
        <v>189</v>
      </c>
      <c r="L1122" t="s">
        <v>189</v>
      </c>
      <c r="M1122" t="s">
        <v>494</v>
      </c>
      <c r="Q1122">
        <v>208827</v>
      </c>
    </row>
    <row r="1123" spans="1:17" x14ac:dyDescent="0.2">
      <c r="A1123" s="169">
        <v>43800</v>
      </c>
      <c r="B1123">
        <v>2140</v>
      </c>
      <c r="C1123" t="s">
        <v>191</v>
      </c>
      <c r="D1123" t="s">
        <v>265</v>
      </c>
      <c r="E1123" t="s">
        <v>264</v>
      </c>
      <c r="F1123" t="s">
        <v>1315</v>
      </c>
      <c r="G1123" t="s">
        <v>245</v>
      </c>
      <c r="H1123">
        <v>-277</v>
      </c>
      <c r="I1123">
        <v>0</v>
      </c>
      <c r="J1123" t="s">
        <v>188</v>
      </c>
      <c r="K1123" t="s">
        <v>189</v>
      </c>
      <c r="L1123" t="s">
        <v>189</v>
      </c>
      <c r="M1123" t="s">
        <v>494</v>
      </c>
      <c r="Q1123">
        <v>208828</v>
      </c>
    </row>
    <row r="1124" spans="1:17" x14ac:dyDescent="0.2">
      <c r="A1124" s="169">
        <v>43824</v>
      </c>
      <c r="B1124">
        <v>2105</v>
      </c>
      <c r="C1124" t="s">
        <v>186</v>
      </c>
      <c r="D1124" t="s">
        <v>265</v>
      </c>
      <c r="E1124" t="s">
        <v>264</v>
      </c>
      <c r="F1124" t="s">
        <v>1314</v>
      </c>
      <c r="G1124" t="s">
        <v>245</v>
      </c>
      <c r="H1124" s="170">
        <v>62068.800000000003</v>
      </c>
      <c r="I1124">
        <v>0</v>
      </c>
      <c r="J1124" t="s">
        <v>188</v>
      </c>
      <c r="K1124" t="s">
        <v>189</v>
      </c>
      <c r="L1124" t="s">
        <v>189</v>
      </c>
      <c r="M1124" t="s">
        <v>1313</v>
      </c>
      <c r="Q1124">
        <v>208855</v>
      </c>
    </row>
    <row r="1125" spans="1:17" x14ac:dyDescent="0.2">
      <c r="A1125" s="169">
        <v>43824</v>
      </c>
      <c r="B1125">
        <v>2125</v>
      </c>
      <c r="C1125" t="s">
        <v>203</v>
      </c>
      <c r="D1125" t="s">
        <v>265</v>
      </c>
      <c r="E1125" t="s">
        <v>264</v>
      </c>
      <c r="F1125" t="s">
        <v>1314</v>
      </c>
      <c r="G1125" t="s">
        <v>245</v>
      </c>
      <c r="H1125">
        <v>124.14</v>
      </c>
      <c r="I1125">
        <v>0</v>
      </c>
      <c r="J1125" t="s">
        <v>188</v>
      </c>
      <c r="K1125" t="s">
        <v>189</v>
      </c>
      <c r="L1125" t="s">
        <v>189</v>
      </c>
      <c r="M1125" t="s">
        <v>1313</v>
      </c>
      <c r="Q1125">
        <v>208871</v>
      </c>
    </row>
    <row r="1126" spans="1:17" x14ac:dyDescent="0.2">
      <c r="A1126" s="169">
        <v>43824</v>
      </c>
      <c r="B1126">
        <v>2135</v>
      </c>
      <c r="C1126" t="s">
        <v>190</v>
      </c>
      <c r="D1126" t="s">
        <v>265</v>
      </c>
      <c r="E1126" t="s">
        <v>264</v>
      </c>
      <c r="F1126" t="s">
        <v>1314</v>
      </c>
      <c r="G1126" t="s">
        <v>245</v>
      </c>
      <c r="H1126">
        <v>697.81</v>
      </c>
      <c r="I1126">
        <v>0</v>
      </c>
      <c r="J1126" t="s">
        <v>188</v>
      </c>
      <c r="K1126" t="s">
        <v>189</v>
      </c>
      <c r="L1126" t="s">
        <v>189</v>
      </c>
      <c r="M1126" t="s">
        <v>1313</v>
      </c>
      <c r="Q1126">
        <v>208877</v>
      </c>
    </row>
    <row r="1127" spans="1:17" x14ac:dyDescent="0.2">
      <c r="A1127" s="169">
        <v>43824</v>
      </c>
      <c r="B1127">
        <v>2140</v>
      </c>
      <c r="C1127" t="s">
        <v>191</v>
      </c>
      <c r="D1127" t="s">
        <v>265</v>
      </c>
      <c r="E1127" t="s">
        <v>264</v>
      </c>
      <c r="F1127" t="s">
        <v>1314</v>
      </c>
      <c r="G1127" t="s">
        <v>245</v>
      </c>
      <c r="H1127" s="170">
        <v>1517.55</v>
      </c>
      <c r="I1127">
        <v>0</v>
      </c>
      <c r="J1127" t="s">
        <v>188</v>
      </c>
      <c r="K1127" t="s">
        <v>189</v>
      </c>
      <c r="L1127" t="s">
        <v>189</v>
      </c>
      <c r="M1127" t="s">
        <v>1313</v>
      </c>
      <c r="Q1127">
        <v>208887</v>
      </c>
    </row>
    <row r="1128" spans="1:17" x14ac:dyDescent="0.2">
      <c r="A1128" s="169">
        <v>43815</v>
      </c>
      <c r="B1128">
        <v>2310</v>
      </c>
      <c r="C1128" t="s">
        <v>286</v>
      </c>
      <c r="D1128" t="s">
        <v>265</v>
      </c>
      <c r="E1128" t="s">
        <v>264</v>
      </c>
      <c r="F1128" t="s">
        <v>863</v>
      </c>
      <c r="G1128" t="s">
        <v>245</v>
      </c>
      <c r="H1128">
        <v>250</v>
      </c>
      <c r="I1128">
        <v>37.5</v>
      </c>
      <c r="K1128" t="s">
        <v>201</v>
      </c>
      <c r="M1128" t="s">
        <v>1312</v>
      </c>
      <c r="Q1128">
        <v>208915</v>
      </c>
    </row>
    <row r="1129" spans="1:17" x14ac:dyDescent="0.2">
      <c r="A1129" s="169">
        <v>43830</v>
      </c>
      <c r="B1129">
        <v>2105</v>
      </c>
      <c r="C1129" t="s">
        <v>186</v>
      </c>
      <c r="D1129" t="s">
        <v>265</v>
      </c>
      <c r="E1129" t="s">
        <v>264</v>
      </c>
      <c r="F1129" t="s">
        <v>1310</v>
      </c>
      <c r="G1129" t="s">
        <v>245</v>
      </c>
      <c r="H1129" s="170">
        <v>24827.53</v>
      </c>
      <c r="I1129">
        <v>0</v>
      </c>
      <c r="J1129" t="s">
        <v>188</v>
      </c>
      <c r="K1129" t="s">
        <v>189</v>
      </c>
      <c r="L1129" t="s">
        <v>189</v>
      </c>
      <c r="M1129" t="s">
        <v>1311</v>
      </c>
      <c r="Q1129">
        <v>208941</v>
      </c>
    </row>
    <row r="1130" spans="1:17" x14ac:dyDescent="0.2">
      <c r="A1130" s="169">
        <v>43830</v>
      </c>
      <c r="B1130">
        <v>2135</v>
      </c>
      <c r="C1130" t="s">
        <v>190</v>
      </c>
      <c r="D1130" t="s">
        <v>265</v>
      </c>
      <c r="E1130" t="s">
        <v>264</v>
      </c>
      <c r="F1130" t="s">
        <v>1310</v>
      </c>
      <c r="G1130" t="s">
        <v>245</v>
      </c>
      <c r="H1130">
        <v>279.12</v>
      </c>
      <c r="I1130">
        <v>0</v>
      </c>
      <c r="J1130" t="s">
        <v>188</v>
      </c>
      <c r="K1130" t="s">
        <v>189</v>
      </c>
      <c r="L1130" t="s">
        <v>189</v>
      </c>
      <c r="M1130" t="s">
        <v>1311</v>
      </c>
      <c r="Q1130">
        <v>208947</v>
      </c>
    </row>
    <row r="1131" spans="1:17" x14ac:dyDescent="0.2">
      <c r="A1131" s="169">
        <v>43830</v>
      </c>
      <c r="B1131">
        <v>2140</v>
      </c>
      <c r="C1131" t="s">
        <v>191</v>
      </c>
      <c r="D1131" t="s">
        <v>265</v>
      </c>
      <c r="E1131" t="s">
        <v>264</v>
      </c>
      <c r="F1131" t="s">
        <v>1310</v>
      </c>
      <c r="G1131" t="s">
        <v>245</v>
      </c>
      <c r="H1131">
        <v>607.03</v>
      </c>
      <c r="I1131">
        <v>0</v>
      </c>
      <c r="J1131" t="s">
        <v>188</v>
      </c>
      <c r="K1131" t="s">
        <v>189</v>
      </c>
      <c r="L1131" t="s">
        <v>189</v>
      </c>
      <c r="M1131" t="s">
        <v>1311</v>
      </c>
      <c r="Q1131">
        <v>208957</v>
      </c>
    </row>
    <row r="1132" spans="1:17" x14ac:dyDescent="0.2">
      <c r="A1132" s="169">
        <v>43831</v>
      </c>
      <c r="B1132">
        <v>2105</v>
      </c>
      <c r="C1132" t="s">
        <v>186</v>
      </c>
      <c r="D1132" t="s">
        <v>265</v>
      </c>
      <c r="E1132" t="s">
        <v>264</v>
      </c>
      <c r="F1132" t="s">
        <v>1310</v>
      </c>
      <c r="G1132" t="s">
        <v>245</v>
      </c>
      <c r="H1132" s="170">
        <v>-24827.53</v>
      </c>
      <c r="I1132">
        <v>0</v>
      </c>
      <c r="J1132" t="s">
        <v>188</v>
      </c>
      <c r="K1132" t="s">
        <v>189</v>
      </c>
      <c r="L1132" t="s">
        <v>189</v>
      </c>
      <c r="M1132" t="s">
        <v>1309</v>
      </c>
      <c r="Q1132">
        <v>208968</v>
      </c>
    </row>
    <row r="1133" spans="1:17" x14ac:dyDescent="0.2">
      <c r="A1133" s="169">
        <v>43831</v>
      </c>
      <c r="B1133">
        <v>2135</v>
      </c>
      <c r="C1133" t="s">
        <v>190</v>
      </c>
      <c r="D1133" t="s">
        <v>265</v>
      </c>
      <c r="E1133" t="s">
        <v>264</v>
      </c>
      <c r="F1133" t="s">
        <v>1310</v>
      </c>
      <c r="G1133" t="s">
        <v>245</v>
      </c>
      <c r="H1133">
        <v>-279.12</v>
      </c>
      <c r="I1133">
        <v>0</v>
      </c>
      <c r="J1133" t="s">
        <v>188</v>
      </c>
      <c r="K1133" t="s">
        <v>189</v>
      </c>
      <c r="L1133" t="s">
        <v>189</v>
      </c>
      <c r="M1133" t="s">
        <v>1309</v>
      </c>
      <c r="Q1133">
        <v>208974</v>
      </c>
    </row>
    <row r="1134" spans="1:17" x14ac:dyDescent="0.2">
      <c r="A1134" s="169">
        <v>43831</v>
      </c>
      <c r="B1134">
        <v>2140</v>
      </c>
      <c r="C1134" t="s">
        <v>191</v>
      </c>
      <c r="D1134" t="s">
        <v>265</v>
      </c>
      <c r="E1134" t="s">
        <v>264</v>
      </c>
      <c r="F1134" t="s">
        <v>1310</v>
      </c>
      <c r="G1134" t="s">
        <v>245</v>
      </c>
      <c r="H1134">
        <v>-607.03</v>
      </c>
      <c r="I1134">
        <v>0</v>
      </c>
      <c r="J1134" t="s">
        <v>188</v>
      </c>
      <c r="K1134" t="s">
        <v>189</v>
      </c>
      <c r="L1134" t="s">
        <v>189</v>
      </c>
      <c r="M1134" t="s">
        <v>1309</v>
      </c>
      <c r="Q1134">
        <v>208984</v>
      </c>
    </row>
    <row r="1135" spans="1:17" x14ac:dyDescent="0.2">
      <c r="A1135" s="169">
        <v>43821</v>
      </c>
      <c r="B1135">
        <v>4505</v>
      </c>
      <c r="C1135" t="s">
        <v>396</v>
      </c>
      <c r="D1135" t="s">
        <v>265</v>
      </c>
      <c r="E1135" t="s">
        <v>264</v>
      </c>
      <c r="F1135" t="s">
        <v>454</v>
      </c>
      <c r="G1135" t="s">
        <v>245</v>
      </c>
      <c r="H1135">
        <v>3.8</v>
      </c>
      <c r="I1135">
        <v>0</v>
      </c>
      <c r="J1135" t="s">
        <v>193</v>
      </c>
      <c r="K1135" t="s">
        <v>194</v>
      </c>
      <c r="L1135" t="s">
        <v>194</v>
      </c>
      <c r="M1135" t="s">
        <v>1297</v>
      </c>
      <c r="Q1135">
        <v>209078</v>
      </c>
    </row>
    <row r="1136" spans="1:17" x14ac:dyDescent="0.2">
      <c r="A1136" s="169">
        <v>43821</v>
      </c>
      <c r="B1136">
        <v>4505</v>
      </c>
      <c r="C1136" t="s">
        <v>396</v>
      </c>
      <c r="D1136" t="s">
        <v>265</v>
      </c>
      <c r="E1136" t="s">
        <v>264</v>
      </c>
      <c r="F1136" t="s">
        <v>453</v>
      </c>
      <c r="G1136" t="s">
        <v>245</v>
      </c>
      <c r="H1136">
        <v>3.8</v>
      </c>
      <c r="I1136">
        <v>0</v>
      </c>
      <c r="J1136" t="s">
        <v>193</v>
      </c>
      <c r="K1136" t="s">
        <v>194</v>
      </c>
      <c r="L1136" t="s">
        <v>194</v>
      </c>
      <c r="M1136" t="s">
        <v>1297</v>
      </c>
      <c r="Q1136">
        <v>209084</v>
      </c>
    </row>
    <row r="1137" spans="1:17" x14ac:dyDescent="0.2">
      <c r="A1137" s="169">
        <v>43821</v>
      </c>
      <c r="B1137">
        <v>4505</v>
      </c>
      <c r="C1137" t="s">
        <v>396</v>
      </c>
      <c r="D1137" t="s">
        <v>265</v>
      </c>
      <c r="E1137" t="s">
        <v>264</v>
      </c>
      <c r="F1137" t="s">
        <v>452</v>
      </c>
      <c r="G1137" t="s">
        <v>245</v>
      </c>
      <c r="H1137">
        <v>3.8</v>
      </c>
      <c r="I1137">
        <v>0</v>
      </c>
      <c r="J1137" t="s">
        <v>193</v>
      </c>
      <c r="K1137" t="s">
        <v>194</v>
      </c>
      <c r="L1137" t="s">
        <v>194</v>
      </c>
      <c r="M1137" t="s">
        <v>1297</v>
      </c>
      <c r="Q1137">
        <v>209086</v>
      </c>
    </row>
    <row r="1138" spans="1:17" x14ac:dyDescent="0.2">
      <c r="A1138" s="169">
        <v>43821</v>
      </c>
      <c r="B1138">
        <v>4505</v>
      </c>
      <c r="C1138" t="s">
        <v>396</v>
      </c>
      <c r="D1138" t="s">
        <v>265</v>
      </c>
      <c r="E1138" t="s">
        <v>264</v>
      </c>
      <c r="F1138" t="s">
        <v>451</v>
      </c>
      <c r="G1138" t="s">
        <v>245</v>
      </c>
      <c r="H1138">
        <v>3.8</v>
      </c>
      <c r="I1138">
        <v>0</v>
      </c>
      <c r="J1138" t="s">
        <v>193</v>
      </c>
      <c r="K1138" t="s">
        <v>194</v>
      </c>
      <c r="L1138" t="s">
        <v>194</v>
      </c>
      <c r="M1138" t="s">
        <v>1297</v>
      </c>
      <c r="Q1138">
        <v>209088</v>
      </c>
    </row>
    <row r="1139" spans="1:17" x14ac:dyDescent="0.2">
      <c r="A1139" s="169">
        <v>43821</v>
      </c>
      <c r="B1139">
        <v>4505</v>
      </c>
      <c r="C1139" t="s">
        <v>396</v>
      </c>
      <c r="D1139" t="s">
        <v>265</v>
      </c>
      <c r="E1139" t="s">
        <v>264</v>
      </c>
      <c r="F1139" t="s">
        <v>450</v>
      </c>
      <c r="G1139" t="s">
        <v>245</v>
      </c>
      <c r="H1139">
        <v>3.8</v>
      </c>
      <c r="I1139">
        <v>0</v>
      </c>
      <c r="J1139" t="s">
        <v>193</v>
      </c>
      <c r="K1139" t="s">
        <v>194</v>
      </c>
      <c r="L1139" t="s">
        <v>194</v>
      </c>
      <c r="M1139" t="s">
        <v>1297</v>
      </c>
      <c r="Q1139">
        <v>209090</v>
      </c>
    </row>
    <row r="1140" spans="1:17" x14ac:dyDescent="0.2">
      <c r="A1140" s="169">
        <v>43821</v>
      </c>
      <c r="B1140">
        <v>2405</v>
      </c>
      <c r="C1140" t="s">
        <v>213</v>
      </c>
      <c r="D1140" t="s">
        <v>265</v>
      </c>
      <c r="E1140" t="s">
        <v>264</v>
      </c>
      <c r="F1140" t="s">
        <v>1308</v>
      </c>
      <c r="G1140" t="s">
        <v>245</v>
      </c>
      <c r="H1140">
        <v>213.91</v>
      </c>
      <c r="I1140">
        <v>0</v>
      </c>
      <c r="J1140" t="s">
        <v>193</v>
      </c>
      <c r="K1140" t="s">
        <v>194</v>
      </c>
      <c r="L1140" t="s">
        <v>194</v>
      </c>
      <c r="M1140" t="s">
        <v>1297</v>
      </c>
      <c r="N1140" t="s">
        <v>195</v>
      </c>
      <c r="Q1140">
        <v>209092</v>
      </c>
    </row>
    <row r="1141" spans="1:17" x14ac:dyDescent="0.2">
      <c r="A1141" s="169">
        <v>43821</v>
      </c>
      <c r="B1141">
        <v>3465</v>
      </c>
      <c r="C1141" t="s">
        <v>633</v>
      </c>
      <c r="D1141" t="s">
        <v>265</v>
      </c>
      <c r="E1141" t="s">
        <v>264</v>
      </c>
      <c r="F1141" t="s">
        <v>1307</v>
      </c>
      <c r="G1141" t="s">
        <v>245</v>
      </c>
      <c r="H1141">
        <v>21.74</v>
      </c>
      <c r="I1141">
        <v>0</v>
      </c>
      <c r="J1141" t="s">
        <v>193</v>
      </c>
      <c r="K1141" t="s">
        <v>194</v>
      </c>
      <c r="L1141" t="s">
        <v>194</v>
      </c>
      <c r="M1141" t="s">
        <v>1297</v>
      </c>
      <c r="N1141" t="s">
        <v>448</v>
      </c>
      <c r="Q1141">
        <v>209093</v>
      </c>
    </row>
    <row r="1142" spans="1:17" x14ac:dyDescent="0.2">
      <c r="A1142" s="169">
        <v>43821</v>
      </c>
      <c r="B1142">
        <v>4505</v>
      </c>
      <c r="C1142" t="s">
        <v>396</v>
      </c>
      <c r="D1142" t="s">
        <v>265</v>
      </c>
      <c r="E1142" t="s">
        <v>264</v>
      </c>
      <c r="F1142" t="s">
        <v>447</v>
      </c>
      <c r="G1142" t="s">
        <v>245</v>
      </c>
      <c r="H1142">
        <v>3.8</v>
      </c>
      <c r="I1142">
        <v>0</v>
      </c>
      <c r="J1142" t="s">
        <v>193</v>
      </c>
      <c r="K1142" t="s">
        <v>194</v>
      </c>
      <c r="L1142" t="s">
        <v>194</v>
      </c>
      <c r="M1142" t="s">
        <v>1297</v>
      </c>
      <c r="Q1142">
        <v>209095</v>
      </c>
    </row>
    <row r="1143" spans="1:17" x14ac:dyDescent="0.2">
      <c r="A1143" s="169">
        <v>43821</v>
      </c>
      <c r="B1143">
        <v>4505</v>
      </c>
      <c r="C1143" t="s">
        <v>396</v>
      </c>
      <c r="D1143" t="s">
        <v>265</v>
      </c>
      <c r="E1143" t="s">
        <v>264</v>
      </c>
      <c r="F1143" t="s">
        <v>446</v>
      </c>
      <c r="G1143" t="s">
        <v>245</v>
      </c>
      <c r="H1143">
        <v>3.8</v>
      </c>
      <c r="I1143">
        <v>0</v>
      </c>
      <c r="J1143" t="s">
        <v>193</v>
      </c>
      <c r="K1143" t="s">
        <v>194</v>
      </c>
      <c r="L1143" t="s">
        <v>194</v>
      </c>
      <c r="M1143" t="s">
        <v>1297</v>
      </c>
      <c r="Q1143">
        <v>209097</v>
      </c>
    </row>
    <row r="1144" spans="1:17" x14ac:dyDescent="0.2">
      <c r="A1144" s="169">
        <v>43821</v>
      </c>
      <c r="B1144">
        <v>3750</v>
      </c>
      <c r="C1144" t="s">
        <v>216</v>
      </c>
      <c r="D1144" t="s">
        <v>265</v>
      </c>
      <c r="E1144" t="s">
        <v>264</v>
      </c>
      <c r="F1144" s="175" t="s">
        <v>1306</v>
      </c>
      <c r="G1144" t="s">
        <v>254</v>
      </c>
      <c r="H1144">
        <v>53.25</v>
      </c>
      <c r="I1144">
        <v>0</v>
      </c>
      <c r="J1144" t="s">
        <v>193</v>
      </c>
      <c r="K1144" t="s">
        <v>194</v>
      </c>
      <c r="L1144" t="s">
        <v>194</v>
      </c>
      <c r="M1144" t="s">
        <v>1297</v>
      </c>
      <c r="N1144" t="s">
        <v>1305</v>
      </c>
      <c r="Q1144">
        <v>209099</v>
      </c>
    </row>
    <row r="1145" spans="1:17" x14ac:dyDescent="0.2">
      <c r="A1145" s="169">
        <v>43821</v>
      </c>
      <c r="B1145">
        <v>4505</v>
      </c>
      <c r="C1145" t="s">
        <v>396</v>
      </c>
      <c r="D1145" t="s">
        <v>265</v>
      </c>
      <c r="E1145" t="s">
        <v>264</v>
      </c>
      <c r="F1145" s="175" t="s">
        <v>445</v>
      </c>
      <c r="G1145" t="s">
        <v>245</v>
      </c>
      <c r="H1145">
        <v>3.8</v>
      </c>
      <c r="I1145">
        <v>0</v>
      </c>
      <c r="J1145" t="s">
        <v>193</v>
      </c>
      <c r="K1145" t="s">
        <v>194</v>
      </c>
      <c r="L1145" t="s">
        <v>194</v>
      </c>
      <c r="M1145" t="s">
        <v>1297</v>
      </c>
      <c r="Q1145">
        <v>209100</v>
      </c>
    </row>
    <row r="1146" spans="1:17" x14ac:dyDescent="0.2">
      <c r="A1146" s="169">
        <v>43821</v>
      </c>
      <c r="B1146">
        <v>4505</v>
      </c>
      <c r="C1146" t="s">
        <v>396</v>
      </c>
      <c r="D1146" t="s">
        <v>265</v>
      </c>
      <c r="E1146" t="s">
        <v>264</v>
      </c>
      <c r="F1146" t="s">
        <v>444</v>
      </c>
      <c r="G1146" t="s">
        <v>245</v>
      </c>
      <c r="H1146">
        <v>3.8</v>
      </c>
      <c r="I1146">
        <v>0</v>
      </c>
      <c r="J1146" t="s">
        <v>193</v>
      </c>
      <c r="K1146" t="s">
        <v>194</v>
      </c>
      <c r="L1146" t="s">
        <v>194</v>
      </c>
      <c r="M1146" t="s">
        <v>1297</v>
      </c>
      <c r="Q1146">
        <v>209102</v>
      </c>
    </row>
    <row r="1147" spans="1:17" x14ac:dyDescent="0.2">
      <c r="A1147" s="169">
        <v>43821</v>
      </c>
      <c r="B1147">
        <v>3425</v>
      </c>
      <c r="C1147" t="s">
        <v>239</v>
      </c>
      <c r="D1147" t="s">
        <v>265</v>
      </c>
      <c r="E1147" t="s">
        <v>264</v>
      </c>
      <c r="F1147" t="s">
        <v>1304</v>
      </c>
      <c r="G1147" t="s">
        <v>245</v>
      </c>
      <c r="H1147">
        <v>521.74</v>
      </c>
      <c r="I1147">
        <v>0</v>
      </c>
      <c r="J1147" t="s">
        <v>193</v>
      </c>
      <c r="K1147" t="s">
        <v>194</v>
      </c>
      <c r="L1147" t="s">
        <v>194</v>
      </c>
      <c r="M1147" t="s">
        <v>1297</v>
      </c>
      <c r="N1147" t="s">
        <v>1303</v>
      </c>
      <c r="Q1147">
        <v>209105</v>
      </c>
    </row>
    <row r="1148" spans="1:17" x14ac:dyDescent="0.2">
      <c r="A1148" s="169">
        <v>43821</v>
      </c>
      <c r="B1148">
        <v>4505</v>
      </c>
      <c r="C1148" t="s">
        <v>396</v>
      </c>
      <c r="D1148" t="s">
        <v>265</v>
      </c>
      <c r="E1148" t="s">
        <v>264</v>
      </c>
      <c r="F1148" t="s">
        <v>443</v>
      </c>
      <c r="G1148" t="s">
        <v>245</v>
      </c>
      <c r="H1148">
        <v>3.8</v>
      </c>
      <c r="I1148">
        <v>0</v>
      </c>
      <c r="J1148" t="s">
        <v>193</v>
      </c>
      <c r="K1148" t="s">
        <v>194</v>
      </c>
      <c r="L1148" t="s">
        <v>194</v>
      </c>
      <c r="M1148" t="s">
        <v>1297</v>
      </c>
      <c r="Q1148">
        <v>209107</v>
      </c>
    </row>
    <row r="1149" spans="1:17" x14ac:dyDescent="0.2">
      <c r="A1149" s="169">
        <v>43821</v>
      </c>
      <c r="B1149">
        <v>4505</v>
      </c>
      <c r="C1149" t="s">
        <v>396</v>
      </c>
      <c r="D1149" t="s">
        <v>265</v>
      </c>
      <c r="E1149" t="s">
        <v>264</v>
      </c>
      <c r="F1149" t="s">
        <v>405</v>
      </c>
      <c r="G1149" t="s">
        <v>245</v>
      </c>
      <c r="H1149">
        <v>3.8</v>
      </c>
      <c r="I1149">
        <v>0</v>
      </c>
      <c r="J1149" t="s">
        <v>193</v>
      </c>
      <c r="K1149" t="s">
        <v>194</v>
      </c>
      <c r="L1149" t="s">
        <v>194</v>
      </c>
      <c r="M1149" t="s">
        <v>1297</v>
      </c>
      <c r="Q1149">
        <v>209109</v>
      </c>
    </row>
    <row r="1150" spans="1:17" x14ac:dyDescent="0.2">
      <c r="A1150" s="169">
        <v>43821</v>
      </c>
      <c r="B1150">
        <v>4505</v>
      </c>
      <c r="C1150" t="s">
        <v>396</v>
      </c>
      <c r="D1150" t="s">
        <v>265</v>
      </c>
      <c r="E1150" t="s">
        <v>264</v>
      </c>
      <c r="F1150" t="s">
        <v>442</v>
      </c>
      <c r="G1150" t="s">
        <v>245</v>
      </c>
      <c r="H1150">
        <v>3.8</v>
      </c>
      <c r="I1150">
        <v>0</v>
      </c>
      <c r="J1150" t="s">
        <v>193</v>
      </c>
      <c r="K1150" t="s">
        <v>194</v>
      </c>
      <c r="L1150" t="s">
        <v>194</v>
      </c>
      <c r="M1150" t="s">
        <v>1297</v>
      </c>
      <c r="Q1150">
        <v>209113</v>
      </c>
    </row>
    <row r="1151" spans="1:17" x14ac:dyDescent="0.2">
      <c r="A1151" s="169">
        <v>43821</v>
      </c>
      <c r="B1151">
        <v>4505</v>
      </c>
      <c r="C1151" t="s">
        <v>396</v>
      </c>
      <c r="D1151" t="s">
        <v>265</v>
      </c>
      <c r="E1151" t="s">
        <v>264</v>
      </c>
      <c r="F1151" t="s">
        <v>441</v>
      </c>
      <c r="G1151" t="s">
        <v>245</v>
      </c>
      <c r="H1151">
        <v>3.8</v>
      </c>
      <c r="I1151">
        <v>0</v>
      </c>
      <c r="J1151" t="s">
        <v>193</v>
      </c>
      <c r="K1151" t="s">
        <v>194</v>
      </c>
      <c r="L1151" t="s">
        <v>194</v>
      </c>
      <c r="M1151" t="s">
        <v>1297</v>
      </c>
      <c r="Q1151">
        <v>209115</v>
      </c>
    </row>
    <row r="1152" spans="1:17" x14ac:dyDescent="0.2">
      <c r="A1152" s="169">
        <v>43821</v>
      </c>
      <c r="B1152">
        <v>4505</v>
      </c>
      <c r="C1152" t="s">
        <v>396</v>
      </c>
      <c r="D1152" t="s">
        <v>265</v>
      </c>
      <c r="E1152" t="s">
        <v>264</v>
      </c>
      <c r="F1152" t="s">
        <v>440</v>
      </c>
      <c r="G1152" t="s">
        <v>245</v>
      </c>
      <c r="H1152">
        <v>3.8</v>
      </c>
      <c r="I1152">
        <v>0</v>
      </c>
      <c r="J1152" t="s">
        <v>193</v>
      </c>
      <c r="K1152" t="s">
        <v>194</v>
      </c>
      <c r="L1152" t="s">
        <v>194</v>
      </c>
      <c r="M1152" t="s">
        <v>1297</v>
      </c>
      <c r="Q1152">
        <v>209117</v>
      </c>
    </row>
    <row r="1153" spans="1:17" x14ac:dyDescent="0.2">
      <c r="A1153" s="169">
        <v>43821</v>
      </c>
      <c r="B1153">
        <v>2225</v>
      </c>
      <c r="C1153" t="s">
        <v>202</v>
      </c>
      <c r="D1153" t="s">
        <v>265</v>
      </c>
      <c r="E1153" t="s">
        <v>264</v>
      </c>
      <c r="F1153" t="s">
        <v>1302</v>
      </c>
      <c r="G1153" t="s">
        <v>245</v>
      </c>
      <c r="H1153">
        <v>196.52</v>
      </c>
      <c r="I1153">
        <v>0</v>
      </c>
      <c r="J1153" t="s">
        <v>193</v>
      </c>
      <c r="K1153" t="s">
        <v>194</v>
      </c>
      <c r="L1153" t="s">
        <v>194</v>
      </c>
      <c r="M1153" t="s">
        <v>1297</v>
      </c>
      <c r="N1153" t="s">
        <v>195</v>
      </c>
      <c r="Q1153">
        <v>209119</v>
      </c>
    </row>
    <row r="1154" spans="1:17" x14ac:dyDescent="0.2">
      <c r="A1154" s="169">
        <v>43821</v>
      </c>
      <c r="B1154">
        <v>4505</v>
      </c>
      <c r="C1154" t="s">
        <v>396</v>
      </c>
      <c r="D1154" t="s">
        <v>265</v>
      </c>
      <c r="E1154" t="s">
        <v>264</v>
      </c>
      <c r="F1154" t="s">
        <v>439</v>
      </c>
      <c r="G1154" t="s">
        <v>245</v>
      </c>
      <c r="H1154">
        <v>3.8</v>
      </c>
      <c r="I1154">
        <v>0</v>
      </c>
      <c r="J1154" t="s">
        <v>193</v>
      </c>
      <c r="K1154" t="s">
        <v>194</v>
      </c>
      <c r="L1154" t="s">
        <v>194</v>
      </c>
      <c r="M1154" t="s">
        <v>1297</v>
      </c>
      <c r="Q1154">
        <v>209120</v>
      </c>
    </row>
    <row r="1155" spans="1:17" x14ac:dyDescent="0.2">
      <c r="A1155" s="169">
        <v>43821</v>
      </c>
      <c r="B1155">
        <v>4505</v>
      </c>
      <c r="C1155" t="s">
        <v>396</v>
      </c>
      <c r="D1155" t="s">
        <v>265</v>
      </c>
      <c r="E1155" t="s">
        <v>264</v>
      </c>
      <c r="F1155" t="s">
        <v>438</v>
      </c>
      <c r="G1155" t="s">
        <v>245</v>
      </c>
      <c r="H1155">
        <v>3.8</v>
      </c>
      <c r="I1155">
        <v>0</v>
      </c>
      <c r="J1155" t="s">
        <v>193</v>
      </c>
      <c r="K1155" t="s">
        <v>194</v>
      </c>
      <c r="L1155" t="s">
        <v>194</v>
      </c>
      <c r="M1155" t="s">
        <v>1297</v>
      </c>
      <c r="Q1155">
        <v>209122</v>
      </c>
    </row>
    <row r="1156" spans="1:17" x14ac:dyDescent="0.2">
      <c r="A1156" s="169">
        <v>43821</v>
      </c>
      <c r="B1156">
        <v>4505</v>
      </c>
      <c r="C1156" t="s">
        <v>396</v>
      </c>
      <c r="D1156" t="s">
        <v>265</v>
      </c>
      <c r="E1156" t="s">
        <v>264</v>
      </c>
      <c r="F1156" t="s">
        <v>437</v>
      </c>
      <c r="G1156" t="s">
        <v>245</v>
      </c>
      <c r="H1156">
        <v>3.8</v>
      </c>
      <c r="I1156">
        <v>0</v>
      </c>
      <c r="J1156" t="s">
        <v>193</v>
      </c>
      <c r="K1156" t="s">
        <v>194</v>
      </c>
      <c r="L1156" t="s">
        <v>194</v>
      </c>
      <c r="M1156" t="s">
        <v>1297</v>
      </c>
      <c r="Q1156">
        <v>209126</v>
      </c>
    </row>
    <row r="1157" spans="1:17" x14ac:dyDescent="0.2">
      <c r="A1157" s="169">
        <v>43821</v>
      </c>
      <c r="B1157">
        <v>4505</v>
      </c>
      <c r="C1157" t="s">
        <v>396</v>
      </c>
      <c r="D1157" t="s">
        <v>265</v>
      </c>
      <c r="E1157" t="s">
        <v>264</v>
      </c>
      <c r="F1157" t="s">
        <v>435</v>
      </c>
      <c r="G1157" t="s">
        <v>245</v>
      </c>
      <c r="H1157">
        <v>3.8</v>
      </c>
      <c r="I1157">
        <v>0</v>
      </c>
      <c r="J1157" t="s">
        <v>193</v>
      </c>
      <c r="K1157" t="s">
        <v>194</v>
      </c>
      <c r="L1157" t="s">
        <v>194</v>
      </c>
      <c r="M1157" t="s">
        <v>1297</v>
      </c>
      <c r="Q1157">
        <v>209128</v>
      </c>
    </row>
    <row r="1158" spans="1:17" x14ac:dyDescent="0.2">
      <c r="A1158" s="169">
        <v>43821</v>
      </c>
      <c r="B1158">
        <v>4505</v>
      </c>
      <c r="C1158" t="s">
        <v>396</v>
      </c>
      <c r="D1158" t="s">
        <v>265</v>
      </c>
      <c r="E1158" t="s">
        <v>264</v>
      </c>
      <c r="F1158" t="s">
        <v>434</v>
      </c>
      <c r="G1158" t="s">
        <v>245</v>
      </c>
      <c r="H1158">
        <v>3.8</v>
      </c>
      <c r="I1158">
        <v>0</v>
      </c>
      <c r="J1158" t="s">
        <v>193</v>
      </c>
      <c r="K1158" t="s">
        <v>194</v>
      </c>
      <c r="L1158" t="s">
        <v>194</v>
      </c>
      <c r="M1158" t="s">
        <v>1297</v>
      </c>
      <c r="Q1158">
        <v>209130</v>
      </c>
    </row>
    <row r="1159" spans="1:17" x14ac:dyDescent="0.2">
      <c r="A1159" s="169">
        <v>43821</v>
      </c>
      <c r="B1159">
        <v>4505</v>
      </c>
      <c r="C1159" t="s">
        <v>396</v>
      </c>
      <c r="D1159" t="s">
        <v>265</v>
      </c>
      <c r="E1159" t="s">
        <v>264</v>
      </c>
      <c r="F1159" t="s">
        <v>433</v>
      </c>
      <c r="G1159" t="s">
        <v>245</v>
      </c>
      <c r="H1159">
        <v>3.8</v>
      </c>
      <c r="I1159">
        <v>0</v>
      </c>
      <c r="J1159" t="s">
        <v>193</v>
      </c>
      <c r="K1159" t="s">
        <v>194</v>
      </c>
      <c r="L1159" t="s">
        <v>194</v>
      </c>
      <c r="M1159" t="s">
        <v>1297</v>
      </c>
      <c r="Q1159">
        <v>209132</v>
      </c>
    </row>
    <row r="1160" spans="1:17" x14ac:dyDescent="0.2">
      <c r="A1160" s="169">
        <v>43821</v>
      </c>
      <c r="B1160">
        <v>4505</v>
      </c>
      <c r="C1160" t="s">
        <v>396</v>
      </c>
      <c r="D1160" t="s">
        <v>265</v>
      </c>
      <c r="E1160" t="s">
        <v>264</v>
      </c>
      <c r="F1160" t="s">
        <v>432</v>
      </c>
      <c r="G1160" t="s">
        <v>245</v>
      </c>
      <c r="H1160">
        <v>3.8</v>
      </c>
      <c r="I1160">
        <v>0</v>
      </c>
      <c r="J1160" t="s">
        <v>193</v>
      </c>
      <c r="K1160" t="s">
        <v>194</v>
      </c>
      <c r="L1160" t="s">
        <v>194</v>
      </c>
      <c r="M1160" t="s">
        <v>1297</v>
      </c>
      <c r="Q1160">
        <v>209135</v>
      </c>
    </row>
    <row r="1161" spans="1:17" x14ac:dyDescent="0.2">
      <c r="A1161" s="169">
        <v>43821</v>
      </c>
      <c r="B1161">
        <v>4505</v>
      </c>
      <c r="C1161" t="s">
        <v>396</v>
      </c>
      <c r="D1161" t="s">
        <v>265</v>
      </c>
      <c r="E1161" t="s">
        <v>264</v>
      </c>
      <c r="F1161" t="s">
        <v>431</v>
      </c>
      <c r="G1161" t="s">
        <v>245</v>
      </c>
      <c r="H1161">
        <v>3.8</v>
      </c>
      <c r="I1161">
        <v>0</v>
      </c>
      <c r="J1161" t="s">
        <v>193</v>
      </c>
      <c r="K1161" t="s">
        <v>194</v>
      </c>
      <c r="L1161" t="s">
        <v>194</v>
      </c>
      <c r="M1161" t="s">
        <v>1297</v>
      </c>
      <c r="Q1161">
        <v>209137</v>
      </c>
    </row>
    <row r="1162" spans="1:17" x14ac:dyDescent="0.2">
      <c r="A1162" s="169">
        <v>43821</v>
      </c>
      <c r="B1162">
        <v>4505</v>
      </c>
      <c r="C1162" t="s">
        <v>396</v>
      </c>
      <c r="D1162" t="s">
        <v>265</v>
      </c>
      <c r="E1162" t="s">
        <v>264</v>
      </c>
      <c r="F1162" t="s">
        <v>430</v>
      </c>
      <c r="G1162" t="s">
        <v>245</v>
      </c>
      <c r="H1162">
        <v>3.8</v>
      </c>
      <c r="I1162">
        <v>0</v>
      </c>
      <c r="J1162" t="s">
        <v>193</v>
      </c>
      <c r="K1162" t="s">
        <v>194</v>
      </c>
      <c r="L1162" t="s">
        <v>194</v>
      </c>
      <c r="M1162" t="s">
        <v>1297</v>
      </c>
      <c r="Q1162">
        <v>209143</v>
      </c>
    </row>
    <row r="1163" spans="1:17" x14ac:dyDescent="0.2">
      <c r="A1163" s="169">
        <v>43821</v>
      </c>
      <c r="B1163">
        <v>4505</v>
      </c>
      <c r="C1163" t="s">
        <v>396</v>
      </c>
      <c r="D1163" t="s">
        <v>265</v>
      </c>
      <c r="E1163" t="s">
        <v>264</v>
      </c>
      <c r="F1163" t="s">
        <v>429</v>
      </c>
      <c r="G1163" t="s">
        <v>245</v>
      </c>
      <c r="H1163">
        <v>3.8</v>
      </c>
      <c r="I1163">
        <v>0</v>
      </c>
      <c r="J1163" t="s">
        <v>193</v>
      </c>
      <c r="K1163" t="s">
        <v>194</v>
      </c>
      <c r="L1163" t="s">
        <v>194</v>
      </c>
      <c r="M1163" t="s">
        <v>1297</v>
      </c>
      <c r="Q1163">
        <v>209147</v>
      </c>
    </row>
    <row r="1164" spans="1:17" x14ac:dyDescent="0.2">
      <c r="A1164" s="169">
        <v>43821</v>
      </c>
      <c r="B1164">
        <v>4505</v>
      </c>
      <c r="C1164" t="s">
        <v>396</v>
      </c>
      <c r="D1164" t="s">
        <v>265</v>
      </c>
      <c r="E1164" t="s">
        <v>264</v>
      </c>
      <c r="F1164" t="s">
        <v>417</v>
      </c>
      <c r="G1164" t="s">
        <v>245</v>
      </c>
      <c r="H1164">
        <v>3.8</v>
      </c>
      <c r="I1164">
        <v>0</v>
      </c>
      <c r="J1164" t="s">
        <v>193</v>
      </c>
      <c r="K1164" t="s">
        <v>194</v>
      </c>
      <c r="L1164" t="s">
        <v>194</v>
      </c>
      <c r="M1164" t="s">
        <v>1297</v>
      </c>
      <c r="Q1164">
        <v>209149</v>
      </c>
    </row>
    <row r="1165" spans="1:17" x14ac:dyDescent="0.2">
      <c r="A1165" s="169">
        <v>43821</v>
      </c>
      <c r="B1165">
        <v>4505</v>
      </c>
      <c r="C1165" t="s">
        <v>396</v>
      </c>
      <c r="D1165" t="s">
        <v>265</v>
      </c>
      <c r="E1165" t="s">
        <v>264</v>
      </c>
      <c r="F1165" t="s">
        <v>1135</v>
      </c>
      <c r="G1165" t="s">
        <v>245</v>
      </c>
      <c r="H1165">
        <v>3.8</v>
      </c>
      <c r="I1165">
        <v>0</v>
      </c>
      <c r="J1165" t="s">
        <v>193</v>
      </c>
      <c r="K1165" t="s">
        <v>194</v>
      </c>
      <c r="L1165" t="s">
        <v>194</v>
      </c>
      <c r="M1165" t="s">
        <v>1297</v>
      </c>
      <c r="Q1165">
        <v>209151</v>
      </c>
    </row>
    <row r="1166" spans="1:17" x14ac:dyDescent="0.2">
      <c r="A1166" s="169">
        <v>43821</v>
      </c>
      <c r="B1166">
        <v>4505</v>
      </c>
      <c r="C1166" t="s">
        <v>396</v>
      </c>
      <c r="D1166" t="s">
        <v>265</v>
      </c>
      <c r="E1166" t="s">
        <v>264</v>
      </c>
      <c r="F1166" t="s">
        <v>395</v>
      </c>
      <c r="G1166" t="s">
        <v>245</v>
      </c>
      <c r="H1166">
        <v>3.8</v>
      </c>
      <c r="I1166">
        <v>0</v>
      </c>
      <c r="J1166" t="s">
        <v>193</v>
      </c>
      <c r="K1166" t="s">
        <v>194</v>
      </c>
      <c r="L1166" t="s">
        <v>194</v>
      </c>
      <c r="M1166" t="s">
        <v>1297</v>
      </c>
      <c r="Q1166">
        <v>209165</v>
      </c>
    </row>
    <row r="1167" spans="1:17" x14ac:dyDescent="0.2">
      <c r="A1167" s="169">
        <v>43821</v>
      </c>
      <c r="B1167">
        <v>4505</v>
      </c>
      <c r="C1167" t="s">
        <v>396</v>
      </c>
      <c r="D1167" t="s">
        <v>265</v>
      </c>
      <c r="E1167" t="s">
        <v>264</v>
      </c>
      <c r="F1167" t="s">
        <v>428</v>
      </c>
      <c r="G1167" t="s">
        <v>245</v>
      </c>
      <c r="H1167">
        <v>3.8</v>
      </c>
      <c r="I1167">
        <v>0</v>
      </c>
      <c r="J1167" t="s">
        <v>193</v>
      </c>
      <c r="K1167" t="s">
        <v>194</v>
      </c>
      <c r="L1167" t="s">
        <v>194</v>
      </c>
      <c r="M1167" t="s">
        <v>1297</v>
      </c>
      <c r="Q1167">
        <v>209167</v>
      </c>
    </row>
    <row r="1168" spans="1:17" x14ac:dyDescent="0.2">
      <c r="A1168" s="169">
        <v>43821</v>
      </c>
      <c r="B1168">
        <v>4505</v>
      </c>
      <c r="C1168" t="s">
        <v>396</v>
      </c>
      <c r="D1168" t="s">
        <v>265</v>
      </c>
      <c r="E1168" t="s">
        <v>264</v>
      </c>
      <c r="F1168" t="s">
        <v>427</v>
      </c>
      <c r="G1168" t="s">
        <v>245</v>
      </c>
      <c r="H1168">
        <v>3.8</v>
      </c>
      <c r="I1168">
        <v>0</v>
      </c>
      <c r="J1168" t="s">
        <v>193</v>
      </c>
      <c r="K1168" t="s">
        <v>194</v>
      </c>
      <c r="L1168" t="s">
        <v>194</v>
      </c>
      <c r="M1168" t="s">
        <v>1297</v>
      </c>
      <c r="Q1168">
        <v>209173</v>
      </c>
    </row>
    <row r="1169" spans="1:17" x14ac:dyDescent="0.2">
      <c r="A1169" s="169">
        <v>43821</v>
      </c>
      <c r="B1169">
        <v>3165</v>
      </c>
      <c r="C1169" t="s">
        <v>1301</v>
      </c>
      <c r="D1169" t="s">
        <v>265</v>
      </c>
      <c r="E1169" t="s">
        <v>264</v>
      </c>
      <c r="F1169" t="s">
        <v>1300</v>
      </c>
      <c r="G1169" t="s">
        <v>245</v>
      </c>
      <c r="H1169">
        <v>36.869999999999997</v>
      </c>
      <c r="I1169">
        <v>0</v>
      </c>
      <c r="J1169" t="s">
        <v>193</v>
      </c>
      <c r="K1169" t="s">
        <v>194</v>
      </c>
      <c r="L1169" t="s">
        <v>194</v>
      </c>
      <c r="M1169" t="s">
        <v>1297</v>
      </c>
      <c r="N1169" t="s">
        <v>841</v>
      </c>
      <c r="Q1169">
        <v>209175</v>
      </c>
    </row>
    <row r="1170" spans="1:17" x14ac:dyDescent="0.2">
      <c r="A1170" s="169">
        <v>43821</v>
      </c>
      <c r="B1170">
        <v>4505</v>
      </c>
      <c r="C1170" t="s">
        <v>396</v>
      </c>
      <c r="D1170" t="s">
        <v>265</v>
      </c>
      <c r="E1170" t="s">
        <v>264</v>
      </c>
      <c r="F1170" t="s">
        <v>1299</v>
      </c>
      <c r="G1170" t="s">
        <v>245</v>
      </c>
      <c r="H1170">
        <v>3.8</v>
      </c>
      <c r="I1170">
        <v>0</v>
      </c>
      <c r="J1170" t="s">
        <v>193</v>
      </c>
      <c r="K1170" t="s">
        <v>194</v>
      </c>
      <c r="L1170" t="s">
        <v>194</v>
      </c>
      <c r="M1170" t="s">
        <v>1297</v>
      </c>
      <c r="Q1170">
        <v>209176</v>
      </c>
    </row>
    <row r="1171" spans="1:17" x14ac:dyDescent="0.2">
      <c r="A1171" s="169">
        <v>43821</v>
      </c>
      <c r="B1171">
        <v>4505</v>
      </c>
      <c r="C1171" t="s">
        <v>396</v>
      </c>
      <c r="D1171" t="s">
        <v>265</v>
      </c>
      <c r="E1171" t="s">
        <v>264</v>
      </c>
      <c r="F1171" t="s">
        <v>426</v>
      </c>
      <c r="G1171" t="s">
        <v>245</v>
      </c>
      <c r="H1171">
        <v>3.8</v>
      </c>
      <c r="I1171">
        <v>0</v>
      </c>
      <c r="J1171" t="s">
        <v>193</v>
      </c>
      <c r="K1171" t="s">
        <v>194</v>
      </c>
      <c r="L1171" t="s">
        <v>194</v>
      </c>
      <c r="M1171" t="s">
        <v>1297</v>
      </c>
      <c r="Q1171">
        <v>209178</v>
      </c>
    </row>
    <row r="1172" spans="1:17" x14ac:dyDescent="0.2">
      <c r="A1172" s="169">
        <v>43821</v>
      </c>
      <c r="B1172">
        <v>4505</v>
      </c>
      <c r="C1172" t="s">
        <v>396</v>
      </c>
      <c r="D1172" t="s">
        <v>265</v>
      </c>
      <c r="E1172" t="s">
        <v>264</v>
      </c>
      <c r="F1172" t="s">
        <v>425</v>
      </c>
      <c r="G1172" t="s">
        <v>245</v>
      </c>
      <c r="H1172">
        <v>3.8</v>
      </c>
      <c r="I1172">
        <v>0</v>
      </c>
      <c r="J1172" t="s">
        <v>193</v>
      </c>
      <c r="K1172" t="s">
        <v>194</v>
      </c>
      <c r="L1172" t="s">
        <v>194</v>
      </c>
      <c r="M1172" t="s">
        <v>1297</v>
      </c>
      <c r="Q1172">
        <v>209182</v>
      </c>
    </row>
    <row r="1173" spans="1:17" x14ac:dyDescent="0.2">
      <c r="A1173" s="169">
        <v>43821</v>
      </c>
      <c r="B1173">
        <v>4505</v>
      </c>
      <c r="C1173" t="s">
        <v>396</v>
      </c>
      <c r="D1173" t="s">
        <v>265</v>
      </c>
      <c r="E1173" t="s">
        <v>264</v>
      </c>
      <c r="F1173" t="s">
        <v>424</v>
      </c>
      <c r="G1173" t="s">
        <v>245</v>
      </c>
      <c r="H1173">
        <v>3.8</v>
      </c>
      <c r="I1173">
        <v>0</v>
      </c>
      <c r="J1173" t="s">
        <v>193</v>
      </c>
      <c r="K1173" t="s">
        <v>194</v>
      </c>
      <c r="L1173" t="s">
        <v>194</v>
      </c>
      <c r="M1173" t="s">
        <v>1297</v>
      </c>
      <c r="Q1173">
        <v>209184</v>
      </c>
    </row>
    <row r="1174" spans="1:17" x14ac:dyDescent="0.2">
      <c r="A1174" s="169">
        <v>43821</v>
      </c>
      <c r="B1174">
        <v>4505</v>
      </c>
      <c r="C1174" t="s">
        <v>396</v>
      </c>
      <c r="D1174" t="s">
        <v>265</v>
      </c>
      <c r="E1174" t="s">
        <v>264</v>
      </c>
      <c r="F1174" t="s">
        <v>423</v>
      </c>
      <c r="G1174" t="s">
        <v>245</v>
      </c>
      <c r="H1174">
        <v>3.8</v>
      </c>
      <c r="I1174">
        <v>0</v>
      </c>
      <c r="J1174" t="s">
        <v>193</v>
      </c>
      <c r="K1174" t="s">
        <v>194</v>
      </c>
      <c r="L1174" t="s">
        <v>194</v>
      </c>
      <c r="M1174" t="s">
        <v>1297</v>
      </c>
      <c r="Q1174">
        <v>209186</v>
      </c>
    </row>
    <row r="1175" spans="1:17" x14ac:dyDescent="0.2">
      <c r="A1175" s="169">
        <v>43821</v>
      </c>
      <c r="B1175">
        <v>4505</v>
      </c>
      <c r="C1175" t="s">
        <v>396</v>
      </c>
      <c r="D1175" t="s">
        <v>265</v>
      </c>
      <c r="E1175" t="s">
        <v>264</v>
      </c>
      <c r="F1175" t="s">
        <v>1134</v>
      </c>
      <c r="G1175" t="s">
        <v>245</v>
      </c>
      <c r="H1175">
        <v>3.8</v>
      </c>
      <c r="I1175">
        <v>0</v>
      </c>
      <c r="J1175" t="s">
        <v>193</v>
      </c>
      <c r="K1175" t="s">
        <v>194</v>
      </c>
      <c r="L1175" t="s">
        <v>194</v>
      </c>
      <c r="M1175" t="s">
        <v>1297</v>
      </c>
      <c r="Q1175">
        <v>209194</v>
      </c>
    </row>
    <row r="1176" spans="1:17" x14ac:dyDescent="0.2">
      <c r="A1176" s="169">
        <v>43821</v>
      </c>
      <c r="B1176">
        <v>4505</v>
      </c>
      <c r="C1176" t="s">
        <v>396</v>
      </c>
      <c r="D1176" t="s">
        <v>265</v>
      </c>
      <c r="E1176" t="s">
        <v>264</v>
      </c>
      <c r="F1176" t="s">
        <v>422</v>
      </c>
      <c r="G1176" t="s">
        <v>245</v>
      </c>
      <c r="H1176">
        <v>3.8</v>
      </c>
      <c r="I1176">
        <v>0</v>
      </c>
      <c r="J1176" t="s">
        <v>193</v>
      </c>
      <c r="K1176" t="s">
        <v>194</v>
      </c>
      <c r="L1176" t="s">
        <v>194</v>
      </c>
      <c r="M1176" t="s">
        <v>1297</v>
      </c>
      <c r="Q1176">
        <v>209199</v>
      </c>
    </row>
    <row r="1177" spans="1:17" x14ac:dyDescent="0.2">
      <c r="A1177" s="169">
        <v>43821</v>
      </c>
      <c r="B1177">
        <v>4505</v>
      </c>
      <c r="C1177" t="s">
        <v>396</v>
      </c>
      <c r="D1177" t="s">
        <v>265</v>
      </c>
      <c r="E1177" t="s">
        <v>264</v>
      </c>
      <c r="F1177" t="s">
        <v>421</v>
      </c>
      <c r="G1177" t="s">
        <v>245</v>
      </c>
      <c r="H1177">
        <v>3.8</v>
      </c>
      <c r="I1177">
        <v>0</v>
      </c>
      <c r="J1177" t="s">
        <v>193</v>
      </c>
      <c r="K1177" t="s">
        <v>194</v>
      </c>
      <c r="L1177" t="s">
        <v>194</v>
      </c>
      <c r="M1177" t="s">
        <v>1297</v>
      </c>
      <c r="Q1177">
        <v>209202</v>
      </c>
    </row>
    <row r="1178" spans="1:17" x14ac:dyDescent="0.2">
      <c r="A1178" s="169">
        <v>43821</v>
      </c>
      <c r="B1178">
        <v>4505</v>
      </c>
      <c r="C1178" t="s">
        <v>396</v>
      </c>
      <c r="D1178" t="s">
        <v>265</v>
      </c>
      <c r="E1178" t="s">
        <v>264</v>
      </c>
      <c r="F1178" t="s">
        <v>419</v>
      </c>
      <c r="G1178" t="s">
        <v>245</v>
      </c>
      <c r="H1178">
        <v>3.8</v>
      </c>
      <c r="I1178">
        <v>0</v>
      </c>
      <c r="J1178" t="s">
        <v>193</v>
      </c>
      <c r="K1178" t="s">
        <v>194</v>
      </c>
      <c r="L1178" t="s">
        <v>194</v>
      </c>
      <c r="M1178" t="s">
        <v>1297</v>
      </c>
      <c r="Q1178">
        <v>209204</v>
      </c>
    </row>
    <row r="1179" spans="1:17" x14ac:dyDescent="0.2">
      <c r="A1179" s="169">
        <v>43821</v>
      </c>
      <c r="B1179">
        <v>4505</v>
      </c>
      <c r="C1179" t="s">
        <v>396</v>
      </c>
      <c r="D1179" t="s">
        <v>265</v>
      </c>
      <c r="E1179" t="s">
        <v>264</v>
      </c>
      <c r="F1179" t="s">
        <v>417</v>
      </c>
      <c r="G1179" t="s">
        <v>245</v>
      </c>
      <c r="H1179">
        <v>3.8</v>
      </c>
      <c r="I1179">
        <v>0</v>
      </c>
      <c r="J1179" t="s">
        <v>193</v>
      </c>
      <c r="K1179" t="s">
        <v>194</v>
      </c>
      <c r="L1179" t="s">
        <v>194</v>
      </c>
      <c r="M1179" t="s">
        <v>1297</v>
      </c>
      <c r="Q1179">
        <v>209206</v>
      </c>
    </row>
    <row r="1180" spans="1:17" x14ac:dyDescent="0.2">
      <c r="A1180" s="169">
        <v>43821</v>
      </c>
      <c r="B1180">
        <v>4505</v>
      </c>
      <c r="C1180" t="s">
        <v>396</v>
      </c>
      <c r="D1180" t="s">
        <v>265</v>
      </c>
      <c r="E1180" t="s">
        <v>264</v>
      </c>
      <c r="F1180" t="s">
        <v>416</v>
      </c>
      <c r="G1180" t="s">
        <v>245</v>
      </c>
      <c r="H1180">
        <v>3.8</v>
      </c>
      <c r="I1180">
        <v>0</v>
      </c>
      <c r="J1180" t="s">
        <v>193</v>
      </c>
      <c r="K1180" t="s">
        <v>194</v>
      </c>
      <c r="L1180" t="s">
        <v>194</v>
      </c>
      <c r="M1180" t="s">
        <v>1297</v>
      </c>
      <c r="Q1180">
        <v>209211</v>
      </c>
    </row>
    <row r="1181" spans="1:17" x14ac:dyDescent="0.2">
      <c r="A1181" s="169">
        <v>43821</v>
      </c>
      <c r="B1181">
        <v>2225</v>
      </c>
      <c r="C1181" t="s">
        <v>202</v>
      </c>
      <c r="D1181" t="s">
        <v>265</v>
      </c>
      <c r="E1181" t="s">
        <v>264</v>
      </c>
      <c r="F1181" t="s">
        <v>1298</v>
      </c>
      <c r="G1181" t="s">
        <v>245</v>
      </c>
      <c r="H1181">
        <v>216.52</v>
      </c>
      <c r="I1181">
        <v>0</v>
      </c>
      <c r="J1181" t="s">
        <v>193</v>
      </c>
      <c r="K1181" t="s">
        <v>194</v>
      </c>
      <c r="L1181" t="s">
        <v>194</v>
      </c>
      <c r="M1181" t="s">
        <v>1297</v>
      </c>
      <c r="N1181" t="s">
        <v>195</v>
      </c>
      <c r="Q1181">
        <v>209213</v>
      </c>
    </row>
    <row r="1182" spans="1:17" x14ac:dyDescent="0.2">
      <c r="A1182" s="169">
        <v>43821</v>
      </c>
      <c r="B1182">
        <v>4505</v>
      </c>
      <c r="C1182" t="s">
        <v>396</v>
      </c>
      <c r="D1182" t="s">
        <v>265</v>
      </c>
      <c r="E1182" t="s">
        <v>264</v>
      </c>
      <c r="F1182" t="s">
        <v>405</v>
      </c>
      <c r="G1182" t="s">
        <v>245</v>
      </c>
      <c r="H1182">
        <v>3.8</v>
      </c>
      <c r="I1182">
        <v>0</v>
      </c>
      <c r="J1182" t="s">
        <v>193</v>
      </c>
      <c r="K1182" t="s">
        <v>194</v>
      </c>
      <c r="L1182" t="s">
        <v>194</v>
      </c>
      <c r="M1182" t="s">
        <v>1297</v>
      </c>
      <c r="Q1182">
        <v>209215</v>
      </c>
    </row>
    <row r="1183" spans="1:17" x14ac:dyDescent="0.2">
      <c r="A1183" s="169">
        <v>43821</v>
      </c>
      <c r="B1183">
        <v>4505</v>
      </c>
      <c r="C1183" t="s">
        <v>396</v>
      </c>
      <c r="D1183" t="s">
        <v>265</v>
      </c>
      <c r="E1183" t="s">
        <v>264</v>
      </c>
      <c r="F1183" t="s">
        <v>403</v>
      </c>
      <c r="G1183" t="s">
        <v>245</v>
      </c>
      <c r="H1183">
        <v>3.8</v>
      </c>
      <c r="I1183">
        <v>0</v>
      </c>
      <c r="J1183" t="s">
        <v>193</v>
      </c>
      <c r="K1183" t="s">
        <v>194</v>
      </c>
      <c r="L1183" t="s">
        <v>194</v>
      </c>
      <c r="M1183" t="s">
        <v>1297</v>
      </c>
      <c r="Q1183">
        <v>209221</v>
      </c>
    </row>
    <row r="1184" spans="1:17" x14ac:dyDescent="0.2">
      <c r="A1184" s="169">
        <v>43821</v>
      </c>
      <c r="B1184">
        <v>4505</v>
      </c>
      <c r="C1184" t="s">
        <v>396</v>
      </c>
      <c r="D1184" t="s">
        <v>265</v>
      </c>
      <c r="E1184" t="s">
        <v>264</v>
      </c>
      <c r="F1184" t="s">
        <v>402</v>
      </c>
      <c r="G1184" t="s">
        <v>245</v>
      </c>
      <c r="H1184">
        <v>3.8</v>
      </c>
      <c r="I1184">
        <v>0</v>
      </c>
      <c r="J1184" t="s">
        <v>193</v>
      </c>
      <c r="K1184" t="s">
        <v>194</v>
      </c>
      <c r="L1184" t="s">
        <v>194</v>
      </c>
      <c r="M1184" t="s">
        <v>1297</v>
      </c>
      <c r="Q1184">
        <v>209223</v>
      </c>
    </row>
    <row r="1185" spans="1:17" x14ac:dyDescent="0.2">
      <c r="A1185" s="169">
        <v>43821</v>
      </c>
      <c r="B1185">
        <v>4505</v>
      </c>
      <c r="C1185" t="s">
        <v>396</v>
      </c>
      <c r="D1185" t="s">
        <v>265</v>
      </c>
      <c r="E1185" t="s">
        <v>264</v>
      </c>
      <c r="F1185" t="s">
        <v>401</v>
      </c>
      <c r="G1185" t="s">
        <v>245</v>
      </c>
      <c r="H1185">
        <v>3.8</v>
      </c>
      <c r="I1185">
        <v>0</v>
      </c>
      <c r="J1185" t="s">
        <v>193</v>
      </c>
      <c r="K1185" t="s">
        <v>194</v>
      </c>
      <c r="L1185" t="s">
        <v>194</v>
      </c>
      <c r="M1185" t="s">
        <v>1297</v>
      </c>
      <c r="Q1185">
        <v>209225</v>
      </c>
    </row>
    <row r="1186" spans="1:17" x14ac:dyDescent="0.2">
      <c r="A1186" s="169">
        <v>43821</v>
      </c>
      <c r="B1186">
        <v>4505</v>
      </c>
      <c r="C1186" t="s">
        <v>396</v>
      </c>
      <c r="D1186" t="s">
        <v>265</v>
      </c>
      <c r="E1186" t="s">
        <v>264</v>
      </c>
      <c r="F1186" t="s">
        <v>399</v>
      </c>
      <c r="G1186" t="s">
        <v>245</v>
      </c>
      <c r="H1186">
        <v>3.8</v>
      </c>
      <c r="I1186">
        <v>0</v>
      </c>
      <c r="J1186" t="s">
        <v>193</v>
      </c>
      <c r="K1186" t="s">
        <v>194</v>
      </c>
      <c r="L1186" t="s">
        <v>194</v>
      </c>
      <c r="M1186" t="s">
        <v>1297</v>
      </c>
      <c r="Q1186">
        <v>209230</v>
      </c>
    </row>
    <row r="1187" spans="1:17" x14ac:dyDescent="0.2">
      <c r="A1187" s="169">
        <v>43821</v>
      </c>
      <c r="B1187">
        <v>4505</v>
      </c>
      <c r="C1187" t="s">
        <v>396</v>
      </c>
      <c r="D1187" t="s">
        <v>265</v>
      </c>
      <c r="E1187" t="s">
        <v>264</v>
      </c>
      <c r="F1187" t="s">
        <v>398</v>
      </c>
      <c r="G1187" t="s">
        <v>245</v>
      </c>
      <c r="H1187">
        <v>3.8</v>
      </c>
      <c r="I1187">
        <v>0</v>
      </c>
      <c r="J1187" t="s">
        <v>193</v>
      </c>
      <c r="K1187" t="s">
        <v>194</v>
      </c>
      <c r="L1187" t="s">
        <v>194</v>
      </c>
      <c r="M1187" t="s">
        <v>1297</v>
      </c>
      <c r="Q1187">
        <v>209232</v>
      </c>
    </row>
    <row r="1188" spans="1:17" x14ac:dyDescent="0.2">
      <c r="A1188" s="169">
        <v>43821</v>
      </c>
      <c r="B1188">
        <v>4505</v>
      </c>
      <c r="C1188" t="s">
        <v>396</v>
      </c>
      <c r="D1188" t="s">
        <v>265</v>
      </c>
      <c r="E1188" t="s">
        <v>264</v>
      </c>
      <c r="F1188" t="s">
        <v>397</v>
      </c>
      <c r="G1188" t="s">
        <v>245</v>
      </c>
      <c r="H1188">
        <v>3.8</v>
      </c>
      <c r="I1188">
        <v>0</v>
      </c>
      <c r="J1188" t="s">
        <v>193</v>
      </c>
      <c r="K1188" t="s">
        <v>194</v>
      </c>
      <c r="L1188" t="s">
        <v>194</v>
      </c>
      <c r="M1188" t="s">
        <v>1297</v>
      </c>
      <c r="Q1188">
        <v>209235</v>
      </c>
    </row>
    <row r="1189" spans="1:17" x14ac:dyDescent="0.2">
      <c r="A1189" s="169">
        <v>43821</v>
      </c>
      <c r="B1189">
        <v>4505</v>
      </c>
      <c r="C1189" t="s">
        <v>396</v>
      </c>
      <c r="D1189" t="s">
        <v>265</v>
      </c>
      <c r="E1189" t="s">
        <v>264</v>
      </c>
      <c r="F1189" t="s">
        <v>395</v>
      </c>
      <c r="G1189" t="s">
        <v>245</v>
      </c>
      <c r="H1189">
        <v>3.8</v>
      </c>
      <c r="I1189">
        <v>0</v>
      </c>
      <c r="J1189" t="s">
        <v>193</v>
      </c>
      <c r="K1189" t="s">
        <v>194</v>
      </c>
      <c r="L1189" t="s">
        <v>194</v>
      </c>
      <c r="M1189" t="s">
        <v>1297</v>
      </c>
      <c r="Q1189">
        <v>209237</v>
      </c>
    </row>
    <row r="1190" spans="1:17" x14ac:dyDescent="0.2">
      <c r="A1190" s="169">
        <v>43822</v>
      </c>
      <c r="B1190">
        <v>3465</v>
      </c>
      <c r="C1190" t="s">
        <v>633</v>
      </c>
      <c r="D1190" t="s">
        <v>265</v>
      </c>
      <c r="E1190" t="s">
        <v>264</v>
      </c>
      <c r="F1190" t="s">
        <v>1296</v>
      </c>
      <c r="G1190" t="s">
        <v>245</v>
      </c>
      <c r="H1190">
        <v>21.74</v>
      </c>
      <c r="I1190">
        <v>0</v>
      </c>
      <c r="J1190" t="s">
        <v>193</v>
      </c>
      <c r="K1190" t="s">
        <v>194</v>
      </c>
      <c r="L1190" t="s">
        <v>194</v>
      </c>
      <c r="M1190" t="s">
        <v>1292</v>
      </c>
      <c r="N1190" t="s">
        <v>448</v>
      </c>
      <c r="Q1190">
        <v>209249</v>
      </c>
    </row>
    <row r="1191" spans="1:17" x14ac:dyDescent="0.2">
      <c r="A1191" s="169">
        <v>43822</v>
      </c>
      <c r="B1191">
        <v>2225</v>
      </c>
      <c r="C1191" t="s">
        <v>202</v>
      </c>
      <c r="D1191" t="s">
        <v>265</v>
      </c>
      <c r="E1191" t="s">
        <v>264</v>
      </c>
      <c r="F1191" t="s">
        <v>1295</v>
      </c>
      <c r="G1191" t="s">
        <v>245</v>
      </c>
      <c r="H1191">
        <v>66.959999999999994</v>
      </c>
      <c r="I1191">
        <v>0</v>
      </c>
      <c r="J1191" t="s">
        <v>193</v>
      </c>
      <c r="K1191" t="s">
        <v>194</v>
      </c>
      <c r="L1191" t="s">
        <v>194</v>
      </c>
      <c r="M1191" t="s">
        <v>1292</v>
      </c>
      <c r="N1191" t="s">
        <v>195</v>
      </c>
      <c r="Q1191">
        <v>209252</v>
      </c>
    </row>
    <row r="1192" spans="1:17" x14ac:dyDescent="0.2">
      <c r="A1192" s="169">
        <v>43822</v>
      </c>
      <c r="B1192">
        <v>4110</v>
      </c>
      <c r="C1192" t="s">
        <v>459</v>
      </c>
      <c r="D1192" t="s">
        <v>265</v>
      </c>
      <c r="E1192" t="s">
        <v>264</v>
      </c>
      <c r="F1192" t="s">
        <v>1294</v>
      </c>
      <c r="G1192" t="s">
        <v>245</v>
      </c>
      <c r="H1192">
        <v>83.48</v>
      </c>
      <c r="I1192">
        <v>0</v>
      </c>
      <c r="J1192" t="s">
        <v>193</v>
      </c>
      <c r="K1192" t="s">
        <v>194</v>
      </c>
      <c r="L1192" t="s">
        <v>194</v>
      </c>
      <c r="M1192" t="s">
        <v>1292</v>
      </c>
      <c r="N1192" t="s">
        <v>980</v>
      </c>
      <c r="Q1192">
        <v>209253</v>
      </c>
    </row>
    <row r="1193" spans="1:17" x14ac:dyDescent="0.2">
      <c r="A1193" s="169">
        <v>43822</v>
      </c>
      <c r="B1193">
        <v>3465</v>
      </c>
      <c r="C1193" t="s">
        <v>633</v>
      </c>
      <c r="D1193" t="s">
        <v>265</v>
      </c>
      <c r="E1193" t="s">
        <v>264</v>
      </c>
      <c r="F1193" t="s">
        <v>1293</v>
      </c>
      <c r="G1193" t="s">
        <v>245</v>
      </c>
      <c r="H1193">
        <v>110.96</v>
      </c>
      <c r="I1193">
        <v>0</v>
      </c>
      <c r="J1193" t="s">
        <v>193</v>
      </c>
      <c r="K1193" t="s">
        <v>194</v>
      </c>
      <c r="L1193" t="s">
        <v>194</v>
      </c>
      <c r="M1193" t="s">
        <v>1292</v>
      </c>
      <c r="N1193" t="s">
        <v>383</v>
      </c>
      <c r="Q1193">
        <v>209254</v>
      </c>
    </row>
    <row r="1194" spans="1:17" x14ac:dyDescent="0.2">
      <c r="A1194" s="169">
        <v>43818</v>
      </c>
      <c r="B1194">
        <v>2310</v>
      </c>
      <c r="C1194" t="s">
        <v>286</v>
      </c>
      <c r="D1194" t="s">
        <v>265</v>
      </c>
      <c r="E1194" t="s">
        <v>264</v>
      </c>
      <c r="F1194" t="s">
        <v>1291</v>
      </c>
      <c r="G1194" t="s">
        <v>245</v>
      </c>
      <c r="H1194">
        <v>151</v>
      </c>
      <c r="I1194">
        <v>22.65</v>
      </c>
      <c r="K1194" t="s">
        <v>194</v>
      </c>
      <c r="M1194" t="s">
        <v>1290</v>
      </c>
      <c r="Q1194">
        <v>209337</v>
      </c>
    </row>
    <row r="1195" spans="1:17" x14ac:dyDescent="0.2">
      <c r="A1195" s="169">
        <v>43830</v>
      </c>
      <c r="B1195">
        <v>3310</v>
      </c>
      <c r="C1195" t="s">
        <v>249</v>
      </c>
      <c r="D1195" t="s">
        <v>265</v>
      </c>
      <c r="E1195" t="s">
        <v>264</v>
      </c>
      <c r="F1195" s="175" t="s">
        <v>1085</v>
      </c>
      <c r="G1195" t="s">
        <v>250</v>
      </c>
      <c r="H1195" s="170">
        <v>1978.73</v>
      </c>
      <c r="I1195">
        <v>0</v>
      </c>
      <c r="J1195" t="s">
        <v>262</v>
      </c>
      <c r="K1195" t="s">
        <v>547</v>
      </c>
      <c r="L1195" t="s">
        <v>547</v>
      </c>
      <c r="M1195" t="s">
        <v>1288</v>
      </c>
      <c r="N1195" t="s">
        <v>280</v>
      </c>
      <c r="Q1195">
        <v>209349</v>
      </c>
    </row>
    <row r="1196" spans="1:17" x14ac:dyDescent="0.2">
      <c r="A1196" s="169">
        <v>43830</v>
      </c>
      <c r="B1196">
        <v>3310</v>
      </c>
      <c r="C1196" t="s">
        <v>249</v>
      </c>
      <c r="D1196" t="s">
        <v>265</v>
      </c>
      <c r="E1196" t="s">
        <v>264</v>
      </c>
      <c r="F1196" s="175" t="s">
        <v>1289</v>
      </c>
      <c r="G1196" t="s">
        <v>250</v>
      </c>
      <c r="H1196">
        <v>34</v>
      </c>
      <c r="I1196">
        <v>0</v>
      </c>
      <c r="J1196" t="s">
        <v>262</v>
      </c>
      <c r="K1196" t="s">
        <v>547</v>
      </c>
      <c r="L1196" t="s">
        <v>547</v>
      </c>
      <c r="M1196" t="s">
        <v>1288</v>
      </c>
      <c r="N1196" t="s">
        <v>280</v>
      </c>
      <c r="Q1196">
        <v>209395</v>
      </c>
    </row>
    <row r="1197" spans="1:17" x14ac:dyDescent="0.2">
      <c r="A1197" s="169">
        <v>43830</v>
      </c>
      <c r="B1197">
        <v>3465</v>
      </c>
      <c r="C1197" t="s">
        <v>633</v>
      </c>
      <c r="D1197" t="s">
        <v>265</v>
      </c>
      <c r="E1197" t="s">
        <v>264</v>
      </c>
      <c r="F1197" t="s">
        <v>853</v>
      </c>
      <c r="G1197" t="s">
        <v>245</v>
      </c>
      <c r="H1197">
        <v>21.74</v>
      </c>
      <c r="I1197">
        <v>0</v>
      </c>
      <c r="J1197" t="s">
        <v>193</v>
      </c>
      <c r="K1197" t="s">
        <v>201</v>
      </c>
      <c r="L1197" t="s">
        <v>201</v>
      </c>
      <c r="M1197" t="s">
        <v>1284</v>
      </c>
      <c r="N1197" t="s">
        <v>448</v>
      </c>
      <c r="Q1197">
        <v>209408</v>
      </c>
    </row>
    <row r="1198" spans="1:17" x14ac:dyDescent="0.2">
      <c r="A1198" s="169">
        <v>43830</v>
      </c>
      <c r="B1198">
        <v>2310</v>
      </c>
      <c r="C1198" t="s">
        <v>286</v>
      </c>
      <c r="D1198" t="s">
        <v>265</v>
      </c>
      <c r="E1198" t="s">
        <v>264</v>
      </c>
      <c r="F1198" t="s">
        <v>1287</v>
      </c>
      <c r="G1198" t="s">
        <v>245</v>
      </c>
      <c r="H1198">
        <v>44.33</v>
      </c>
      <c r="I1198">
        <v>0</v>
      </c>
      <c r="J1198" t="s">
        <v>193</v>
      </c>
      <c r="K1198" t="s">
        <v>201</v>
      </c>
      <c r="L1198" t="s">
        <v>201</v>
      </c>
      <c r="M1198" t="s">
        <v>1284</v>
      </c>
      <c r="N1198" t="s">
        <v>224</v>
      </c>
      <c r="Q1198">
        <v>209456</v>
      </c>
    </row>
    <row r="1199" spans="1:17" x14ac:dyDescent="0.2">
      <c r="A1199" s="169">
        <v>43830</v>
      </c>
      <c r="B1199">
        <v>2225</v>
      </c>
      <c r="C1199" t="s">
        <v>202</v>
      </c>
      <c r="D1199" t="s">
        <v>265</v>
      </c>
      <c r="E1199" t="s">
        <v>264</v>
      </c>
      <c r="F1199" t="s">
        <v>1286</v>
      </c>
      <c r="G1199" t="s">
        <v>245</v>
      </c>
      <c r="H1199">
        <v>165.22</v>
      </c>
      <c r="I1199">
        <v>0</v>
      </c>
      <c r="J1199" t="s">
        <v>193</v>
      </c>
      <c r="K1199" t="s">
        <v>201</v>
      </c>
      <c r="L1199" t="s">
        <v>201</v>
      </c>
      <c r="M1199" t="s">
        <v>1284</v>
      </c>
      <c r="N1199" t="s">
        <v>195</v>
      </c>
      <c r="Q1199">
        <v>209457</v>
      </c>
    </row>
    <row r="1200" spans="1:17" x14ac:dyDescent="0.2">
      <c r="A1200" s="169">
        <v>43830</v>
      </c>
      <c r="B1200">
        <v>2225</v>
      </c>
      <c r="C1200" t="s">
        <v>202</v>
      </c>
      <c r="D1200" t="s">
        <v>265</v>
      </c>
      <c r="E1200" t="s">
        <v>264</v>
      </c>
      <c r="F1200" t="s">
        <v>1285</v>
      </c>
      <c r="G1200" t="s">
        <v>245</v>
      </c>
      <c r="H1200">
        <v>221.04</v>
      </c>
      <c r="I1200">
        <v>0</v>
      </c>
      <c r="J1200" t="s">
        <v>193</v>
      </c>
      <c r="K1200" t="s">
        <v>201</v>
      </c>
      <c r="L1200" t="s">
        <v>201</v>
      </c>
      <c r="M1200" t="s">
        <v>1284</v>
      </c>
      <c r="N1200" t="s">
        <v>195</v>
      </c>
      <c r="Q1200">
        <v>209458</v>
      </c>
    </row>
    <row r="1201" spans="1:17" x14ac:dyDescent="0.2">
      <c r="A1201" s="169">
        <v>43830</v>
      </c>
      <c r="B1201">
        <v>3446</v>
      </c>
      <c r="C1201" t="s">
        <v>192</v>
      </c>
      <c r="D1201" t="s">
        <v>265</v>
      </c>
      <c r="E1201" t="s">
        <v>264</v>
      </c>
      <c r="F1201" t="s">
        <v>382</v>
      </c>
      <c r="G1201" t="s">
        <v>245</v>
      </c>
      <c r="H1201">
        <v>290.77</v>
      </c>
      <c r="I1201">
        <v>0</v>
      </c>
      <c r="J1201" t="s">
        <v>193</v>
      </c>
      <c r="K1201" t="s">
        <v>201</v>
      </c>
      <c r="L1201" t="s">
        <v>201</v>
      </c>
      <c r="M1201" t="s">
        <v>1283</v>
      </c>
      <c r="N1201" t="s">
        <v>224</v>
      </c>
      <c r="Q1201">
        <v>209461</v>
      </c>
    </row>
    <row r="1202" spans="1:17" x14ac:dyDescent="0.2">
      <c r="A1202" s="169">
        <v>43830</v>
      </c>
      <c r="B1202">
        <v>3446</v>
      </c>
      <c r="C1202" t="s">
        <v>192</v>
      </c>
      <c r="D1202" t="s">
        <v>265</v>
      </c>
      <c r="E1202" t="s">
        <v>264</v>
      </c>
      <c r="F1202" t="s">
        <v>382</v>
      </c>
      <c r="G1202" t="s">
        <v>245</v>
      </c>
      <c r="H1202">
        <v>28.09</v>
      </c>
      <c r="I1202">
        <v>0</v>
      </c>
      <c r="J1202" t="s">
        <v>193</v>
      </c>
      <c r="K1202" t="s">
        <v>201</v>
      </c>
      <c r="L1202" t="s">
        <v>201</v>
      </c>
      <c r="M1202" t="s">
        <v>1283</v>
      </c>
      <c r="N1202" t="s">
        <v>1198</v>
      </c>
      <c r="Q1202">
        <v>209462</v>
      </c>
    </row>
    <row r="1203" spans="1:17" x14ac:dyDescent="0.2">
      <c r="A1203" s="169">
        <v>43830</v>
      </c>
      <c r="B1203">
        <v>3446</v>
      </c>
      <c r="C1203" t="s">
        <v>192</v>
      </c>
      <c r="D1203" t="s">
        <v>265</v>
      </c>
      <c r="E1203" t="s">
        <v>264</v>
      </c>
      <c r="F1203" t="s">
        <v>382</v>
      </c>
      <c r="G1203" t="s">
        <v>245</v>
      </c>
      <c r="H1203">
        <v>28.09</v>
      </c>
      <c r="I1203">
        <v>0</v>
      </c>
      <c r="J1203" t="s">
        <v>193</v>
      </c>
      <c r="K1203" t="s">
        <v>201</v>
      </c>
      <c r="L1203" t="s">
        <v>201</v>
      </c>
      <c r="M1203" t="s">
        <v>1283</v>
      </c>
      <c r="N1203" t="s">
        <v>1198</v>
      </c>
      <c r="Q1203">
        <v>209463</v>
      </c>
    </row>
    <row r="1204" spans="1:17" x14ac:dyDescent="0.2">
      <c r="A1204" s="169">
        <v>43830</v>
      </c>
      <c r="B1204">
        <v>3446</v>
      </c>
      <c r="C1204" t="s">
        <v>192</v>
      </c>
      <c r="D1204" t="s">
        <v>265</v>
      </c>
      <c r="E1204" t="s">
        <v>264</v>
      </c>
      <c r="F1204" t="s">
        <v>382</v>
      </c>
      <c r="G1204" t="s">
        <v>245</v>
      </c>
      <c r="H1204">
        <v>183.4</v>
      </c>
      <c r="I1204">
        <v>0</v>
      </c>
      <c r="J1204" t="s">
        <v>193</v>
      </c>
      <c r="K1204" t="s">
        <v>201</v>
      </c>
      <c r="L1204" t="s">
        <v>201</v>
      </c>
      <c r="M1204" t="s">
        <v>1283</v>
      </c>
      <c r="N1204" t="s">
        <v>730</v>
      </c>
      <c r="Q1204">
        <v>209464</v>
      </c>
    </row>
    <row r="1205" spans="1:17" x14ac:dyDescent="0.2">
      <c r="A1205" s="169">
        <v>43830</v>
      </c>
      <c r="B1205">
        <v>3446</v>
      </c>
      <c r="C1205" t="s">
        <v>192</v>
      </c>
      <c r="D1205" t="s">
        <v>265</v>
      </c>
      <c r="E1205" t="s">
        <v>264</v>
      </c>
      <c r="F1205" t="s">
        <v>382</v>
      </c>
      <c r="G1205" t="s">
        <v>245</v>
      </c>
      <c r="H1205">
        <v>478.26</v>
      </c>
      <c r="I1205">
        <v>0</v>
      </c>
      <c r="J1205" t="s">
        <v>193</v>
      </c>
      <c r="K1205" t="s">
        <v>201</v>
      </c>
      <c r="L1205" t="s">
        <v>201</v>
      </c>
      <c r="M1205" t="s">
        <v>1283</v>
      </c>
      <c r="N1205" t="s">
        <v>1195</v>
      </c>
      <c r="Q1205">
        <v>209465</v>
      </c>
    </row>
    <row r="1206" spans="1:17" x14ac:dyDescent="0.2">
      <c r="A1206" s="169">
        <v>43830</v>
      </c>
      <c r="B1206">
        <v>3446</v>
      </c>
      <c r="C1206" t="s">
        <v>192</v>
      </c>
      <c r="D1206" t="s">
        <v>265</v>
      </c>
      <c r="E1206" t="s">
        <v>264</v>
      </c>
      <c r="F1206" t="s">
        <v>382</v>
      </c>
      <c r="G1206" t="s">
        <v>245</v>
      </c>
      <c r="H1206">
        <v>53.03</v>
      </c>
      <c r="I1206">
        <v>0</v>
      </c>
      <c r="J1206" t="s">
        <v>193</v>
      </c>
      <c r="K1206" t="s">
        <v>201</v>
      </c>
      <c r="L1206" t="s">
        <v>201</v>
      </c>
      <c r="M1206" t="s">
        <v>1283</v>
      </c>
      <c r="N1206" t="s">
        <v>1142</v>
      </c>
      <c r="Q1206">
        <v>209466</v>
      </c>
    </row>
    <row r="1207" spans="1:17" x14ac:dyDescent="0.2">
      <c r="A1207" s="169">
        <v>43830</v>
      </c>
      <c r="B1207">
        <v>3446</v>
      </c>
      <c r="C1207" t="s">
        <v>192</v>
      </c>
      <c r="D1207" t="s">
        <v>265</v>
      </c>
      <c r="E1207" t="s">
        <v>264</v>
      </c>
      <c r="F1207" t="s">
        <v>382</v>
      </c>
      <c r="G1207" t="s">
        <v>245</v>
      </c>
      <c r="H1207">
        <v>39.130000000000003</v>
      </c>
      <c r="I1207">
        <v>0</v>
      </c>
      <c r="J1207" t="s">
        <v>193</v>
      </c>
      <c r="K1207" t="s">
        <v>201</v>
      </c>
      <c r="L1207" t="s">
        <v>201</v>
      </c>
      <c r="M1207" t="s">
        <v>1283</v>
      </c>
      <c r="N1207" t="s">
        <v>1192</v>
      </c>
      <c r="Q1207">
        <v>209467</v>
      </c>
    </row>
    <row r="1208" spans="1:17" x14ac:dyDescent="0.2">
      <c r="A1208" s="169">
        <v>43830</v>
      </c>
      <c r="B1208">
        <v>3446</v>
      </c>
      <c r="C1208" t="s">
        <v>192</v>
      </c>
      <c r="D1208" t="s">
        <v>265</v>
      </c>
      <c r="E1208" t="s">
        <v>264</v>
      </c>
      <c r="F1208" t="s">
        <v>382</v>
      </c>
      <c r="G1208" t="s">
        <v>245</v>
      </c>
      <c r="H1208">
        <v>150.79</v>
      </c>
      <c r="I1208">
        <v>0</v>
      </c>
      <c r="J1208" t="s">
        <v>193</v>
      </c>
      <c r="K1208" t="s">
        <v>201</v>
      </c>
      <c r="L1208" t="s">
        <v>201</v>
      </c>
      <c r="M1208" t="s">
        <v>1283</v>
      </c>
      <c r="N1208" t="s">
        <v>224</v>
      </c>
      <c r="Q1208">
        <v>209468</v>
      </c>
    </row>
    <row r="1209" spans="1:17" x14ac:dyDescent="0.2">
      <c r="A1209" s="169">
        <v>43830</v>
      </c>
      <c r="B1209">
        <v>3446</v>
      </c>
      <c r="C1209" t="s">
        <v>192</v>
      </c>
      <c r="D1209" t="s">
        <v>265</v>
      </c>
      <c r="E1209" t="s">
        <v>264</v>
      </c>
      <c r="F1209" t="s">
        <v>382</v>
      </c>
      <c r="G1209" t="s">
        <v>245</v>
      </c>
      <c r="H1209">
        <v>669.51</v>
      </c>
      <c r="I1209">
        <v>0</v>
      </c>
      <c r="J1209" t="s">
        <v>193</v>
      </c>
      <c r="K1209" t="s">
        <v>201</v>
      </c>
      <c r="L1209" t="s">
        <v>201</v>
      </c>
      <c r="M1209" t="s">
        <v>1283</v>
      </c>
      <c r="N1209" t="s">
        <v>1189</v>
      </c>
      <c r="Q1209">
        <v>209469</v>
      </c>
    </row>
    <row r="1210" spans="1:17" x14ac:dyDescent="0.2">
      <c r="A1210" s="169">
        <v>43830</v>
      </c>
      <c r="B1210">
        <v>3446</v>
      </c>
      <c r="C1210" t="s">
        <v>192</v>
      </c>
      <c r="D1210" t="s">
        <v>265</v>
      </c>
      <c r="E1210" t="s">
        <v>264</v>
      </c>
      <c r="F1210" t="s">
        <v>382</v>
      </c>
      <c r="G1210" t="s">
        <v>245</v>
      </c>
      <c r="H1210">
        <v>606.09</v>
      </c>
      <c r="I1210">
        <v>0</v>
      </c>
      <c r="J1210" t="s">
        <v>193</v>
      </c>
      <c r="K1210" t="s">
        <v>201</v>
      </c>
      <c r="L1210" t="s">
        <v>201</v>
      </c>
      <c r="M1210" t="s">
        <v>1283</v>
      </c>
      <c r="N1210" t="s">
        <v>195</v>
      </c>
      <c r="Q1210">
        <v>209470</v>
      </c>
    </row>
    <row r="1211" spans="1:17" x14ac:dyDescent="0.2">
      <c r="A1211" s="169">
        <v>43830</v>
      </c>
      <c r="B1211">
        <v>3446</v>
      </c>
      <c r="C1211" t="s">
        <v>192</v>
      </c>
      <c r="D1211" t="s">
        <v>265</v>
      </c>
      <c r="E1211" t="s">
        <v>264</v>
      </c>
      <c r="F1211" t="s">
        <v>382</v>
      </c>
      <c r="G1211" t="s">
        <v>245</v>
      </c>
      <c r="H1211">
        <v>66.959999999999994</v>
      </c>
      <c r="I1211">
        <v>0</v>
      </c>
      <c r="J1211" t="s">
        <v>193</v>
      </c>
      <c r="K1211" t="s">
        <v>201</v>
      </c>
      <c r="L1211" t="s">
        <v>201</v>
      </c>
      <c r="M1211" t="s">
        <v>1283</v>
      </c>
      <c r="N1211" t="s">
        <v>195</v>
      </c>
      <c r="Q1211">
        <v>209471</v>
      </c>
    </row>
    <row r="1212" spans="1:17" x14ac:dyDescent="0.2">
      <c r="A1212" s="169">
        <v>43830</v>
      </c>
      <c r="B1212">
        <v>3446</v>
      </c>
      <c r="C1212" t="s">
        <v>192</v>
      </c>
      <c r="D1212" t="s">
        <v>265</v>
      </c>
      <c r="E1212" t="s">
        <v>264</v>
      </c>
      <c r="F1212" t="s">
        <v>382</v>
      </c>
      <c r="G1212" t="s">
        <v>245</v>
      </c>
      <c r="H1212">
        <v>30.43</v>
      </c>
      <c r="I1212">
        <v>0</v>
      </c>
      <c r="J1212" t="s">
        <v>193</v>
      </c>
      <c r="K1212" t="s">
        <v>201</v>
      </c>
      <c r="L1212" t="s">
        <v>201</v>
      </c>
      <c r="M1212" t="s">
        <v>1283</v>
      </c>
      <c r="N1212" t="s">
        <v>1142</v>
      </c>
      <c r="Q1212">
        <v>209472</v>
      </c>
    </row>
    <row r="1213" spans="1:17" x14ac:dyDescent="0.2">
      <c r="A1213" s="169">
        <v>43830</v>
      </c>
      <c r="B1213">
        <v>3446</v>
      </c>
      <c r="C1213" t="s">
        <v>192</v>
      </c>
      <c r="D1213" t="s">
        <v>265</v>
      </c>
      <c r="E1213" t="s">
        <v>264</v>
      </c>
      <c r="F1213" t="s">
        <v>1282</v>
      </c>
      <c r="G1213" t="s">
        <v>245</v>
      </c>
      <c r="H1213">
        <v>18.03</v>
      </c>
      <c r="I1213">
        <v>0</v>
      </c>
      <c r="J1213" t="s">
        <v>193</v>
      </c>
      <c r="K1213" t="s">
        <v>201</v>
      </c>
      <c r="L1213" t="s">
        <v>201</v>
      </c>
      <c r="M1213" t="s">
        <v>1283</v>
      </c>
      <c r="N1213" t="s">
        <v>1140</v>
      </c>
      <c r="Q1213">
        <v>209508</v>
      </c>
    </row>
    <row r="1214" spans="1:17" x14ac:dyDescent="0.2">
      <c r="A1214" s="169">
        <v>43830</v>
      </c>
      <c r="B1214">
        <v>3446</v>
      </c>
      <c r="C1214" t="s">
        <v>192</v>
      </c>
      <c r="D1214" t="s">
        <v>265</v>
      </c>
      <c r="E1214" t="s">
        <v>264</v>
      </c>
      <c r="F1214" t="s">
        <v>578</v>
      </c>
      <c r="G1214" t="s">
        <v>245</v>
      </c>
      <c r="H1214">
        <v>25.63</v>
      </c>
      <c r="I1214">
        <v>0</v>
      </c>
      <c r="J1214" t="s">
        <v>193</v>
      </c>
      <c r="K1214" t="s">
        <v>201</v>
      </c>
      <c r="L1214" t="s">
        <v>201</v>
      </c>
      <c r="M1214" t="s">
        <v>1283</v>
      </c>
      <c r="Q1214">
        <v>209541</v>
      </c>
    </row>
    <row r="1215" spans="1:17" x14ac:dyDescent="0.2">
      <c r="A1215" s="169">
        <v>43831</v>
      </c>
      <c r="B1215">
        <v>3446</v>
      </c>
      <c r="C1215" t="s">
        <v>192</v>
      </c>
      <c r="D1215" t="s">
        <v>265</v>
      </c>
      <c r="E1215" t="s">
        <v>264</v>
      </c>
      <c r="F1215" t="s">
        <v>382</v>
      </c>
      <c r="G1215" t="s">
        <v>245</v>
      </c>
      <c r="H1215">
        <v>-290.77</v>
      </c>
      <c r="I1215">
        <v>0</v>
      </c>
      <c r="J1215" t="s">
        <v>193</v>
      </c>
      <c r="K1215" t="s">
        <v>201</v>
      </c>
      <c r="L1215" t="s">
        <v>201</v>
      </c>
      <c r="M1215" t="s">
        <v>1281</v>
      </c>
      <c r="N1215" t="s">
        <v>224</v>
      </c>
      <c r="Q1215">
        <v>209543</v>
      </c>
    </row>
    <row r="1216" spans="1:17" x14ac:dyDescent="0.2">
      <c r="A1216" s="169">
        <v>43831</v>
      </c>
      <c r="B1216">
        <v>3446</v>
      </c>
      <c r="C1216" t="s">
        <v>192</v>
      </c>
      <c r="D1216" t="s">
        <v>265</v>
      </c>
      <c r="E1216" t="s">
        <v>264</v>
      </c>
      <c r="F1216" t="s">
        <v>382</v>
      </c>
      <c r="G1216" t="s">
        <v>245</v>
      </c>
      <c r="H1216">
        <v>-28.09</v>
      </c>
      <c r="I1216">
        <v>0</v>
      </c>
      <c r="J1216" t="s">
        <v>193</v>
      </c>
      <c r="K1216" t="s">
        <v>201</v>
      </c>
      <c r="L1216" t="s">
        <v>201</v>
      </c>
      <c r="M1216" t="s">
        <v>1281</v>
      </c>
      <c r="N1216" t="s">
        <v>1198</v>
      </c>
      <c r="Q1216">
        <v>209544</v>
      </c>
    </row>
    <row r="1217" spans="1:17" x14ac:dyDescent="0.2">
      <c r="A1217" s="169">
        <v>43831</v>
      </c>
      <c r="B1217">
        <v>3446</v>
      </c>
      <c r="C1217" t="s">
        <v>192</v>
      </c>
      <c r="D1217" t="s">
        <v>265</v>
      </c>
      <c r="E1217" t="s">
        <v>264</v>
      </c>
      <c r="F1217" t="s">
        <v>382</v>
      </c>
      <c r="G1217" t="s">
        <v>245</v>
      </c>
      <c r="H1217">
        <v>-28.09</v>
      </c>
      <c r="I1217">
        <v>0</v>
      </c>
      <c r="J1217" t="s">
        <v>193</v>
      </c>
      <c r="K1217" t="s">
        <v>201</v>
      </c>
      <c r="L1217" t="s">
        <v>201</v>
      </c>
      <c r="M1217" t="s">
        <v>1281</v>
      </c>
      <c r="N1217" t="s">
        <v>1198</v>
      </c>
      <c r="Q1217">
        <v>209545</v>
      </c>
    </row>
    <row r="1218" spans="1:17" x14ac:dyDescent="0.2">
      <c r="A1218" s="169">
        <v>43831</v>
      </c>
      <c r="B1218">
        <v>3446</v>
      </c>
      <c r="C1218" t="s">
        <v>192</v>
      </c>
      <c r="D1218" t="s">
        <v>265</v>
      </c>
      <c r="E1218" t="s">
        <v>264</v>
      </c>
      <c r="F1218" t="s">
        <v>382</v>
      </c>
      <c r="G1218" t="s">
        <v>245</v>
      </c>
      <c r="H1218">
        <v>-183.4</v>
      </c>
      <c r="I1218">
        <v>0</v>
      </c>
      <c r="J1218" t="s">
        <v>193</v>
      </c>
      <c r="K1218" t="s">
        <v>201</v>
      </c>
      <c r="L1218" t="s">
        <v>201</v>
      </c>
      <c r="M1218" t="s">
        <v>1281</v>
      </c>
      <c r="N1218" t="s">
        <v>730</v>
      </c>
      <c r="Q1218">
        <v>209546</v>
      </c>
    </row>
    <row r="1219" spans="1:17" x14ac:dyDescent="0.2">
      <c r="A1219" s="169">
        <v>43831</v>
      </c>
      <c r="B1219">
        <v>3446</v>
      </c>
      <c r="C1219" t="s">
        <v>192</v>
      </c>
      <c r="D1219" t="s">
        <v>265</v>
      </c>
      <c r="E1219" t="s">
        <v>264</v>
      </c>
      <c r="F1219" t="s">
        <v>382</v>
      </c>
      <c r="G1219" t="s">
        <v>245</v>
      </c>
      <c r="H1219">
        <v>-478.26</v>
      </c>
      <c r="I1219">
        <v>0</v>
      </c>
      <c r="J1219" t="s">
        <v>193</v>
      </c>
      <c r="K1219" t="s">
        <v>201</v>
      </c>
      <c r="L1219" t="s">
        <v>201</v>
      </c>
      <c r="M1219" t="s">
        <v>1281</v>
      </c>
      <c r="N1219" t="s">
        <v>1195</v>
      </c>
      <c r="Q1219">
        <v>209547</v>
      </c>
    </row>
    <row r="1220" spans="1:17" x14ac:dyDescent="0.2">
      <c r="A1220" s="169">
        <v>43831</v>
      </c>
      <c r="B1220">
        <v>3446</v>
      </c>
      <c r="C1220" t="s">
        <v>192</v>
      </c>
      <c r="D1220" t="s">
        <v>265</v>
      </c>
      <c r="E1220" t="s">
        <v>264</v>
      </c>
      <c r="F1220" t="s">
        <v>382</v>
      </c>
      <c r="G1220" t="s">
        <v>245</v>
      </c>
      <c r="H1220">
        <v>-53.03</v>
      </c>
      <c r="I1220">
        <v>0</v>
      </c>
      <c r="J1220" t="s">
        <v>193</v>
      </c>
      <c r="K1220" t="s">
        <v>201</v>
      </c>
      <c r="L1220" t="s">
        <v>201</v>
      </c>
      <c r="M1220" t="s">
        <v>1281</v>
      </c>
      <c r="N1220" t="s">
        <v>1142</v>
      </c>
      <c r="Q1220">
        <v>209548</v>
      </c>
    </row>
    <row r="1221" spans="1:17" x14ac:dyDescent="0.2">
      <c r="A1221" s="169">
        <v>43831</v>
      </c>
      <c r="B1221">
        <v>3446</v>
      </c>
      <c r="C1221" t="s">
        <v>192</v>
      </c>
      <c r="D1221" t="s">
        <v>265</v>
      </c>
      <c r="E1221" t="s">
        <v>264</v>
      </c>
      <c r="F1221" t="s">
        <v>382</v>
      </c>
      <c r="G1221" t="s">
        <v>245</v>
      </c>
      <c r="H1221">
        <v>-39.130000000000003</v>
      </c>
      <c r="I1221">
        <v>0</v>
      </c>
      <c r="J1221" t="s">
        <v>193</v>
      </c>
      <c r="K1221" t="s">
        <v>201</v>
      </c>
      <c r="L1221" t="s">
        <v>201</v>
      </c>
      <c r="M1221" t="s">
        <v>1281</v>
      </c>
      <c r="N1221" t="s">
        <v>1192</v>
      </c>
      <c r="Q1221">
        <v>209549</v>
      </c>
    </row>
    <row r="1222" spans="1:17" x14ac:dyDescent="0.2">
      <c r="A1222" s="169">
        <v>43831</v>
      </c>
      <c r="B1222">
        <v>3446</v>
      </c>
      <c r="C1222" t="s">
        <v>192</v>
      </c>
      <c r="D1222" t="s">
        <v>265</v>
      </c>
      <c r="E1222" t="s">
        <v>264</v>
      </c>
      <c r="F1222" t="s">
        <v>382</v>
      </c>
      <c r="G1222" t="s">
        <v>245</v>
      </c>
      <c r="H1222">
        <v>-150.79</v>
      </c>
      <c r="I1222">
        <v>0</v>
      </c>
      <c r="J1222" t="s">
        <v>193</v>
      </c>
      <c r="K1222" t="s">
        <v>201</v>
      </c>
      <c r="L1222" t="s">
        <v>201</v>
      </c>
      <c r="M1222" t="s">
        <v>1281</v>
      </c>
      <c r="N1222" t="s">
        <v>224</v>
      </c>
      <c r="Q1222">
        <v>209550</v>
      </c>
    </row>
    <row r="1223" spans="1:17" x14ac:dyDescent="0.2">
      <c r="A1223" s="169">
        <v>43831</v>
      </c>
      <c r="B1223">
        <v>3446</v>
      </c>
      <c r="C1223" t="s">
        <v>192</v>
      </c>
      <c r="D1223" t="s">
        <v>265</v>
      </c>
      <c r="E1223" t="s">
        <v>264</v>
      </c>
      <c r="F1223" t="s">
        <v>382</v>
      </c>
      <c r="G1223" t="s">
        <v>245</v>
      </c>
      <c r="H1223">
        <v>-669.51</v>
      </c>
      <c r="I1223">
        <v>0</v>
      </c>
      <c r="J1223" t="s">
        <v>193</v>
      </c>
      <c r="K1223" t="s">
        <v>201</v>
      </c>
      <c r="L1223" t="s">
        <v>201</v>
      </c>
      <c r="M1223" t="s">
        <v>1281</v>
      </c>
      <c r="N1223" t="s">
        <v>1189</v>
      </c>
      <c r="Q1223">
        <v>209551</v>
      </c>
    </row>
    <row r="1224" spans="1:17" x14ac:dyDescent="0.2">
      <c r="A1224" s="169">
        <v>43831</v>
      </c>
      <c r="B1224">
        <v>3446</v>
      </c>
      <c r="C1224" t="s">
        <v>192</v>
      </c>
      <c r="D1224" t="s">
        <v>265</v>
      </c>
      <c r="E1224" t="s">
        <v>264</v>
      </c>
      <c r="F1224" t="s">
        <v>382</v>
      </c>
      <c r="G1224" t="s">
        <v>245</v>
      </c>
      <c r="H1224">
        <v>-606.09</v>
      </c>
      <c r="I1224">
        <v>0</v>
      </c>
      <c r="J1224" t="s">
        <v>193</v>
      </c>
      <c r="K1224" t="s">
        <v>201</v>
      </c>
      <c r="L1224" t="s">
        <v>201</v>
      </c>
      <c r="M1224" t="s">
        <v>1281</v>
      </c>
      <c r="N1224" t="s">
        <v>195</v>
      </c>
      <c r="Q1224">
        <v>209552</v>
      </c>
    </row>
    <row r="1225" spans="1:17" x14ac:dyDescent="0.2">
      <c r="A1225" s="169">
        <v>43831</v>
      </c>
      <c r="B1225">
        <v>3446</v>
      </c>
      <c r="C1225" t="s">
        <v>192</v>
      </c>
      <c r="D1225" t="s">
        <v>265</v>
      </c>
      <c r="E1225" t="s">
        <v>264</v>
      </c>
      <c r="F1225" t="s">
        <v>382</v>
      </c>
      <c r="G1225" t="s">
        <v>245</v>
      </c>
      <c r="H1225">
        <v>-66.959999999999994</v>
      </c>
      <c r="I1225">
        <v>0</v>
      </c>
      <c r="J1225" t="s">
        <v>193</v>
      </c>
      <c r="K1225" t="s">
        <v>201</v>
      </c>
      <c r="L1225" t="s">
        <v>201</v>
      </c>
      <c r="M1225" t="s">
        <v>1281</v>
      </c>
      <c r="N1225" t="s">
        <v>195</v>
      </c>
      <c r="Q1225">
        <v>209553</v>
      </c>
    </row>
    <row r="1226" spans="1:17" x14ac:dyDescent="0.2">
      <c r="A1226" s="169">
        <v>43831</v>
      </c>
      <c r="B1226">
        <v>3446</v>
      </c>
      <c r="C1226" t="s">
        <v>192</v>
      </c>
      <c r="D1226" t="s">
        <v>265</v>
      </c>
      <c r="E1226" t="s">
        <v>264</v>
      </c>
      <c r="F1226" t="s">
        <v>382</v>
      </c>
      <c r="G1226" t="s">
        <v>245</v>
      </c>
      <c r="H1226">
        <v>-30.43</v>
      </c>
      <c r="I1226">
        <v>0</v>
      </c>
      <c r="J1226" t="s">
        <v>193</v>
      </c>
      <c r="K1226" t="s">
        <v>201</v>
      </c>
      <c r="L1226" t="s">
        <v>201</v>
      </c>
      <c r="M1226" t="s">
        <v>1281</v>
      </c>
      <c r="N1226" t="s">
        <v>1142</v>
      </c>
      <c r="Q1226">
        <v>209554</v>
      </c>
    </row>
    <row r="1227" spans="1:17" x14ac:dyDescent="0.2">
      <c r="A1227" s="169">
        <v>43831</v>
      </c>
      <c r="B1227">
        <v>3446</v>
      </c>
      <c r="C1227" t="s">
        <v>192</v>
      </c>
      <c r="D1227" t="s">
        <v>265</v>
      </c>
      <c r="E1227" t="s">
        <v>264</v>
      </c>
      <c r="F1227" t="s">
        <v>1282</v>
      </c>
      <c r="G1227" t="s">
        <v>245</v>
      </c>
      <c r="H1227">
        <v>-18.03</v>
      </c>
      <c r="I1227">
        <v>0</v>
      </c>
      <c r="J1227" t="s">
        <v>193</v>
      </c>
      <c r="K1227" t="s">
        <v>201</v>
      </c>
      <c r="L1227" t="s">
        <v>201</v>
      </c>
      <c r="M1227" t="s">
        <v>1281</v>
      </c>
      <c r="N1227" t="s">
        <v>1140</v>
      </c>
      <c r="Q1227">
        <v>209590</v>
      </c>
    </row>
    <row r="1228" spans="1:17" x14ac:dyDescent="0.2">
      <c r="A1228" s="169">
        <v>43831</v>
      </c>
      <c r="B1228">
        <v>3446</v>
      </c>
      <c r="C1228" t="s">
        <v>192</v>
      </c>
      <c r="D1228" t="s">
        <v>265</v>
      </c>
      <c r="E1228" t="s">
        <v>264</v>
      </c>
      <c r="F1228" t="s">
        <v>578</v>
      </c>
      <c r="G1228" t="s">
        <v>245</v>
      </c>
      <c r="H1228">
        <v>-25.63</v>
      </c>
      <c r="I1228">
        <v>0</v>
      </c>
      <c r="J1228" t="s">
        <v>193</v>
      </c>
      <c r="K1228" t="s">
        <v>201</v>
      </c>
      <c r="L1228" t="s">
        <v>201</v>
      </c>
      <c r="M1228" t="s">
        <v>1281</v>
      </c>
      <c r="Q1228">
        <v>209623</v>
      </c>
    </row>
    <row r="1229" spans="1:17" x14ac:dyDescent="0.2">
      <c r="A1229" s="169">
        <v>43825</v>
      </c>
      <c r="B1229">
        <v>3710</v>
      </c>
      <c r="C1229" t="s">
        <v>206</v>
      </c>
      <c r="D1229" t="s">
        <v>265</v>
      </c>
      <c r="E1229" t="s">
        <v>264</v>
      </c>
      <c r="F1229" t="s">
        <v>1280</v>
      </c>
      <c r="G1229" t="s">
        <v>245</v>
      </c>
      <c r="H1229">
        <v>16.260000000000002</v>
      </c>
      <c r="I1229">
        <v>0</v>
      </c>
      <c r="K1229" t="s">
        <v>201</v>
      </c>
      <c r="M1229" t="s">
        <v>1257</v>
      </c>
      <c r="Q1229">
        <v>209741</v>
      </c>
    </row>
    <row r="1230" spans="1:17" x14ac:dyDescent="0.2">
      <c r="A1230" s="169">
        <v>43825</v>
      </c>
      <c r="B1230">
        <v>3710</v>
      </c>
      <c r="C1230" t="s">
        <v>206</v>
      </c>
      <c r="D1230" t="s">
        <v>265</v>
      </c>
      <c r="E1230" t="s">
        <v>264</v>
      </c>
      <c r="F1230" t="s">
        <v>1279</v>
      </c>
      <c r="G1230" t="s">
        <v>245</v>
      </c>
      <c r="H1230">
        <v>2.4700000000000002</v>
      </c>
      <c r="I1230">
        <v>0</v>
      </c>
      <c r="K1230" t="s">
        <v>201</v>
      </c>
      <c r="M1230" t="s">
        <v>1257</v>
      </c>
      <c r="Q1230">
        <v>209742</v>
      </c>
    </row>
    <row r="1231" spans="1:17" x14ac:dyDescent="0.2">
      <c r="A1231" s="169">
        <v>43825</v>
      </c>
      <c r="B1231">
        <v>3710</v>
      </c>
      <c r="C1231" t="s">
        <v>206</v>
      </c>
      <c r="D1231" t="s">
        <v>265</v>
      </c>
      <c r="E1231" t="s">
        <v>264</v>
      </c>
      <c r="F1231" t="s">
        <v>1278</v>
      </c>
      <c r="G1231" t="s">
        <v>245</v>
      </c>
      <c r="H1231">
        <v>1.1000000000000001</v>
      </c>
      <c r="I1231">
        <v>0</v>
      </c>
      <c r="K1231" t="s">
        <v>201</v>
      </c>
      <c r="M1231" t="s">
        <v>1257</v>
      </c>
      <c r="Q1231">
        <v>209743</v>
      </c>
    </row>
    <row r="1232" spans="1:17" x14ac:dyDescent="0.2">
      <c r="A1232" s="169">
        <v>43825</v>
      </c>
      <c r="B1232">
        <v>3710</v>
      </c>
      <c r="C1232" t="s">
        <v>206</v>
      </c>
      <c r="D1232" t="s">
        <v>265</v>
      </c>
      <c r="E1232" t="s">
        <v>264</v>
      </c>
      <c r="F1232" t="s">
        <v>1277</v>
      </c>
      <c r="G1232" t="s">
        <v>245</v>
      </c>
      <c r="H1232">
        <v>68.180000000000007</v>
      </c>
      <c r="I1232">
        <v>0</v>
      </c>
      <c r="K1232" t="s">
        <v>201</v>
      </c>
      <c r="M1232" t="s">
        <v>1257</v>
      </c>
      <c r="Q1232">
        <v>209744</v>
      </c>
    </row>
    <row r="1233" spans="1:17" x14ac:dyDescent="0.2">
      <c r="A1233" s="169">
        <v>43825</v>
      </c>
      <c r="B1233">
        <v>3710</v>
      </c>
      <c r="C1233" t="s">
        <v>206</v>
      </c>
      <c r="D1233" t="s">
        <v>265</v>
      </c>
      <c r="E1233" t="s">
        <v>264</v>
      </c>
      <c r="F1233" t="s">
        <v>1276</v>
      </c>
      <c r="G1233" t="s">
        <v>245</v>
      </c>
      <c r="H1233">
        <v>4.01</v>
      </c>
      <c r="I1233">
        <v>0</v>
      </c>
      <c r="K1233" t="s">
        <v>201</v>
      </c>
      <c r="M1233" t="s">
        <v>1257</v>
      </c>
      <c r="Q1233">
        <v>209745</v>
      </c>
    </row>
    <row r="1234" spans="1:17" x14ac:dyDescent="0.2">
      <c r="A1234" s="169">
        <v>43825</v>
      </c>
      <c r="B1234">
        <v>3710</v>
      </c>
      <c r="C1234" t="s">
        <v>206</v>
      </c>
      <c r="D1234" t="s">
        <v>265</v>
      </c>
      <c r="E1234" t="s">
        <v>264</v>
      </c>
      <c r="F1234" t="s">
        <v>1275</v>
      </c>
      <c r="G1234" t="s">
        <v>245</v>
      </c>
      <c r="H1234">
        <v>0.11</v>
      </c>
      <c r="I1234">
        <v>0</v>
      </c>
      <c r="K1234" t="s">
        <v>201</v>
      </c>
      <c r="M1234" t="s">
        <v>1257</v>
      </c>
      <c r="Q1234">
        <v>209746</v>
      </c>
    </row>
    <row r="1235" spans="1:17" x14ac:dyDescent="0.2">
      <c r="A1235" s="169">
        <v>43825</v>
      </c>
      <c r="B1235">
        <v>3710</v>
      </c>
      <c r="C1235" t="s">
        <v>206</v>
      </c>
      <c r="D1235" t="s">
        <v>265</v>
      </c>
      <c r="E1235" t="s">
        <v>264</v>
      </c>
      <c r="F1235" t="s">
        <v>1274</v>
      </c>
      <c r="G1235" t="s">
        <v>245</v>
      </c>
      <c r="H1235">
        <v>2.08</v>
      </c>
      <c r="I1235">
        <v>0</v>
      </c>
      <c r="K1235" t="s">
        <v>201</v>
      </c>
      <c r="M1235" t="s">
        <v>1257</v>
      </c>
      <c r="Q1235">
        <v>209747</v>
      </c>
    </row>
    <row r="1236" spans="1:17" x14ac:dyDescent="0.2">
      <c r="A1236" s="169">
        <v>43825</v>
      </c>
      <c r="B1236">
        <v>3710</v>
      </c>
      <c r="C1236" t="s">
        <v>206</v>
      </c>
      <c r="D1236" t="s">
        <v>265</v>
      </c>
      <c r="E1236" t="s">
        <v>264</v>
      </c>
      <c r="F1236" t="s">
        <v>1273</v>
      </c>
      <c r="G1236" t="s">
        <v>245</v>
      </c>
      <c r="H1236">
        <v>4.7300000000000004</v>
      </c>
      <c r="I1236">
        <v>0</v>
      </c>
      <c r="K1236" t="s">
        <v>201</v>
      </c>
      <c r="M1236" t="s">
        <v>1257</v>
      </c>
      <c r="Q1236">
        <v>209748</v>
      </c>
    </row>
    <row r="1237" spans="1:17" x14ac:dyDescent="0.2">
      <c r="A1237" s="169">
        <v>43825</v>
      </c>
      <c r="B1237">
        <v>3710</v>
      </c>
      <c r="C1237" t="s">
        <v>206</v>
      </c>
      <c r="D1237" t="s">
        <v>265</v>
      </c>
      <c r="E1237" t="s">
        <v>264</v>
      </c>
      <c r="F1237" t="s">
        <v>1272</v>
      </c>
      <c r="G1237" t="s">
        <v>245</v>
      </c>
      <c r="H1237">
        <v>14.15</v>
      </c>
      <c r="I1237">
        <v>0</v>
      </c>
      <c r="K1237" t="s">
        <v>201</v>
      </c>
      <c r="M1237" t="s">
        <v>1257</v>
      </c>
      <c r="Q1237">
        <v>209749</v>
      </c>
    </row>
    <row r="1238" spans="1:17" x14ac:dyDescent="0.2">
      <c r="A1238" s="169">
        <v>43825</v>
      </c>
      <c r="B1238">
        <v>3710</v>
      </c>
      <c r="C1238" t="s">
        <v>206</v>
      </c>
      <c r="D1238" t="s">
        <v>265</v>
      </c>
      <c r="E1238" t="s">
        <v>264</v>
      </c>
      <c r="F1238" t="s">
        <v>1271</v>
      </c>
      <c r="G1238" t="s">
        <v>245</v>
      </c>
      <c r="H1238">
        <v>0.79</v>
      </c>
      <c r="I1238">
        <v>0</v>
      </c>
      <c r="K1238" t="s">
        <v>201</v>
      </c>
      <c r="M1238" t="s">
        <v>1257</v>
      </c>
      <c r="Q1238">
        <v>209750</v>
      </c>
    </row>
    <row r="1239" spans="1:17" x14ac:dyDescent="0.2">
      <c r="A1239" s="169">
        <v>43825</v>
      </c>
      <c r="B1239">
        <v>3710</v>
      </c>
      <c r="C1239" t="s">
        <v>206</v>
      </c>
      <c r="D1239" t="s">
        <v>265</v>
      </c>
      <c r="E1239" t="s">
        <v>264</v>
      </c>
      <c r="F1239" t="s">
        <v>1270</v>
      </c>
      <c r="G1239" t="s">
        <v>245</v>
      </c>
      <c r="H1239">
        <v>3.15</v>
      </c>
      <c r="I1239">
        <v>0</v>
      </c>
      <c r="K1239" t="s">
        <v>201</v>
      </c>
      <c r="M1239" t="s">
        <v>1257</v>
      </c>
      <c r="Q1239">
        <v>209751</v>
      </c>
    </row>
    <row r="1240" spans="1:17" x14ac:dyDescent="0.2">
      <c r="A1240" s="169">
        <v>43825</v>
      </c>
      <c r="B1240">
        <v>3710</v>
      </c>
      <c r="C1240" t="s">
        <v>206</v>
      </c>
      <c r="D1240" t="s">
        <v>265</v>
      </c>
      <c r="E1240" t="s">
        <v>264</v>
      </c>
      <c r="F1240" t="s">
        <v>1269</v>
      </c>
      <c r="G1240" t="s">
        <v>245</v>
      </c>
      <c r="H1240">
        <v>0.24</v>
      </c>
      <c r="I1240">
        <v>0</v>
      </c>
      <c r="K1240" t="s">
        <v>201</v>
      </c>
      <c r="M1240" t="s">
        <v>1257</v>
      </c>
      <c r="Q1240">
        <v>209752</v>
      </c>
    </row>
    <row r="1241" spans="1:17" x14ac:dyDescent="0.2">
      <c r="A1241" s="169">
        <v>43825</v>
      </c>
      <c r="B1241">
        <v>3710</v>
      </c>
      <c r="C1241" t="s">
        <v>206</v>
      </c>
      <c r="D1241" t="s">
        <v>265</v>
      </c>
      <c r="E1241" t="s">
        <v>264</v>
      </c>
      <c r="F1241" t="s">
        <v>1268</v>
      </c>
      <c r="G1241" t="s">
        <v>245</v>
      </c>
      <c r="H1241">
        <v>5.94</v>
      </c>
      <c r="I1241">
        <v>0</v>
      </c>
      <c r="K1241" t="s">
        <v>201</v>
      </c>
      <c r="M1241" t="s">
        <v>1257</v>
      </c>
      <c r="Q1241">
        <v>209753</v>
      </c>
    </row>
    <row r="1242" spans="1:17" x14ac:dyDescent="0.2">
      <c r="A1242" s="169">
        <v>43825</v>
      </c>
      <c r="B1242">
        <v>3710</v>
      </c>
      <c r="C1242" t="s">
        <v>206</v>
      </c>
      <c r="D1242" t="s">
        <v>265</v>
      </c>
      <c r="E1242" t="s">
        <v>264</v>
      </c>
      <c r="F1242" t="s">
        <v>1267</v>
      </c>
      <c r="G1242" t="s">
        <v>245</v>
      </c>
      <c r="H1242">
        <v>2.72</v>
      </c>
      <c r="I1242">
        <v>0</v>
      </c>
      <c r="K1242" t="s">
        <v>201</v>
      </c>
      <c r="M1242" t="s">
        <v>1257</v>
      </c>
      <c r="Q1242">
        <v>209754</v>
      </c>
    </row>
    <row r="1243" spans="1:17" x14ac:dyDescent="0.2">
      <c r="A1243" s="169">
        <v>43825</v>
      </c>
      <c r="B1243">
        <v>3710</v>
      </c>
      <c r="C1243" t="s">
        <v>206</v>
      </c>
      <c r="D1243" t="s">
        <v>265</v>
      </c>
      <c r="E1243" t="s">
        <v>264</v>
      </c>
      <c r="F1243" t="s">
        <v>1266</v>
      </c>
      <c r="G1243" t="s">
        <v>245</v>
      </c>
      <c r="H1243">
        <v>5.4</v>
      </c>
      <c r="I1243">
        <v>0</v>
      </c>
      <c r="K1243" t="s">
        <v>201</v>
      </c>
      <c r="M1243" t="s">
        <v>1257</v>
      </c>
      <c r="Q1243">
        <v>209755</v>
      </c>
    </row>
    <row r="1244" spans="1:17" x14ac:dyDescent="0.2">
      <c r="A1244" s="169">
        <v>43825</v>
      </c>
      <c r="B1244">
        <v>3710</v>
      </c>
      <c r="C1244" t="s">
        <v>206</v>
      </c>
      <c r="D1244" t="s">
        <v>265</v>
      </c>
      <c r="E1244" t="s">
        <v>264</v>
      </c>
      <c r="F1244" t="s">
        <v>1265</v>
      </c>
      <c r="G1244" t="s">
        <v>245</v>
      </c>
      <c r="H1244">
        <v>6.94</v>
      </c>
      <c r="I1244">
        <v>0</v>
      </c>
      <c r="K1244" t="s">
        <v>201</v>
      </c>
      <c r="M1244" t="s">
        <v>1257</v>
      </c>
      <c r="Q1244">
        <v>209756</v>
      </c>
    </row>
    <row r="1245" spans="1:17" x14ac:dyDescent="0.2">
      <c r="A1245" s="169">
        <v>43825</v>
      </c>
      <c r="B1245">
        <v>3710</v>
      </c>
      <c r="C1245" t="s">
        <v>206</v>
      </c>
      <c r="D1245" t="s">
        <v>265</v>
      </c>
      <c r="E1245" t="s">
        <v>264</v>
      </c>
      <c r="F1245" t="s">
        <v>1264</v>
      </c>
      <c r="G1245" t="s">
        <v>245</v>
      </c>
      <c r="H1245">
        <v>0.11</v>
      </c>
      <c r="I1245">
        <v>0</v>
      </c>
      <c r="K1245" t="s">
        <v>201</v>
      </c>
      <c r="M1245" t="s">
        <v>1257</v>
      </c>
      <c r="Q1245">
        <v>209757</v>
      </c>
    </row>
    <row r="1246" spans="1:17" x14ac:dyDescent="0.2">
      <c r="A1246" s="169">
        <v>43825</v>
      </c>
      <c r="B1246">
        <v>3710</v>
      </c>
      <c r="C1246" t="s">
        <v>206</v>
      </c>
      <c r="D1246" t="s">
        <v>265</v>
      </c>
      <c r="E1246" t="s">
        <v>264</v>
      </c>
      <c r="F1246" t="s">
        <v>1263</v>
      </c>
      <c r="G1246" t="s">
        <v>245</v>
      </c>
      <c r="H1246">
        <v>8.08</v>
      </c>
      <c r="I1246">
        <v>0</v>
      </c>
      <c r="K1246" t="s">
        <v>201</v>
      </c>
      <c r="M1246" t="s">
        <v>1257</v>
      </c>
      <c r="Q1246">
        <v>209758</v>
      </c>
    </row>
    <row r="1247" spans="1:17" x14ac:dyDescent="0.2">
      <c r="A1247" s="169">
        <v>43825</v>
      </c>
      <c r="B1247">
        <v>3710</v>
      </c>
      <c r="C1247" t="s">
        <v>206</v>
      </c>
      <c r="D1247" t="s">
        <v>265</v>
      </c>
      <c r="E1247" t="s">
        <v>264</v>
      </c>
      <c r="F1247" t="s">
        <v>1262</v>
      </c>
      <c r="G1247" t="s">
        <v>245</v>
      </c>
      <c r="H1247">
        <v>0.16</v>
      </c>
      <c r="I1247">
        <v>0</v>
      </c>
      <c r="K1247" t="s">
        <v>201</v>
      </c>
      <c r="M1247" t="s">
        <v>1257</v>
      </c>
      <c r="Q1247">
        <v>209759</v>
      </c>
    </row>
    <row r="1248" spans="1:17" x14ac:dyDescent="0.2">
      <c r="A1248" s="169">
        <v>43825</v>
      </c>
      <c r="B1248">
        <v>3710</v>
      </c>
      <c r="C1248" t="s">
        <v>206</v>
      </c>
      <c r="D1248" t="s">
        <v>265</v>
      </c>
      <c r="E1248" t="s">
        <v>264</v>
      </c>
      <c r="F1248" t="s">
        <v>1261</v>
      </c>
      <c r="G1248" t="s">
        <v>245</v>
      </c>
      <c r="H1248">
        <v>27.62</v>
      </c>
      <c r="I1248">
        <v>0</v>
      </c>
      <c r="K1248" t="s">
        <v>201</v>
      </c>
      <c r="M1248" t="s">
        <v>1257</v>
      </c>
      <c r="Q1248">
        <v>209760</v>
      </c>
    </row>
    <row r="1249" spans="1:17" x14ac:dyDescent="0.2">
      <c r="A1249" s="169">
        <v>43825</v>
      </c>
      <c r="B1249">
        <v>3710</v>
      </c>
      <c r="C1249" t="s">
        <v>206</v>
      </c>
      <c r="D1249" t="s">
        <v>265</v>
      </c>
      <c r="E1249" t="s">
        <v>264</v>
      </c>
      <c r="F1249" t="s">
        <v>1260</v>
      </c>
      <c r="G1249" t="s">
        <v>245</v>
      </c>
      <c r="H1249">
        <v>0.71</v>
      </c>
      <c r="I1249">
        <v>0</v>
      </c>
      <c r="K1249" t="s">
        <v>201</v>
      </c>
      <c r="M1249" t="s">
        <v>1257</v>
      </c>
      <c r="Q1249">
        <v>209761</v>
      </c>
    </row>
    <row r="1250" spans="1:17" x14ac:dyDescent="0.2">
      <c r="A1250" s="169">
        <v>43825</v>
      </c>
      <c r="B1250">
        <v>3710</v>
      </c>
      <c r="C1250" t="s">
        <v>206</v>
      </c>
      <c r="D1250" t="s">
        <v>265</v>
      </c>
      <c r="E1250" t="s">
        <v>264</v>
      </c>
      <c r="F1250" t="s">
        <v>1259</v>
      </c>
      <c r="G1250" t="s">
        <v>245</v>
      </c>
      <c r="H1250">
        <v>7.02</v>
      </c>
      <c r="I1250">
        <v>0</v>
      </c>
      <c r="K1250" t="s">
        <v>201</v>
      </c>
      <c r="M1250" t="s">
        <v>1257</v>
      </c>
      <c r="Q1250">
        <v>209762</v>
      </c>
    </row>
    <row r="1251" spans="1:17" x14ac:dyDescent="0.2">
      <c r="A1251" s="169">
        <v>43825</v>
      </c>
      <c r="B1251">
        <v>3710</v>
      </c>
      <c r="C1251" t="s">
        <v>206</v>
      </c>
      <c r="D1251" t="s">
        <v>265</v>
      </c>
      <c r="E1251" t="s">
        <v>264</v>
      </c>
      <c r="F1251" t="s">
        <v>1258</v>
      </c>
      <c r="G1251" t="s">
        <v>245</v>
      </c>
      <c r="H1251">
        <v>85.94</v>
      </c>
      <c r="I1251">
        <v>0</v>
      </c>
      <c r="K1251" t="s">
        <v>201</v>
      </c>
      <c r="M1251" t="s">
        <v>1257</v>
      </c>
      <c r="Q1251">
        <v>209861</v>
      </c>
    </row>
    <row r="1252" spans="1:17" x14ac:dyDescent="0.2">
      <c r="A1252" s="169">
        <v>43830</v>
      </c>
      <c r="B1252">
        <v>3446</v>
      </c>
      <c r="C1252" t="s">
        <v>192</v>
      </c>
      <c r="D1252" t="s">
        <v>265</v>
      </c>
      <c r="E1252" t="s">
        <v>264</v>
      </c>
      <c r="F1252" t="s">
        <v>382</v>
      </c>
      <c r="G1252" t="s">
        <v>245</v>
      </c>
      <c r="H1252">
        <v>86.17</v>
      </c>
      <c r="I1252">
        <v>0</v>
      </c>
      <c r="J1252" t="s">
        <v>193</v>
      </c>
      <c r="K1252" t="s">
        <v>201</v>
      </c>
      <c r="L1252" t="s">
        <v>201</v>
      </c>
      <c r="M1252" t="s">
        <v>1256</v>
      </c>
      <c r="N1252" t="s">
        <v>230</v>
      </c>
      <c r="Q1252">
        <v>209875</v>
      </c>
    </row>
    <row r="1253" spans="1:17" x14ac:dyDescent="0.2">
      <c r="A1253" s="169">
        <v>43831</v>
      </c>
      <c r="B1253">
        <v>3446</v>
      </c>
      <c r="C1253" t="s">
        <v>192</v>
      </c>
      <c r="D1253" t="s">
        <v>265</v>
      </c>
      <c r="E1253" t="s">
        <v>264</v>
      </c>
      <c r="F1253" t="s">
        <v>382</v>
      </c>
      <c r="G1253" t="s">
        <v>245</v>
      </c>
      <c r="H1253">
        <v>-86.17</v>
      </c>
      <c r="I1253">
        <v>0</v>
      </c>
      <c r="J1253" t="s">
        <v>193</v>
      </c>
      <c r="K1253" t="s">
        <v>201</v>
      </c>
      <c r="L1253" t="s">
        <v>201</v>
      </c>
      <c r="M1253" t="s">
        <v>1255</v>
      </c>
      <c r="N1253" t="s">
        <v>230</v>
      </c>
      <c r="Q1253">
        <v>209902</v>
      </c>
    </row>
    <row r="1254" spans="1:17" x14ac:dyDescent="0.2">
      <c r="A1254" s="169">
        <v>43830</v>
      </c>
      <c r="B1254">
        <v>3730</v>
      </c>
      <c r="C1254" t="s">
        <v>234</v>
      </c>
      <c r="D1254" t="s">
        <v>265</v>
      </c>
      <c r="E1254" t="s">
        <v>264</v>
      </c>
      <c r="F1254" t="s">
        <v>1254</v>
      </c>
      <c r="G1254" t="s">
        <v>245</v>
      </c>
      <c r="H1254">
        <v>15</v>
      </c>
      <c r="I1254">
        <v>0</v>
      </c>
      <c r="J1254" t="s">
        <v>194</v>
      </c>
      <c r="K1254" t="s">
        <v>201</v>
      </c>
      <c r="L1254" t="s">
        <v>201</v>
      </c>
      <c r="M1254" t="s">
        <v>1248</v>
      </c>
      <c r="N1254" t="s">
        <v>333</v>
      </c>
      <c r="Q1254">
        <v>209934</v>
      </c>
    </row>
    <row r="1255" spans="1:17" x14ac:dyDescent="0.2">
      <c r="A1255" s="169">
        <v>43830</v>
      </c>
      <c r="B1255">
        <v>3730</v>
      </c>
      <c r="C1255" t="s">
        <v>234</v>
      </c>
      <c r="D1255" t="s">
        <v>265</v>
      </c>
      <c r="E1255" t="s">
        <v>264</v>
      </c>
      <c r="F1255" t="s">
        <v>1254</v>
      </c>
      <c r="G1255" t="s">
        <v>245</v>
      </c>
      <c r="H1255">
        <v>19.5</v>
      </c>
      <c r="I1255">
        <v>0</v>
      </c>
      <c r="J1255" t="s">
        <v>194</v>
      </c>
      <c r="K1255" t="s">
        <v>201</v>
      </c>
      <c r="L1255" t="s">
        <v>201</v>
      </c>
      <c r="M1255" t="s">
        <v>1248</v>
      </c>
      <c r="N1255" t="s">
        <v>333</v>
      </c>
      <c r="Q1255">
        <v>209949</v>
      </c>
    </row>
    <row r="1256" spans="1:17" x14ac:dyDescent="0.2">
      <c r="A1256" s="169">
        <v>43830</v>
      </c>
      <c r="B1256">
        <v>3710</v>
      </c>
      <c r="C1256" t="s">
        <v>206</v>
      </c>
      <c r="D1256" t="s">
        <v>265</v>
      </c>
      <c r="E1256" t="s">
        <v>264</v>
      </c>
      <c r="F1256" t="s">
        <v>1253</v>
      </c>
      <c r="G1256" t="s">
        <v>245</v>
      </c>
      <c r="H1256">
        <v>4.96</v>
      </c>
      <c r="I1256">
        <v>0</v>
      </c>
      <c r="J1256" t="s">
        <v>194</v>
      </c>
      <c r="K1256" t="s">
        <v>201</v>
      </c>
      <c r="L1256" t="s">
        <v>201</v>
      </c>
      <c r="M1256" t="s">
        <v>1248</v>
      </c>
      <c r="N1256" t="s">
        <v>333</v>
      </c>
      <c r="Q1256">
        <v>209956</v>
      </c>
    </row>
    <row r="1257" spans="1:17" x14ac:dyDescent="0.2">
      <c r="A1257" s="169">
        <v>43830</v>
      </c>
      <c r="B1257">
        <v>3710</v>
      </c>
      <c r="C1257" t="s">
        <v>206</v>
      </c>
      <c r="D1257" t="s">
        <v>265</v>
      </c>
      <c r="E1257" t="s">
        <v>264</v>
      </c>
      <c r="F1257" t="s">
        <v>1252</v>
      </c>
      <c r="G1257" t="s">
        <v>245</v>
      </c>
      <c r="H1257">
        <v>9.09</v>
      </c>
      <c r="I1257">
        <v>0</v>
      </c>
      <c r="J1257" t="s">
        <v>194</v>
      </c>
      <c r="K1257" t="s">
        <v>201</v>
      </c>
      <c r="L1257" t="s">
        <v>201</v>
      </c>
      <c r="M1257" t="s">
        <v>1248</v>
      </c>
      <c r="N1257" t="s">
        <v>333</v>
      </c>
      <c r="Q1257">
        <v>209957</v>
      </c>
    </row>
    <row r="1258" spans="1:17" x14ac:dyDescent="0.2">
      <c r="A1258" s="169">
        <v>43830</v>
      </c>
      <c r="B1258">
        <v>3710</v>
      </c>
      <c r="C1258" t="s">
        <v>206</v>
      </c>
      <c r="D1258" t="s">
        <v>265</v>
      </c>
      <c r="E1258" t="s">
        <v>264</v>
      </c>
      <c r="F1258" t="s">
        <v>1251</v>
      </c>
      <c r="G1258" t="s">
        <v>245</v>
      </c>
      <c r="H1258">
        <v>0.05</v>
      </c>
      <c r="I1258">
        <v>0</v>
      </c>
      <c r="J1258" t="s">
        <v>194</v>
      </c>
      <c r="K1258" t="s">
        <v>201</v>
      </c>
      <c r="L1258" t="s">
        <v>201</v>
      </c>
      <c r="M1258" t="s">
        <v>1248</v>
      </c>
      <c r="N1258" t="s">
        <v>333</v>
      </c>
      <c r="Q1258">
        <v>209958</v>
      </c>
    </row>
    <row r="1259" spans="1:17" x14ac:dyDescent="0.2">
      <c r="A1259" s="169">
        <v>43830</v>
      </c>
      <c r="B1259">
        <v>3710</v>
      </c>
      <c r="C1259" t="s">
        <v>206</v>
      </c>
      <c r="D1259" t="s">
        <v>265</v>
      </c>
      <c r="E1259" t="s">
        <v>264</v>
      </c>
      <c r="F1259" t="s">
        <v>1250</v>
      </c>
      <c r="G1259" t="s">
        <v>245</v>
      </c>
      <c r="H1259">
        <v>0.34</v>
      </c>
      <c r="I1259">
        <v>0</v>
      </c>
      <c r="J1259" t="s">
        <v>194</v>
      </c>
      <c r="K1259" t="s">
        <v>201</v>
      </c>
      <c r="L1259" t="s">
        <v>201</v>
      </c>
      <c r="M1259" t="s">
        <v>1248</v>
      </c>
      <c r="N1259" t="s">
        <v>333</v>
      </c>
      <c r="Q1259">
        <v>209959</v>
      </c>
    </row>
    <row r="1260" spans="1:17" x14ac:dyDescent="0.2">
      <c r="A1260" s="169">
        <v>43830</v>
      </c>
      <c r="B1260">
        <v>3710</v>
      </c>
      <c r="C1260" t="s">
        <v>206</v>
      </c>
      <c r="D1260" t="s">
        <v>265</v>
      </c>
      <c r="E1260" t="s">
        <v>264</v>
      </c>
      <c r="F1260" t="s">
        <v>1249</v>
      </c>
      <c r="G1260" t="s">
        <v>245</v>
      </c>
      <c r="H1260">
        <v>-62.79</v>
      </c>
      <c r="I1260">
        <v>0</v>
      </c>
      <c r="J1260" t="s">
        <v>194</v>
      </c>
      <c r="K1260" t="s">
        <v>201</v>
      </c>
      <c r="L1260" t="s">
        <v>201</v>
      </c>
      <c r="M1260" t="s">
        <v>1248</v>
      </c>
      <c r="N1260" t="s">
        <v>333</v>
      </c>
      <c r="Q1260">
        <v>209969</v>
      </c>
    </row>
    <row r="1261" spans="1:17" x14ac:dyDescent="0.2">
      <c r="A1261" s="169">
        <v>43824</v>
      </c>
      <c r="B1261">
        <v>3010</v>
      </c>
      <c r="C1261" t="s">
        <v>207</v>
      </c>
      <c r="D1261" t="s">
        <v>265</v>
      </c>
      <c r="E1261" t="s">
        <v>264</v>
      </c>
      <c r="F1261" t="s">
        <v>1247</v>
      </c>
      <c r="G1261" t="s">
        <v>245</v>
      </c>
      <c r="H1261">
        <v>385</v>
      </c>
      <c r="I1261">
        <v>0</v>
      </c>
      <c r="J1261" t="s">
        <v>194</v>
      </c>
      <c r="K1261" t="s">
        <v>201</v>
      </c>
      <c r="L1261" t="s">
        <v>201</v>
      </c>
      <c r="M1261" t="s">
        <v>1246</v>
      </c>
      <c r="N1261" t="s">
        <v>232</v>
      </c>
      <c r="Q1261">
        <v>209975</v>
      </c>
    </row>
    <row r="1262" spans="1:17" x14ac:dyDescent="0.2">
      <c r="A1262" s="169">
        <v>43818</v>
      </c>
      <c r="B1262">
        <v>3230</v>
      </c>
      <c r="C1262" t="s">
        <v>231</v>
      </c>
      <c r="D1262" t="s">
        <v>265</v>
      </c>
      <c r="E1262" t="s">
        <v>264</v>
      </c>
      <c r="F1262" t="s">
        <v>1245</v>
      </c>
      <c r="G1262" t="s">
        <v>245</v>
      </c>
      <c r="H1262" s="170">
        <v>4450</v>
      </c>
      <c r="I1262">
        <v>667.5</v>
      </c>
      <c r="K1262" t="s">
        <v>201</v>
      </c>
      <c r="M1262" t="s">
        <v>1244</v>
      </c>
      <c r="Q1262">
        <v>209990</v>
      </c>
    </row>
    <row r="1263" spans="1:17" x14ac:dyDescent="0.2">
      <c r="A1263" s="169">
        <v>43836</v>
      </c>
      <c r="B1263">
        <v>2315</v>
      </c>
      <c r="C1263" t="s">
        <v>292</v>
      </c>
      <c r="D1263" t="s">
        <v>265</v>
      </c>
      <c r="E1263" t="s">
        <v>264</v>
      </c>
      <c r="F1263" t="s">
        <v>1243</v>
      </c>
      <c r="G1263" t="s">
        <v>245</v>
      </c>
      <c r="H1263">
        <v>265.01</v>
      </c>
      <c r="I1263">
        <v>39.75</v>
      </c>
      <c r="K1263" t="s">
        <v>201</v>
      </c>
      <c r="M1263" t="s">
        <v>1242</v>
      </c>
      <c r="Q1263">
        <v>209993</v>
      </c>
    </row>
    <row r="1264" spans="1:17" x14ac:dyDescent="0.2">
      <c r="A1264" s="169">
        <v>43838</v>
      </c>
      <c r="B1264">
        <v>2105</v>
      </c>
      <c r="C1264" t="s">
        <v>186</v>
      </c>
      <c r="D1264" t="s">
        <v>265</v>
      </c>
      <c r="E1264" t="s">
        <v>264</v>
      </c>
      <c r="F1264" t="s">
        <v>1241</v>
      </c>
      <c r="G1264" t="s">
        <v>245</v>
      </c>
      <c r="H1264" s="170">
        <v>62769.77</v>
      </c>
      <c r="I1264">
        <v>0</v>
      </c>
      <c r="J1264" t="s">
        <v>188</v>
      </c>
      <c r="K1264" t="s">
        <v>189</v>
      </c>
      <c r="L1264" t="s">
        <v>189</v>
      </c>
      <c r="M1264" t="s">
        <v>1240</v>
      </c>
      <c r="Q1264">
        <v>210042</v>
      </c>
    </row>
    <row r="1265" spans="1:17" x14ac:dyDescent="0.2">
      <c r="A1265" s="169">
        <v>43838</v>
      </c>
      <c r="B1265">
        <v>2125</v>
      </c>
      <c r="C1265" t="s">
        <v>203</v>
      </c>
      <c r="D1265" t="s">
        <v>265</v>
      </c>
      <c r="E1265" t="s">
        <v>264</v>
      </c>
      <c r="F1265" t="s">
        <v>1241</v>
      </c>
      <c r="G1265" t="s">
        <v>245</v>
      </c>
      <c r="H1265">
        <v>129.97999999999999</v>
      </c>
      <c r="I1265">
        <v>0</v>
      </c>
      <c r="J1265" t="s">
        <v>188</v>
      </c>
      <c r="K1265" t="s">
        <v>189</v>
      </c>
      <c r="L1265" t="s">
        <v>189</v>
      </c>
      <c r="M1265" t="s">
        <v>1240</v>
      </c>
      <c r="Q1265">
        <v>210058</v>
      </c>
    </row>
    <row r="1266" spans="1:17" x14ac:dyDescent="0.2">
      <c r="A1266" s="169">
        <v>43838</v>
      </c>
      <c r="B1266">
        <v>2135</v>
      </c>
      <c r="C1266" t="s">
        <v>190</v>
      </c>
      <c r="D1266" t="s">
        <v>265</v>
      </c>
      <c r="E1266" t="s">
        <v>264</v>
      </c>
      <c r="F1266" t="s">
        <v>1241</v>
      </c>
      <c r="G1266" t="s">
        <v>245</v>
      </c>
      <c r="H1266">
        <v>703.44</v>
      </c>
      <c r="I1266">
        <v>0</v>
      </c>
      <c r="J1266" t="s">
        <v>188</v>
      </c>
      <c r="K1266" t="s">
        <v>189</v>
      </c>
      <c r="L1266" t="s">
        <v>189</v>
      </c>
      <c r="M1266" t="s">
        <v>1240</v>
      </c>
      <c r="Q1266">
        <v>210064</v>
      </c>
    </row>
    <row r="1267" spans="1:17" x14ac:dyDescent="0.2">
      <c r="A1267" s="169">
        <v>43838</v>
      </c>
      <c r="B1267">
        <v>2140</v>
      </c>
      <c r="C1267" t="s">
        <v>191</v>
      </c>
      <c r="D1267" t="s">
        <v>265</v>
      </c>
      <c r="E1267" t="s">
        <v>264</v>
      </c>
      <c r="F1267" t="s">
        <v>1241</v>
      </c>
      <c r="G1267" t="s">
        <v>245</v>
      </c>
      <c r="H1267" s="170">
        <v>1543.3</v>
      </c>
      <c r="I1267">
        <v>0</v>
      </c>
      <c r="J1267" t="s">
        <v>188</v>
      </c>
      <c r="K1267" t="s">
        <v>189</v>
      </c>
      <c r="L1267" t="s">
        <v>189</v>
      </c>
      <c r="M1267" t="s">
        <v>1240</v>
      </c>
      <c r="Q1267">
        <v>210074</v>
      </c>
    </row>
    <row r="1268" spans="1:17" x14ac:dyDescent="0.2">
      <c r="A1268" s="169">
        <v>43838</v>
      </c>
      <c r="B1268">
        <v>2506</v>
      </c>
      <c r="C1268" t="s">
        <v>466</v>
      </c>
      <c r="D1268" t="s">
        <v>265</v>
      </c>
      <c r="E1268" t="s">
        <v>264</v>
      </c>
      <c r="F1268" t="s">
        <v>1241</v>
      </c>
      <c r="G1268" t="s">
        <v>245</v>
      </c>
      <c r="H1268" s="170">
        <v>2216.09</v>
      </c>
      <c r="I1268">
        <v>0</v>
      </c>
      <c r="J1268" t="s">
        <v>188</v>
      </c>
      <c r="K1268" t="s">
        <v>189</v>
      </c>
      <c r="L1268" t="s">
        <v>189</v>
      </c>
      <c r="M1268" t="s">
        <v>1240</v>
      </c>
      <c r="Q1268">
        <v>210085</v>
      </c>
    </row>
    <row r="1269" spans="1:17" x14ac:dyDescent="0.2">
      <c r="A1269" s="169">
        <v>43830</v>
      </c>
      <c r="B1269">
        <v>4250</v>
      </c>
      <c r="C1269" t="s">
        <v>391</v>
      </c>
      <c r="D1269" t="s">
        <v>265</v>
      </c>
      <c r="E1269" t="s">
        <v>264</v>
      </c>
      <c r="F1269" t="s">
        <v>387</v>
      </c>
      <c r="G1269" t="s">
        <v>245</v>
      </c>
      <c r="H1269" s="170">
        <v>85723.82</v>
      </c>
      <c r="I1269">
        <v>0</v>
      </c>
      <c r="J1269" t="s">
        <v>188</v>
      </c>
      <c r="K1269" t="s">
        <v>189</v>
      </c>
      <c r="L1269" t="s">
        <v>189</v>
      </c>
      <c r="M1269" t="s">
        <v>1239</v>
      </c>
      <c r="Q1269">
        <v>210089</v>
      </c>
    </row>
    <row r="1270" spans="1:17" x14ac:dyDescent="0.2">
      <c r="A1270" s="169">
        <v>43830</v>
      </c>
      <c r="B1270">
        <v>4215</v>
      </c>
      <c r="C1270" t="s">
        <v>393</v>
      </c>
      <c r="D1270" t="s">
        <v>265</v>
      </c>
      <c r="E1270" t="s">
        <v>264</v>
      </c>
      <c r="F1270" t="s">
        <v>387</v>
      </c>
      <c r="G1270" t="s">
        <v>245</v>
      </c>
      <c r="H1270">
        <v>41.65</v>
      </c>
      <c r="I1270">
        <v>0</v>
      </c>
      <c r="J1270" t="s">
        <v>188</v>
      </c>
      <c r="K1270" t="s">
        <v>189</v>
      </c>
      <c r="L1270" t="s">
        <v>189</v>
      </c>
      <c r="M1270" t="s">
        <v>1239</v>
      </c>
      <c r="Q1270">
        <v>210091</v>
      </c>
    </row>
    <row r="1271" spans="1:17" x14ac:dyDescent="0.2">
      <c r="A1271" s="169">
        <v>43830</v>
      </c>
      <c r="B1271">
        <v>4225</v>
      </c>
      <c r="C1271" t="s">
        <v>392</v>
      </c>
      <c r="D1271" t="s">
        <v>265</v>
      </c>
      <c r="E1271" t="s">
        <v>264</v>
      </c>
      <c r="F1271" t="s">
        <v>387</v>
      </c>
      <c r="G1271" t="s">
        <v>245</v>
      </c>
      <c r="H1271" s="170">
        <v>9047.49</v>
      </c>
      <c r="I1271">
        <v>0</v>
      </c>
      <c r="J1271" t="s">
        <v>188</v>
      </c>
      <c r="K1271" t="s">
        <v>189</v>
      </c>
      <c r="L1271" t="s">
        <v>189</v>
      </c>
      <c r="M1271" t="s">
        <v>1239</v>
      </c>
      <c r="Q1271">
        <v>210093</v>
      </c>
    </row>
    <row r="1272" spans="1:17" x14ac:dyDescent="0.2">
      <c r="A1272" s="169">
        <v>43830</v>
      </c>
      <c r="B1272">
        <v>4250</v>
      </c>
      <c r="C1272" t="s">
        <v>391</v>
      </c>
      <c r="D1272" t="s">
        <v>265</v>
      </c>
      <c r="E1272" t="s">
        <v>390</v>
      </c>
      <c r="F1272" t="s">
        <v>387</v>
      </c>
      <c r="G1272" t="s">
        <v>245</v>
      </c>
      <c r="H1272" s="170">
        <v>15733.96</v>
      </c>
      <c r="I1272">
        <v>0</v>
      </c>
      <c r="J1272" t="s">
        <v>188</v>
      </c>
      <c r="K1272" t="s">
        <v>189</v>
      </c>
      <c r="L1272" t="s">
        <v>189</v>
      </c>
      <c r="M1272" t="s">
        <v>1239</v>
      </c>
      <c r="Q1272">
        <v>210094</v>
      </c>
    </row>
    <row r="1273" spans="1:17" x14ac:dyDescent="0.2">
      <c r="A1273" s="169">
        <v>43830</v>
      </c>
      <c r="B1273">
        <v>4245</v>
      </c>
      <c r="C1273" t="s">
        <v>389</v>
      </c>
      <c r="D1273" t="s">
        <v>265</v>
      </c>
      <c r="E1273" t="s">
        <v>264</v>
      </c>
      <c r="F1273" t="s">
        <v>387</v>
      </c>
      <c r="G1273" t="s">
        <v>245</v>
      </c>
      <c r="H1273">
        <v>142.86000000000001</v>
      </c>
      <c r="I1273">
        <v>0</v>
      </c>
      <c r="J1273" t="s">
        <v>188</v>
      </c>
      <c r="K1273" t="s">
        <v>189</v>
      </c>
      <c r="L1273" t="s">
        <v>189</v>
      </c>
      <c r="M1273" t="s">
        <v>1239</v>
      </c>
      <c r="Q1273">
        <v>210097</v>
      </c>
    </row>
    <row r="1274" spans="1:17" x14ac:dyDescent="0.2">
      <c r="A1274" s="169">
        <v>43830</v>
      </c>
      <c r="B1274">
        <v>4220</v>
      </c>
      <c r="C1274" t="s">
        <v>388</v>
      </c>
      <c r="D1274" t="s">
        <v>265</v>
      </c>
      <c r="E1274" t="s">
        <v>264</v>
      </c>
      <c r="F1274" t="s">
        <v>387</v>
      </c>
      <c r="G1274" t="s">
        <v>245</v>
      </c>
      <c r="H1274">
        <v>72.099999999999994</v>
      </c>
      <c r="I1274">
        <v>0</v>
      </c>
      <c r="J1274" t="s">
        <v>188</v>
      </c>
      <c r="K1274" t="s">
        <v>189</v>
      </c>
      <c r="L1274" t="s">
        <v>189</v>
      </c>
      <c r="M1274" t="s">
        <v>1239</v>
      </c>
      <c r="Q1274">
        <v>210099</v>
      </c>
    </row>
    <row r="1275" spans="1:17" x14ac:dyDescent="0.2">
      <c r="A1275" s="169">
        <v>43830</v>
      </c>
      <c r="B1275">
        <v>2310</v>
      </c>
      <c r="C1275" t="s">
        <v>286</v>
      </c>
      <c r="D1275" t="s">
        <v>265</v>
      </c>
      <c r="E1275" t="s">
        <v>264</v>
      </c>
      <c r="F1275" t="s">
        <v>1237</v>
      </c>
      <c r="G1275" t="s">
        <v>245</v>
      </c>
      <c r="H1275">
        <v>994.07</v>
      </c>
      <c r="I1275">
        <v>0</v>
      </c>
      <c r="J1275" t="s">
        <v>262</v>
      </c>
      <c r="K1275" t="s">
        <v>197</v>
      </c>
      <c r="L1275" t="s">
        <v>197</v>
      </c>
      <c r="M1275" t="s">
        <v>1238</v>
      </c>
      <c r="N1275" t="s">
        <v>1235</v>
      </c>
      <c r="Q1275">
        <v>210153</v>
      </c>
    </row>
    <row r="1276" spans="1:17" x14ac:dyDescent="0.2">
      <c r="A1276" s="169">
        <v>43831</v>
      </c>
      <c r="B1276">
        <v>2310</v>
      </c>
      <c r="C1276" t="s">
        <v>286</v>
      </c>
      <c r="D1276" t="s">
        <v>265</v>
      </c>
      <c r="E1276" t="s">
        <v>264</v>
      </c>
      <c r="F1276" t="s">
        <v>1237</v>
      </c>
      <c r="G1276" t="s">
        <v>245</v>
      </c>
      <c r="H1276">
        <v>-994.07</v>
      </c>
      <c r="I1276">
        <v>0</v>
      </c>
      <c r="J1276" t="s">
        <v>262</v>
      </c>
      <c r="K1276" t="s">
        <v>197</v>
      </c>
      <c r="L1276" t="s">
        <v>197</v>
      </c>
      <c r="M1276" t="s">
        <v>1236</v>
      </c>
      <c r="N1276" t="s">
        <v>1235</v>
      </c>
      <c r="Q1276">
        <v>210158</v>
      </c>
    </row>
    <row r="1277" spans="1:17" x14ac:dyDescent="0.2">
      <c r="A1277" s="169">
        <v>43830</v>
      </c>
      <c r="B1277">
        <v>3010</v>
      </c>
      <c r="C1277" t="s">
        <v>207</v>
      </c>
      <c r="D1277" t="s">
        <v>265</v>
      </c>
      <c r="E1277" t="s">
        <v>264</v>
      </c>
      <c r="F1277" t="s">
        <v>1234</v>
      </c>
      <c r="G1277" t="s">
        <v>245</v>
      </c>
      <c r="H1277">
        <v>53.17</v>
      </c>
      <c r="I1277">
        <v>0</v>
      </c>
      <c r="J1277" t="s">
        <v>209</v>
      </c>
      <c r="K1277" t="s">
        <v>194</v>
      </c>
      <c r="L1277" t="s">
        <v>194</v>
      </c>
      <c r="M1277" t="s">
        <v>1223</v>
      </c>
      <c r="N1277" t="s">
        <v>212</v>
      </c>
      <c r="Q1277">
        <v>210161</v>
      </c>
    </row>
    <row r="1278" spans="1:17" x14ac:dyDescent="0.2">
      <c r="A1278" s="169">
        <v>43830</v>
      </c>
      <c r="B1278">
        <v>3030</v>
      </c>
      <c r="C1278" t="s">
        <v>211</v>
      </c>
      <c r="D1278" t="s">
        <v>265</v>
      </c>
      <c r="E1278" t="s">
        <v>264</v>
      </c>
      <c r="F1278" t="s">
        <v>1233</v>
      </c>
      <c r="G1278" t="s">
        <v>245</v>
      </c>
      <c r="H1278">
        <v>0.92</v>
      </c>
      <c r="I1278">
        <v>0</v>
      </c>
      <c r="J1278" t="s">
        <v>209</v>
      </c>
      <c r="K1278" t="s">
        <v>194</v>
      </c>
      <c r="L1278" t="s">
        <v>194</v>
      </c>
      <c r="M1278" t="s">
        <v>1223</v>
      </c>
      <c r="N1278" t="s">
        <v>212</v>
      </c>
      <c r="Q1278">
        <v>210218</v>
      </c>
    </row>
    <row r="1279" spans="1:17" x14ac:dyDescent="0.2">
      <c r="A1279" s="169">
        <v>43830</v>
      </c>
      <c r="B1279">
        <v>3030</v>
      </c>
      <c r="C1279" t="s">
        <v>211</v>
      </c>
      <c r="D1279" t="s">
        <v>265</v>
      </c>
      <c r="E1279" t="s">
        <v>264</v>
      </c>
      <c r="F1279" t="s">
        <v>1232</v>
      </c>
      <c r="G1279" t="s">
        <v>245</v>
      </c>
      <c r="H1279">
        <v>0.73</v>
      </c>
      <c r="I1279">
        <v>0</v>
      </c>
      <c r="J1279" t="s">
        <v>209</v>
      </c>
      <c r="K1279" t="s">
        <v>194</v>
      </c>
      <c r="L1279" t="s">
        <v>194</v>
      </c>
      <c r="M1279" t="s">
        <v>1223</v>
      </c>
      <c r="N1279" t="s">
        <v>212</v>
      </c>
      <c r="Q1279">
        <v>210220</v>
      </c>
    </row>
    <row r="1280" spans="1:17" x14ac:dyDescent="0.2">
      <c r="A1280" s="169">
        <v>43830</v>
      </c>
      <c r="B1280">
        <v>3030</v>
      </c>
      <c r="C1280" t="s">
        <v>211</v>
      </c>
      <c r="D1280" t="s">
        <v>265</v>
      </c>
      <c r="E1280" t="s">
        <v>264</v>
      </c>
      <c r="F1280" t="s">
        <v>1231</v>
      </c>
      <c r="G1280" t="s">
        <v>245</v>
      </c>
      <c r="H1280">
        <v>0.93</v>
      </c>
      <c r="I1280">
        <v>0</v>
      </c>
      <c r="J1280" t="s">
        <v>209</v>
      </c>
      <c r="K1280" t="s">
        <v>194</v>
      </c>
      <c r="L1280" t="s">
        <v>194</v>
      </c>
      <c r="M1280" t="s">
        <v>1223</v>
      </c>
      <c r="N1280" t="s">
        <v>212</v>
      </c>
      <c r="Q1280">
        <v>210231</v>
      </c>
    </row>
    <row r="1281" spans="1:17" x14ac:dyDescent="0.2">
      <c r="A1281" s="169">
        <v>43830</v>
      </c>
      <c r="B1281">
        <v>3030</v>
      </c>
      <c r="C1281" t="s">
        <v>211</v>
      </c>
      <c r="D1281" t="s">
        <v>265</v>
      </c>
      <c r="E1281" t="s">
        <v>264</v>
      </c>
      <c r="F1281" t="s">
        <v>1230</v>
      </c>
      <c r="G1281" t="s">
        <v>245</v>
      </c>
      <c r="H1281">
        <v>0.7</v>
      </c>
      <c r="I1281">
        <v>0</v>
      </c>
      <c r="J1281" t="s">
        <v>209</v>
      </c>
      <c r="K1281" t="s">
        <v>194</v>
      </c>
      <c r="L1281" t="s">
        <v>194</v>
      </c>
      <c r="M1281" t="s">
        <v>1223</v>
      </c>
      <c r="N1281" t="s">
        <v>212</v>
      </c>
      <c r="Q1281">
        <v>210233</v>
      </c>
    </row>
    <row r="1282" spans="1:17" x14ac:dyDescent="0.2">
      <c r="A1282" s="169">
        <v>43830</v>
      </c>
      <c r="B1282">
        <v>3030</v>
      </c>
      <c r="C1282" t="s">
        <v>211</v>
      </c>
      <c r="D1282" t="s">
        <v>265</v>
      </c>
      <c r="E1282" t="s">
        <v>264</v>
      </c>
      <c r="F1282" t="s">
        <v>1229</v>
      </c>
      <c r="G1282" t="s">
        <v>245</v>
      </c>
      <c r="H1282">
        <v>0.7</v>
      </c>
      <c r="I1282">
        <v>0</v>
      </c>
      <c r="J1282" t="s">
        <v>209</v>
      </c>
      <c r="K1282" t="s">
        <v>194</v>
      </c>
      <c r="L1282" t="s">
        <v>194</v>
      </c>
      <c r="M1282" t="s">
        <v>1223</v>
      </c>
      <c r="N1282" t="s">
        <v>212</v>
      </c>
      <c r="Q1282">
        <v>210234</v>
      </c>
    </row>
    <row r="1283" spans="1:17" x14ac:dyDescent="0.2">
      <c r="A1283" s="169">
        <v>43830</v>
      </c>
      <c r="B1283">
        <v>3030</v>
      </c>
      <c r="C1283" t="s">
        <v>211</v>
      </c>
      <c r="D1283" t="s">
        <v>265</v>
      </c>
      <c r="E1283" t="s">
        <v>264</v>
      </c>
      <c r="F1283" t="s">
        <v>1228</v>
      </c>
      <c r="G1283" t="s">
        <v>245</v>
      </c>
      <c r="H1283">
        <v>9.31</v>
      </c>
      <c r="I1283">
        <v>0</v>
      </c>
      <c r="J1283" t="s">
        <v>209</v>
      </c>
      <c r="K1283" t="s">
        <v>194</v>
      </c>
      <c r="L1283" t="s">
        <v>194</v>
      </c>
      <c r="M1283" t="s">
        <v>1223</v>
      </c>
      <c r="N1283" t="s">
        <v>212</v>
      </c>
      <c r="Q1283">
        <v>210264</v>
      </c>
    </row>
    <row r="1284" spans="1:17" x14ac:dyDescent="0.2">
      <c r="A1284" s="169">
        <v>43830</v>
      </c>
      <c r="B1284">
        <v>3030</v>
      </c>
      <c r="C1284" t="s">
        <v>211</v>
      </c>
      <c r="D1284" t="s">
        <v>265</v>
      </c>
      <c r="E1284" t="s">
        <v>264</v>
      </c>
      <c r="F1284" t="s">
        <v>1227</v>
      </c>
      <c r="G1284" t="s">
        <v>245</v>
      </c>
      <c r="H1284">
        <v>3.28</v>
      </c>
      <c r="I1284">
        <v>0</v>
      </c>
      <c r="J1284" t="s">
        <v>209</v>
      </c>
      <c r="K1284" t="s">
        <v>194</v>
      </c>
      <c r="L1284" t="s">
        <v>194</v>
      </c>
      <c r="M1284" t="s">
        <v>1223</v>
      </c>
      <c r="N1284" t="s">
        <v>212</v>
      </c>
      <c r="Q1284">
        <v>210265</v>
      </c>
    </row>
    <row r="1285" spans="1:17" x14ac:dyDescent="0.2">
      <c r="A1285" s="169">
        <v>43830</v>
      </c>
      <c r="B1285">
        <v>3030</v>
      </c>
      <c r="C1285" t="s">
        <v>211</v>
      </c>
      <c r="D1285" t="s">
        <v>265</v>
      </c>
      <c r="E1285" t="s">
        <v>264</v>
      </c>
      <c r="F1285" t="s">
        <v>1226</v>
      </c>
      <c r="G1285" t="s">
        <v>245</v>
      </c>
      <c r="H1285">
        <v>12.73</v>
      </c>
      <c r="I1285">
        <v>0</v>
      </c>
      <c r="J1285" t="s">
        <v>209</v>
      </c>
      <c r="K1285" t="s">
        <v>194</v>
      </c>
      <c r="L1285" t="s">
        <v>194</v>
      </c>
      <c r="M1285" t="s">
        <v>1223</v>
      </c>
      <c r="N1285" t="s">
        <v>212</v>
      </c>
      <c r="Q1285">
        <v>210275</v>
      </c>
    </row>
    <row r="1286" spans="1:17" x14ac:dyDescent="0.2">
      <c r="A1286" s="169">
        <v>43830</v>
      </c>
      <c r="B1286">
        <v>3030</v>
      </c>
      <c r="C1286" t="s">
        <v>211</v>
      </c>
      <c r="D1286" t="s">
        <v>265</v>
      </c>
      <c r="E1286" t="s">
        <v>264</v>
      </c>
      <c r="F1286" t="s">
        <v>1225</v>
      </c>
      <c r="G1286" t="s">
        <v>245</v>
      </c>
      <c r="H1286">
        <v>2.1800000000000002</v>
      </c>
      <c r="I1286">
        <v>0</v>
      </c>
      <c r="J1286" t="s">
        <v>209</v>
      </c>
      <c r="K1286" t="s">
        <v>194</v>
      </c>
      <c r="L1286" t="s">
        <v>194</v>
      </c>
      <c r="M1286" t="s">
        <v>1223</v>
      </c>
      <c r="N1286" t="s">
        <v>212</v>
      </c>
      <c r="Q1286">
        <v>210276</v>
      </c>
    </row>
    <row r="1287" spans="1:17" x14ac:dyDescent="0.2">
      <c r="A1287" s="169">
        <v>43830</v>
      </c>
      <c r="B1287">
        <v>3030</v>
      </c>
      <c r="C1287" t="s">
        <v>211</v>
      </c>
      <c r="D1287" t="s">
        <v>265</v>
      </c>
      <c r="E1287" t="s">
        <v>264</v>
      </c>
      <c r="F1287" t="s">
        <v>1224</v>
      </c>
      <c r="G1287" t="s">
        <v>245</v>
      </c>
      <c r="H1287">
        <v>23.85</v>
      </c>
      <c r="I1287">
        <v>0</v>
      </c>
      <c r="J1287" t="s">
        <v>209</v>
      </c>
      <c r="K1287" t="s">
        <v>194</v>
      </c>
      <c r="L1287" t="s">
        <v>194</v>
      </c>
      <c r="M1287" t="s">
        <v>1223</v>
      </c>
      <c r="N1287" t="s">
        <v>212</v>
      </c>
      <c r="Q1287">
        <v>210295</v>
      </c>
    </row>
    <row r="1288" spans="1:17" x14ac:dyDescent="0.2">
      <c r="A1288" s="169">
        <v>43830</v>
      </c>
      <c r="B1288">
        <v>2405</v>
      </c>
      <c r="C1288" t="s">
        <v>213</v>
      </c>
      <c r="D1288" t="s">
        <v>265</v>
      </c>
      <c r="E1288" t="s">
        <v>264</v>
      </c>
      <c r="F1288" t="s">
        <v>1221</v>
      </c>
      <c r="G1288" t="s">
        <v>245</v>
      </c>
      <c r="H1288">
        <v>771.6</v>
      </c>
      <c r="I1288">
        <v>0</v>
      </c>
      <c r="J1288" t="s">
        <v>262</v>
      </c>
      <c r="K1288" t="s">
        <v>197</v>
      </c>
      <c r="L1288" t="s">
        <v>197</v>
      </c>
      <c r="M1288" t="s">
        <v>1222</v>
      </c>
      <c r="N1288" t="s">
        <v>1219</v>
      </c>
      <c r="Q1288">
        <v>210342</v>
      </c>
    </row>
    <row r="1289" spans="1:17" x14ac:dyDescent="0.2">
      <c r="A1289" s="169">
        <v>43831</v>
      </c>
      <c r="B1289">
        <v>2405</v>
      </c>
      <c r="C1289" t="s">
        <v>213</v>
      </c>
      <c r="D1289" t="s">
        <v>265</v>
      </c>
      <c r="E1289" t="s">
        <v>264</v>
      </c>
      <c r="F1289" t="s">
        <v>1221</v>
      </c>
      <c r="G1289" t="s">
        <v>245</v>
      </c>
      <c r="H1289">
        <v>-771.6</v>
      </c>
      <c r="I1289">
        <v>0</v>
      </c>
      <c r="J1289" t="s">
        <v>262</v>
      </c>
      <c r="K1289" t="s">
        <v>197</v>
      </c>
      <c r="L1289" t="s">
        <v>197</v>
      </c>
      <c r="M1289" t="s">
        <v>1220</v>
      </c>
      <c r="N1289" t="s">
        <v>1219</v>
      </c>
      <c r="Q1289">
        <v>210361</v>
      </c>
    </row>
    <row r="1290" spans="1:17" x14ac:dyDescent="0.2">
      <c r="A1290" s="169">
        <v>43830</v>
      </c>
      <c r="B1290">
        <v>2505</v>
      </c>
      <c r="C1290" t="s">
        <v>205</v>
      </c>
      <c r="D1290" t="s">
        <v>265</v>
      </c>
      <c r="E1290" t="s">
        <v>264</v>
      </c>
      <c r="F1290" t="s">
        <v>1218</v>
      </c>
      <c r="G1290" t="s">
        <v>245</v>
      </c>
      <c r="H1290" s="170">
        <v>-12457.29</v>
      </c>
      <c r="I1290">
        <v>0</v>
      </c>
      <c r="J1290" t="s">
        <v>188</v>
      </c>
      <c r="K1290" t="s">
        <v>189</v>
      </c>
      <c r="L1290" t="s">
        <v>189</v>
      </c>
      <c r="M1290" t="s">
        <v>1217</v>
      </c>
      <c r="Q1290">
        <v>210364</v>
      </c>
    </row>
    <row r="1291" spans="1:17" x14ac:dyDescent="0.2">
      <c r="A1291" s="169">
        <v>43830</v>
      </c>
      <c r="B1291">
        <v>3010</v>
      </c>
      <c r="C1291" t="s">
        <v>207</v>
      </c>
      <c r="D1291" t="s">
        <v>265</v>
      </c>
      <c r="E1291" t="s">
        <v>264</v>
      </c>
      <c r="F1291" t="s">
        <v>1216</v>
      </c>
      <c r="G1291" t="s">
        <v>245</v>
      </c>
      <c r="H1291">
        <v>84.53</v>
      </c>
      <c r="I1291">
        <v>0</v>
      </c>
      <c r="J1291" t="s">
        <v>194</v>
      </c>
      <c r="K1291" t="s">
        <v>188</v>
      </c>
      <c r="L1291" t="s">
        <v>188</v>
      </c>
      <c r="M1291" t="s">
        <v>1215</v>
      </c>
      <c r="N1291" t="s">
        <v>232</v>
      </c>
      <c r="Q1291">
        <v>210422</v>
      </c>
    </row>
    <row r="1292" spans="1:17" x14ac:dyDescent="0.2">
      <c r="A1292" s="169">
        <v>43830</v>
      </c>
      <c r="B1292">
        <v>2515</v>
      </c>
      <c r="C1292" t="s">
        <v>236</v>
      </c>
      <c r="D1292" t="s">
        <v>265</v>
      </c>
      <c r="E1292" t="s">
        <v>264</v>
      </c>
      <c r="F1292" t="s">
        <v>1214</v>
      </c>
      <c r="G1292" t="s">
        <v>245</v>
      </c>
      <c r="H1292" s="170">
        <v>1497</v>
      </c>
      <c r="I1292">
        <v>0</v>
      </c>
      <c r="J1292" t="s">
        <v>188</v>
      </c>
      <c r="K1292" t="s">
        <v>189</v>
      </c>
      <c r="L1292" t="s">
        <v>189</v>
      </c>
      <c r="M1292" t="s">
        <v>1213</v>
      </c>
      <c r="Q1292">
        <v>210434</v>
      </c>
    </row>
    <row r="1293" spans="1:17" x14ac:dyDescent="0.2">
      <c r="A1293" s="169">
        <v>43810</v>
      </c>
      <c r="B1293">
        <v>2105</v>
      </c>
      <c r="C1293" t="s">
        <v>186</v>
      </c>
      <c r="D1293" t="s">
        <v>265</v>
      </c>
      <c r="E1293" t="s">
        <v>264</v>
      </c>
      <c r="F1293" t="s">
        <v>1212</v>
      </c>
      <c r="G1293" t="s">
        <v>245</v>
      </c>
      <c r="H1293" s="170">
        <v>61933.55</v>
      </c>
      <c r="I1293">
        <v>0</v>
      </c>
      <c r="J1293" t="s">
        <v>188</v>
      </c>
      <c r="K1293" t="s">
        <v>189</v>
      </c>
      <c r="L1293" t="s">
        <v>189</v>
      </c>
      <c r="M1293" t="s">
        <v>1211</v>
      </c>
      <c r="Q1293">
        <v>210451</v>
      </c>
    </row>
    <row r="1294" spans="1:17" x14ac:dyDescent="0.2">
      <c r="A1294" s="169">
        <v>43836</v>
      </c>
      <c r="B1294">
        <v>3730</v>
      </c>
      <c r="C1294" t="s">
        <v>234</v>
      </c>
      <c r="D1294" t="s">
        <v>265</v>
      </c>
      <c r="E1294" t="s">
        <v>264</v>
      </c>
      <c r="F1294" t="s">
        <v>1210</v>
      </c>
      <c r="G1294" t="s">
        <v>245</v>
      </c>
      <c r="H1294">
        <v>116</v>
      </c>
      <c r="I1294">
        <v>17.399999999999999</v>
      </c>
      <c r="K1294" t="s">
        <v>201</v>
      </c>
      <c r="M1294" t="s">
        <v>1209</v>
      </c>
      <c r="Q1294">
        <v>210473</v>
      </c>
    </row>
    <row r="1295" spans="1:17" x14ac:dyDescent="0.2">
      <c r="A1295" s="169">
        <v>43836</v>
      </c>
      <c r="B1295">
        <v>2310</v>
      </c>
      <c r="C1295" t="s">
        <v>286</v>
      </c>
      <c r="D1295" t="s">
        <v>265</v>
      </c>
      <c r="E1295" t="s">
        <v>264</v>
      </c>
      <c r="F1295" t="s">
        <v>1208</v>
      </c>
      <c r="G1295" t="s">
        <v>245</v>
      </c>
      <c r="H1295">
        <v>994.07</v>
      </c>
      <c r="I1295">
        <v>149.11000000000001</v>
      </c>
      <c r="K1295" t="s">
        <v>201</v>
      </c>
      <c r="M1295" t="s">
        <v>1206</v>
      </c>
      <c r="Q1295">
        <v>210479</v>
      </c>
    </row>
    <row r="1296" spans="1:17" x14ac:dyDescent="0.2">
      <c r="A1296" s="169">
        <v>43836</v>
      </c>
      <c r="B1296">
        <v>2310</v>
      </c>
      <c r="C1296" t="s">
        <v>286</v>
      </c>
      <c r="D1296" t="s">
        <v>265</v>
      </c>
      <c r="E1296" t="s">
        <v>264</v>
      </c>
      <c r="F1296" t="s">
        <v>1207</v>
      </c>
      <c r="G1296" t="s">
        <v>245</v>
      </c>
      <c r="H1296">
        <v>113.91</v>
      </c>
      <c r="I1296">
        <v>17.09</v>
      </c>
      <c r="K1296" t="s">
        <v>201</v>
      </c>
      <c r="M1296" t="s">
        <v>1206</v>
      </c>
      <c r="Q1296">
        <v>210481</v>
      </c>
    </row>
    <row r="1297" spans="1:17" x14ac:dyDescent="0.2">
      <c r="A1297" s="169">
        <v>43836</v>
      </c>
      <c r="B1297">
        <v>2405</v>
      </c>
      <c r="C1297" t="s">
        <v>213</v>
      </c>
      <c r="D1297" t="s">
        <v>265</v>
      </c>
      <c r="E1297" t="s">
        <v>264</v>
      </c>
      <c r="F1297" t="s">
        <v>1205</v>
      </c>
      <c r="G1297" t="s">
        <v>245</v>
      </c>
      <c r="H1297">
        <v>771.6</v>
      </c>
      <c r="I1297">
        <v>115.74</v>
      </c>
      <c r="K1297" t="s">
        <v>194</v>
      </c>
      <c r="M1297" t="s">
        <v>1204</v>
      </c>
      <c r="Q1297">
        <v>210498</v>
      </c>
    </row>
    <row r="1298" spans="1:17" x14ac:dyDescent="0.2">
      <c r="A1298" s="169">
        <v>43837</v>
      </c>
      <c r="B1298">
        <v>2160</v>
      </c>
      <c r="C1298" t="s">
        <v>615</v>
      </c>
      <c r="D1298" t="s">
        <v>265</v>
      </c>
      <c r="E1298" t="s">
        <v>264</v>
      </c>
      <c r="F1298" t="s">
        <v>1203</v>
      </c>
      <c r="G1298" t="s">
        <v>245</v>
      </c>
      <c r="H1298">
        <v>40</v>
      </c>
      <c r="I1298">
        <v>6</v>
      </c>
      <c r="K1298" t="s">
        <v>194</v>
      </c>
      <c r="M1298" t="s">
        <v>1202</v>
      </c>
      <c r="Q1298">
        <v>210501</v>
      </c>
    </row>
    <row r="1299" spans="1:17" x14ac:dyDescent="0.2">
      <c r="A1299" s="169">
        <v>43843</v>
      </c>
      <c r="B1299">
        <v>3465</v>
      </c>
      <c r="C1299" t="s">
        <v>633</v>
      </c>
      <c r="D1299" t="s">
        <v>265</v>
      </c>
      <c r="E1299" t="s">
        <v>264</v>
      </c>
      <c r="F1299" t="s">
        <v>1201</v>
      </c>
      <c r="G1299" t="s">
        <v>245</v>
      </c>
      <c r="H1299">
        <v>290.77</v>
      </c>
      <c r="I1299">
        <v>0</v>
      </c>
      <c r="J1299" t="s">
        <v>193</v>
      </c>
      <c r="K1299" t="s">
        <v>194</v>
      </c>
      <c r="L1299" t="s">
        <v>194</v>
      </c>
      <c r="M1299" t="s">
        <v>1185</v>
      </c>
      <c r="N1299" t="s">
        <v>224</v>
      </c>
      <c r="Q1299">
        <v>210516</v>
      </c>
    </row>
    <row r="1300" spans="1:17" x14ac:dyDescent="0.2">
      <c r="A1300" s="169">
        <v>43843</v>
      </c>
      <c r="B1300">
        <v>3311</v>
      </c>
      <c r="C1300" t="s">
        <v>220</v>
      </c>
      <c r="D1300" t="s">
        <v>265</v>
      </c>
      <c r="E1300" t="s">
        <v>264</v>
      </c>
      <c r="F1300" t="s">
        <v>1200</v>
      </c>
      <c r="G1300" t="s">
        <v>245</v>
      </c>
      <c r="H1300">
        <v>28.09</v>
      </c>
      <c r="I1300">
        <v>0</v>
      </c>
      <c r="J1300" t="s">
        <v>193</v>
      </c>
      <c r="K1300" t="s">
        <v>194</v>
      </c>
      <c r="L1300" t="s">
        <v>194</v>
      </c>
      <c r="M1300" t="s">
        <v>1185</v>
      </c>
      <c r="N1300" t="s">
        <v>1198</v>
      </c>
      <c r="Q1300">
        <v>210517</v>
      </c>
    </row>
    <row r="1301" spans="1:17" x14ac:dyDescent="0.2">
      <c r="A1301" s="169">
        <v>43843</v>
      </c>
      <c r="B1301">
        <v>3311</v>
      </c>
      <c r="C1301" t="s">
        <v>220</v>
      </c>
      <c r="D1301" t="s">
        <v>265</v>
      </c>
      <c r="E1301" t="s">
        <v>264</v>
      </c>
      <c r="F1301" t="s">
        <v>1199</v>
      </c>
      <c r="G1301" t="s">
        <v>245</v>
      </c>
      <c r="H1301">
        <v>28.09</v>
      </c>
      <c r="I1301">
        <v>0</v>
      </c>
      <c r="J1301" t="s">
        <v>193</v>
      </c>
      <c r="K1301" t="s">
        <v>194</v>
      </c>
      <c r="L1301" t="s">
        <v>194</v>
      </c>
      <c r="M1301" t="s">
        <v>1185</v>
      </c>
      <c r="N1301" t="s">
        <v>1198</v>
      </c>
      <c r="Q1301">
        <v>210518</v>
      </c>
    </row>
    <row r="1302" spans="1:17" x14ac:dyDescent="0.2">
      <c r="A1302" s="169">
        <v>43843</v>
      </c>
      <c r="B1302">
        <v>3010</v>
      </c>
      <c r="C1302" t="s">
        <v>207</v>
      </c>
      <c r="D1302" t="s">
        <v>265</v>
      </c>
      <c r="E1302" t="s">
        <v>264</v>
      </c>
      <c r="F1302" s="175" t="s">
        <v>1197</v>
      </c>
      <c r="G1302" t="s">
        <v>254</v>
      </c>
      <c r="H1302">
        <v>183.4</v>
      </c>
      <c r="I1302">
        <v>0</v>
      </c>
      <c r="J1302" t="s">
        <v>193</v>
      </c>
      <c r="K1302" t="s">
        <v>194</v>
      </c>
      <c r="L1302" t="s">
        <v>194</v>
      </c>
      <c r="M1302" t="s">
        <v>1185</v>
      </c>
      <c r="N1302" t="s">
        <v>730</v>
      </c>
      <c r="Q1302">
        <v>210519</v>
      </c>
    </row>
    <row r="1303" spans="1:17" x14ac:dyDescent="0.2">
      <c r="A1303" s="169">
        <v>43843</v>
      </c>
      <c r="B1303">
        <v>2170</v>
      </c>
      <c r="C1303" t="s">
        <v>752</v>
      </c>
      <c r="D1303" t="s">
        <v>265</v>
      </c>
      <c r="E1303" t="s">
        <v>264</v>
      </c>
      <c r="F1303" t="s">
        <v>1196</v>
      </c>
      <c r="G1303" t="s">
        <v>245</v>
      </c>
      <c r="H1303">
        <v>478.26</v>
      </c>
      <c r="I1303">
        <v>0</v>
      </c>
      <c r="J1303" t="s">
        <v>193</v>
      </c>
      <c r="K1303" t="s">
        <v>194</v>
      </c>
      <c r="L1303" t="s">
        <v>194</v>
      </c>
      <c r="M1303" t="s">
        <v>1185</v>
      </c>
      <c r="N1303" t="s">
        <v>1195</v>
      </c>
      <c r="Q1303">
        <v>210520</v>
      </c>
    </row>
    <row r="1304" spans="1:17" x14ac:dyDescent="0.2">
      <c r="A1304" s="169">
        <v>43843</v>
      </c>
      <c r="B1304">
        <v>2225</v>
      </c>
      <c r="C1304" t="s">
        <v>202</v>
      </c>
      <c r="D1304" t="s">
        <v>265</v>
      </c>
      <c r="E1304" t="s">
        <v>264</v>
      </c>
      <c r="F1304" t="s">
        <v>1194</v>
      </c>
      <c r="G1304" t="s">
        <v>245</v>
      </c>
      <c r="H1304">
        <v>53.03</v>
      </c>
      <c r="I1304">
        <v>0</v>
      </c>
      <c r="J1304" t="s">
        <v>193</v>
      </c>
      <c r="K1304" t="s">
        <v>194</v>
      </c>
      <c r="L1304" t="s">
        <v>194</v>
      </c>
      <c r="M1304" t="s">
        <v>1185</v>
      </c>
      <c r="N1304" t="s">
        <v>1142</v>
      </c>
      <c r="Q1304">
        <v>210521</v>
      </c>
    </row>
    <row r="1305" spans="1:17" x14ac:dyDescent="0.2">
      <c r="A1305" s="169">
        <v>43843</v>
      </c>
      <c r="B1305">
        <v>4110</v>
      </c>
      <c r="C1305" t="s">
        <v>459</v>
      </c>
      <c r="D1305" t="s">
        <v>265</v>
      </c>
      <c r="E1305" t="s">
        <v>264</v>
      </c>
      <c r="F1305" t="s">
        <v>1193</v>
      </c>
      <c r="G1305" t="s">
        <v>245</v>
      </c>
      <c r="H1305">
        <v>39.130000000000003</v>
      </c>
      <c r="I1305">
        <v>0</v>
      </c>
      <c r="J1305" t="s">
        <v>193</v>
      </c>
      <c r="K1305" t="s">
        <v>194</v>
      </c>
      <c r="L1305" t="s">
        <v>194</v>
      </c>
      <c r="M1305" t="s">
        <v>1185</v>
      </c>
      <c r="N1305" t="s">
        <v>1192</v>
      </c>
      <c r="Q1305">
        <v>210522</v>
      </c>
    </row>
    <row r="1306" spans="1:17" x14ac:dyDescent="0.2">
      <c r="A1306" s="169">
        <v>43843</v>
      </c>
      <c r="B1306">
        <v>2225</v>
      </c>
      <c r="C1306" t="s">
        <v>202</v>
      </c>
      <c r="D1306" t="s">
        <v>265</v>
      </c>
      <c r="E1306" t="s">
        <v>264</v>
      </c>
      <c r="F1306" t="s">
        <v>1191</v>
      </c>
      <c r="G1306" t="s">
        <v>245</v>
      </c>
      <c r="H1306">
        <v>150.79</v>
      </c>
      <c r="I1306">
        <v>0</v>
      </c>
      <c r="J1306" t="s">
        <v>193</v>
      </c>
      <c r="K1306" t="s">
        <v>194</v>
      </c>
      <c r="L1306" t="s">
        <v>194</v>
      </c>
      <c r="M1306" t="s">
        <v>1185</v>
      </c>
      <c r="N1306" t="s">
        <v>224</v>
      </c>
      <c r="Q1306">
        <v>210523</v>
      </c>
    </row>
    <row r="1307" spans="1:17" x14ac:dyDescent="0.2">
      <c r="A1307" s="169">
        <v>43843</v>
      </c>
      <c r="B1307">
        <v>3410</v>
      </c>
      <c r="C1307" t="s">
        <v>240</v>
      </c>
      <c r="D1307" t="s">
        <v>265</v>
      </c>
      <c r="E1307" t="s">
        <v>264</v>
      </c>
      <c r="F1307" t="s">
        <v>1190</v>
      </c>
      <c r="G1307" t="s">
        <v>245</v>
      </c>
      <c r="H1307">
        <v>669.51</v>
      </c>
      <c r="I1307">
        <v>0</v>
      </c>
      <c r="J1307" t="s">
        <v>193</v>
      </c>
      <c r="K1307" t="s">
        <v>194</v>
      </c>
      <c r="L1307" t="s">
        <v>194</v>
      </c>
      <c r="M1307" t="s">
        <v>1185</v>
      </c>
      <c r="N1307" t="s">
        <v>1189</v>
      </c>
      <c r="Q1307">
        <v>210524</v>
      </c>
    </row>
    <row r="1308" spans="1:17" x14ac:dyDescent="0.2">
      <c r="A1308" s="169">
        <v>43843</v>
      </c>
      <c r="B1308">
        <v>2225</v>
      </c>
      <c r="C1308" t="s">
        <v>202</v>
      </c>
      <c r="D1308" t="s">
        <v>265</v>
      </c>
      <c r="E1308" t="s">
        <v>264</v>
      </c>
      <c r="F1308" t="s">
        <v>1188</v>
      </c>
      <c r="G1308" t="s">
        <v>245</v>
      </c>
      <c r="H1308">
        <v>606.09</v>
      </c>
      <c r="I1308">
        <v>0</v>
      </c>
      <c r="J1308" t="s">
        <v>193</v>
      </c>
      <c r="K1308" t="s">
        <v>194</v>
      </c>
      <c r="L1308" t="s">
        <v>194</v>
      </c>
      <c r="M1308" t="s">
        <v>1185</v>
      </c>
      <c r="N1308" t="s">
        <v>195</v>
      </c>
      <c r="Q1308">
        <v>210525</v>
      </c>
    </row>
    <row r="1309" spans="1:17" x14ac:dyDescent="0.2">
      <c r="A1309" s="169">
        <v>43843</v>
      </c>
      <c r="B1309">
        <v>2225</v>
      </c>
      <c r="C1309" t="s">
        <v>202</v>
      </c>
      <c r="D1309" t="s">
        <v>265</v>
      </c>
      <c r="E1309" t="s">
        <v>264</v>
      </c>
      <c r="F1309" t="s">
        <v>1187</v>
      </c>
      <c r="G1309" t="s">
        <v>245</v>
      </c>
      <c r="H1309">
        <v>66.959999999999994</v>
      </c>
      <c r="I1309">
        <v>0</v>
      </c>
      <c r="J1309" t="s">
        <v>193</v>
      </c>
      <c r="K1309" t="s">
        <v>194</v>
      </c>
      <c r="L1309" t="s">
        <v>194</v>
      </c>
      <c r="M1309" t="s">
        <v>1185</v>
      </c>
      <c r="N1309" t="s">
        <v>195</v>
      </c>
      <c r="Q1309">
        <v>210526</v>
      </c>
    </row>
    <row r="1310" spans="1:17" x14ac:dyDescent="0.2">
      <c r="A1310" s="169">
        <v>43843</v>
      </c>
      <c r="B1310">
        <v>3715</v>
      </c>
      <c r="C1310" t="s">
        <v>208</v>
      </c>
      <c r="D1310" t="s">
        <v>265</v>
      </c>
      <c r="E1310" t="s">
        <v>264</v>
      </c>
      <c r="F1310" t="s">
        <v>1186</v>
      </c>
      <c r="G1310" t="s">
        <v>245</v>
      </c>
      <c r="H1310">
        <v>35.450000000000003</v>
      </c>
      <c r="I1310">
        <v>0</v>
      </c>
      <c r="J1310" t="s">
        <v>193</v>
      </c>
      <c r="K1310" t="s">
        <v>194</v>
      </c>
      <c r="L1310" t="s">
        <v>194</v>
      </c>
      <c r="M1310" t="s">
        <v>1185</v>
      </c>
      <c r="N1310" t="s">
        <v>407</v>
      </c>
      <c r="Q1310">
        <v>210528</v>
      </c>
    </row>
    <row r="1311" spans="1:17" x14ac:dyDescent="0.2">
      <c r="A1311" s="169">
        <v>43833</v>
      </c>
      <c r="B1311">
        <v>4505</v>
      </c>
      <c r="C1311" t="s">
        <v>396</v>
      </c>
      <c r="D1311" t="s">
        <v>265</v>
      </c>
      <c r="E1311" t="s">
        <v>264</v>
      </c>
      <c r="F1311" t="s">
        <v>602</v>
      </c>
      <c r="G1311" t="s">
        <v>245</v>
      </c>
      <c r="H1311">
        <v>5</v>
      </c>
      <c r="I1311">
        <v>0</v>
      </c>
      <c r="K1311" t="s">
        <v>188</v>
      </c>
      <c r="M1311" t="s">
        <v>1184</v>
      </c>
      <c r="Q1311">
        <v>210562</v>
      </c>
    </row>
    <row r="1312" spans="1:17" x14ac:dyDescent="0.2">
      <c r="A1312" s="169">
        <v>43831</v>
      </c>
      <c r="B1312">
        <v>3230</v>
      </c>
      <c r="C1312" t="s">
        <v>231</v>
      </c>
      <c r="D1312" t="s">
        <v>265</v>
      </c>
      <c r="E1312" t="s">
        <v>264</v>
      </c>
      <c r="F1312" t="s">
        <v>482</v>
      </c>
      <c r="G1312" t="s">
        <v>245</v>
      </c>
      <c r="H1312" s="170">
        <v>1166.67</v>
      </c>
      <c r="I1312">
        <v>0</v>
      </c>
      <c r="J1312" t="s">
        <v>188</v>
      </c>
      <c r="K1312" t="s">
        <v>189</v>
      </c>
      <c r="L1312" t="s">
        <v>189</v>
      </c>
      <c r="M1312" t="s">
        <v>481</v>
      </c>
      <c r="Q1312">
        <v>210574</v>
      </c>
    </row>
    <row r="1313" spans="1:17" x14ac:dyDescent="0.2">
      <c r="A1313" s="169">
        <v>43831</v>
      </c>
      <c r="B1313">
        <v>2405</v>
      </c>
      <c r="C1313" t="s">
        <v>213</v>
      </c>
      <c r="D1313" t="s">
        <v>265</v>
      </c>
      <c r="E1313" t="s">
        <v>264</v>
      </c>
      <c r="F1313" t="s">
        <v>1183</v>
      </c>
      <c r="G1313" t="s">
        <v>245</v>
      </c>
      <c r="H1313">
        <v>155.65</v>
      </c>
      <c r="I1313">
        <v>0</v>
      </c>
      <c r="J1313" t="s">
        <v>188</v>
      </c>
      <c r="K1313" t="s">
        <v>189</v>
      </c>
      <c r="L1313" t="s">
        <v>189</v>
      </c>
      <c r="M1313" t="s">
        <v>1182</v>
      </c>
      <c r="Q1313">
        <v>210582</v>
      </c>
    </row>
    <row r="1314" spans="1:17" x14ac:dyDescent="0.2">
      <c r="A1314" s="169">
        <v>43831</v>
      </c>
      <c r="B1314">
        <v>2405</v>
      </c>
      <c r="C1314" t="s">
        <v>213</v>
      </c>
      <c r="D1314" t="s">
        <v>265</v>
      </c>
      <c r="E1314" t="s">
        <v>264</v>
      </c>
      <c r="F1314" t="s">
        <v>1181</v>
      </c>
      <c r="G1314" t="s">
        <v>245</v>
      </c>
      <c r="H1314">
        <v>155.65</v>
      </c>
      <c r="I1314">
        <v>0</v>
      </c>
      <c r="J1314" t="s">
        <v>188</v>
      </c>
      <c r="K1314" t="s">
        <v>189</v>
      </c>
      <c r="L1314" t="s">
        <v>189</v>
      </c>
      <c r="M1314" t="s">
        <v>1180</v>
      </c>
      <c r="Q1314">
        <v>210584</v>
      </c>
    </row>
    <row r="1315" spans="1:17" x14ac:dyDescent="0.2">
      <c r="A1315" s="169">
        <v>43831</v>
      </c>
      <c r="B1315">
        <v>3260</v>
      </c>
      <c r="C1315" t="s">
        <v>490</v>
      </c>
      <c r="D1315" t="s">
        <v>265</v>
      </c>
      <c r="E1315" t="s">
        <v>264</v>
      </c>
      <c r="F1315" t="s">
        <v>859</v>
      </c>
      <c r="G1315" t="s">
        <v>245</v>
      </c>
      <c r="H1315" s="170">
        <v>3250</v>
      </c>
      <c r="I1315">
        <v>0</v>
      </c>
      <c r="J1315" t="s">
        <v>188</v>
      </c>
      <c r="K1315" t="s">
        <v>189</v>
      </c>
      <c r="L1315" t="s">
        <v>189</v>
      </c>
      <c r="M1315" t="s">
        <v>857</v>
      </c>
      <c r="Q1315">
        <v>210588</v>
      </c>
    </row>
    <row r="1316" spans="1:17" x14ac:dyDescent="0.2">
      <c r="A1316" s="169">
        <v>43831</v>
      </c>
      <c r="B1316">
        <v>3260</v>
      </c>
      <c r="C1316" t="s">
        <v>490</v>
      </c>
      <c r="D1316" t="s">
        <v>265</v>
      </c>
      <c r="E1316" t="s">
        <v>264</v>
      </c>
      <c r="F1316" t="s">
        <v>858</v>
      </c>
      <c r="G1316" t="s">
        <v>245</v>
      </c>
      <c r="H1316" s="170">
        <v>5000</v>
      </c>
      <c r="I1316">
        <v>0</v>
      </c>
      <c r="J1316" t="s">
        <v>188</v>
      </c>
      <c r="K1316" t="s">
        <v>189</v>
      </c>
      <c r="L1316" t="s">
        <v>189</v>
      </c>
      <c r="M1316" t="s">
        <v>857</v>
      </c>
      <c r="Q1316">
        <v>210589</v>
      </c>
    </row>
    <row r="1317" spans="1:17" x14ac:dyDescent="0.2">
      <c r="A1317" s="169">
        <v>43831</v>
      </c>
      <c r="B1317">
        <v>4520</v>
      </c>
      <c r="C1317" t="s">
        <v>214</v>
      </c>
      <c r="D1317" t="s">
        <v>265</v>
      </c>
      <c r="E1317" t="s">
        <v>264</v>
      </c>
      <c r="F1317" t="s">
        <v>506</v>
      </c>
      <c r="G1317" t="s">
        <v>245</v>
      </c>
      <c r="H1317" s="170">
        <v>-3717.13</v>
      </c>
      <c r="I1317">
        <v>0</v>
      </c>
      <c r="J1317" t="s">
        <v>188</v>
      </c>
      <c r="K1317" t="s">
        <v>189</v>
      </c>
      <c r="L1317" t="s">
        <v>189</v>
      </c>
      <c r="M1317" t="s">
        <v>505</v>
      </c>
      <c r="Q1317">
        <v>210595</v>
      </c>
    </row>
    <row r="1318" spans="1:17" x14ac:dyDescent="0.2">
      <c r="A1318" s="169">
        <v>43831</v>
      </c>
      <c r="B1318">
        <v>3255</v>
      </c>
      <c r="C1318" t="s">
        <v>504</v>
      </c>
      <c r="D1318" t="s">
        <v>265</v>
      </c>
      <c r="E1318" t="s">
        <v>264</v>
      </c>
      <c r="F1318" t="s">
        <v>503</v>
      </c>
      <c r="G1318" t="s">
        <v>245</v>
      </c>
      <c r="H1318" s="170">
        <v>3872.17</v>
      </c>
      <c r="I1318">
        <v>0</v>
      </c>
      <c r="J1318" t="s">
        <v>188</v>
      </c>
      <c r="K1318" t="s">
        <v>189</v>
      </c>
      <c r="L1318" t="s">
        <v>189</v>
      </c>
      <c r="M1318" t="s">
        <v>502</v>
      </c>
      <c r="Q1318">
        <v>210600</v>
      </c>
    </row>
    <row r="1319" spans="1:17" x14ac:dyDescent="0.2">
      <c r="A1319" s="169">
        <v>43831</v>
      </c>
      <c r="B1319">
        <v>4510</v>
      </c>
      <c r="C1319" t="s">
        <v>501</v>
      </c>
      <c r="D1319" t="s">
        <v>265</v>
      </c>
      <c r="E1319" t="s">
        <v>264</v>
      </c>
      <c r="F1319" t="s">
        <v>500</v>
      </c>
      <c r="G1319" t="s">
        <v>245</v>
      </c>
      <c r="H1319" s="170">
        <v>47275</v>
      </c>
      <c r="I1319">
        <v>0</v>
      </c>
      <c r="J1319" t="s">
        <v>188</v>
      </c>
      <c r="K1319" t="s">
        <v>189</v>
      </c>
      <c r="L1319" t="s">
        <v>189</v>
      </c>
      <c r="M1319" t="s">
        <v>499</v>
      </c>
      <c r="Q1319">
        <v>210602</v>
      </c>
    </row>
    <row r="1320" spans="1:17" x14ac:dyDescent="0.2">
      <c r="A1320" s="169">
        <v>43831</v>
      </c>
      <c r="B1320">
        <v>1105</v>
      </c>
      <c r="C1320" t="s">
        <v>498</v>
      </c>
      <c r="D1320" t="s">
        <v>265</v>
      </c>
      <c r="E1320" t="s">
        <v>264</v>
      </c>
      <c r="F1320" t="s">
        <v>497</v>
      </c>
      <c r="G1320" t="s">
        <v>245</v>
      </c>
      <c r="H1320" s="170">
        <v>-1726166.67</v>
      </c>
      <c r="I1320">
        <v>0</v>
      </c>
      <c r="J1320" t="s">
        <v>188</v>
      </c>
      <c r="K1320" t="s">
        <v>189</v>
      </c>
      <c r="L1320" t="s">
        <v>189</v>
      </c>
      <c r="M1320" t="s">
        <v>496</v>
      </c>
      <c r="Q1320">
        <v>210604</v>
      </c>
    </row>
    <row r="1321" spans="1:17" x14ac:dyDescent="0.2">
      <c r="A1321" s="169">
        <v>43831</v>
      </c>
      <c r="B1321">
        <v>3215</v>
      </c>
      <c r="C1321" t="s">
        <v>493</v>
      </c>
      <c r="D1321" t="s">
        <v>265</v>
      </c>
      <c r="E1321" t="s">
        <v>264</v>
      </c>
      <c r="F1321" t="s">
        <v>856</v>
      </c>
      <c r="G1321" t="s">
        <v>245</v>
      </c>
      <c r="H1321" s="170">
        <v>110000</v>
      </c>
      <c r="I1321">
        <v>0</v>
      </c>
      <c r="J1321" t="s">
        <v>188</v>
      </c>
      <c r="K1321" t="s">
        <v>189</v>
      </c>
      <c r="L1321" t="s">
        <v>189</v>
      </c>
      <c r="M1321" t="s">
        <v>855</v>
      </c>
      <c r="Q1321">
        <v>210608</v>
      </c>
    </row>
    <row r="1322" spans="1:17" x14ac:dyDescent="0.2">
      <c r="A1322" s="169">
        <v>43831</v>
      </c>
      <c r="B1322">
        <v>2105</v>
      </c>
      <c r="C1322" t="s">
        <v>186</v>
      </c>
      <c r="D1322" t="s">
        <v>265</v>
      </c>
      <c r="E1322" t="s">
        <v>264</v>
      </c>
      <c r="F1322" t="s">
        <v>1179</v>
      </c>
      <c r="G1322" t="s">
        <v>245</v>
      </c>
      <c r="H1322" s="170">
        <v>-6468.5</v>
      </c>
      <c r="I1322">
        <v>0</v>
      </c>
      <c r="J1322" t="s">
        <v>188</v>
      </c>
      <c r="K1322" t="s">
        <v>189</v>
      </c>
      <c r="L1322" t="s">
        <v>189</v>
      </c>
      <c r="M1322" t="s">
        <v>494</v>
      </c>
      <c r="Q1322">
        <v>210613</v>
      </c>
    </row>
    <row r="1323" spans="1:17" x14ac:dyDescent="0.2">
      <c r="A1323" s="169">
        <v>43831</v>
      </c>
      <c r="B1323">
        <v>2125</v>
      </c>
      <c r="C1323" t="s">
        <v>203</v>
      </c>
      <c r="D1323" t="s">
        <v>265</v>
      </c>
      <c r="E1323" t="s">
        <v>264</v>
      </c>
      <c r="F1323" t="s">
        <v>1179</v>
      </c>
      <c r="G1323" t="s">
        <v>245</v>
      </c>
      <c r="H1323">
        <v>-13</v>
      </c>
      <c r="I1323">
        <v>0</v>
      </c>
      <c r="J1323" t="s">
        <v>188</v>
      </c>
      <c r="K1323" t="s">
        <v>189</v>
      </c>
      <c r="L1323" t="s">
        <v>189</v>
      </c>
      <c r="M1323" t="s">
        <v>494</v>
      </c>
      <c r="Q1323">
        <v>210614</v>
      </c>
    </row>
    <row r="1324" spans="1:17" x14ac:dyDescent="0.2">
      <c r="A1324" s="169">
        <v>43831</v>
      </c>
      <c r="B1324">
        <v>2140</v>
      </c>
      <c r="C1324" t="s">
        <v>191</v>
      </c>
      <c r="D1324" t="s">
        <v>265</v>
      </c>
      <c r="E1324" t="s">
        <v>264</v>
      </c>
      <c r="F1324" t="s">
        <v>1179</v>
      </c>
      <c r="G1324" t="s">
        <v>245</v>
      </c>
      <c r="H1324">
        <v>-289.5</v>
      </c>
      <c r="I1324">
        <v>0</v>
      </c>
      <c r="J1324" t="s">
        <v>188</v>
      </c>
      <c r="K1324" t="s">
        <v>189</v>
      </c>
      <c r="L1324" t="s">
        <v>189</v>
      </c>
      <c r="M1324" t="s">
        <v>494</v>
      </c>
      <c r="Q1324">
        <v>210615</v>
      </c>
    </row>
    <row r="1325" spans="1:17" x14ac:dyDescent="0.2">
      <c r="A1325" s="169">
        <v>43836</v>
      </c>
      <c r="B1325">
        <v>3715</v>
      </c>
      <c r="C1325" t="s">
        <v>208</v>
      </c>
      <c r="D1325" t="s">
        <v>265</v>
      </c>
      <c r="E1325" t="s">
        <v>264</v>
      </c>
      <c r="F1325" t="s">
        <v>1178</v>
      </c>
      <c r="G1325" t="s">
        <v>245</v>
      </c>
      <c r="H1325">
        <v>138.51</v>
      </c>
      <c r="I1325">
        <v>20.78</v>
      </c>
      <c r="K1325" t="s">
        <v>201</v>
      </c>
      <c r="M1325" t="s">
        <v>1177</v>
      </c>
      <c r="Q1325">
        <v>210666</v>
      </c>
    </row>
    <row r="1326" spans="1:17" x14ac:dyDescent="0.2">
      <c r="A1326" s="169">
        <v>43838</v>
      </c>
      <c r="B1326">
        <v>2160</v>
      </c>
      <c r="C1326" t="s">
        <v>615</v>
      </c>
      <c r="D1326" t="s">
        <v>265</v>
      </c>
      <c r="E1326" t="s">
        <v>264</v>
      </c>
      <c r="F1326" t="s">
        <v>1176</v>
      </c>
      <c r="G1326" t="s">
        <v>245</v>
      </c>
      <c r="H1326">
        <v>680</v>
      </c>
      <c r="I1326">
        <v>102</v>
      </c>
      <c r="K1326" t="s">
        <v>201</v>
      </c>
      <c r="M1326" t="s">
        <v>1175</v>
      </c>
      <c r="Q1326">
        <v>210673</v>
      </c>
    </row>
    <row r="1327" spans="1:17" x14ac:dyDescent="0.2">
      <c r="A1327" s="169">
        <v>43839</v>
      </c>
      <c r="B1327">
        <v>3150</v>
      </c>
      <c r="C1327" t="s">
        <v>480</v>
      </c>
      <c r="D1327" t="s">
        <v>265</v>
      </c>
      <c r="E1327" t="s">
        <v>264</v>
      </c>
      <c r="F1327" t="s">
        <v>1174</v>
      </c>
      <c r="G1327" t="s">
        <v>245</v>
      </c>
      <c r="H1327">
        <v>762.14</v>
      </c>
      <c r="I1327">
        <v>0</v>
      </c>
      <c r="J1327" t="s">
        <v>188</v>
      </c>
      <c r="K1327" t="s">
        <v>189</v>
      </c>
      <c r="L1327" t="s">
        <v>189</v>
      </c>
      <c r="M1327" t="s">
        <v>1169</v>
      </c>
      <c r="Q1327">
        <v>210683</v>
      </c>
    </row>
    <row r="1328" spans="1:17" x14ac:dyDescent="0.2">
      <c r="A1328" s="169">
        <v>43839</v>
      </c>
      <c r="B1328">
        <v>3150</v>
      </c>
      <c r="C1328" t="s">
        <v>480</v>
      </c>
      <c r="D1328" t="s">
        <v>265</v>
      </c>
      <c r="E1328" t="s">
        <v>264</v>
      </c>
      <c r="F1328" t="s">
        <v>1173</v>
      </c>
      <c r="G1328" t="s">
        <v>245</v>
      </c>
      <c r="H1328">
        <v>621</v>
      </c>
      <c r="I1328">
        <v>0</v>
      </c>
      <c r="J1328" t="s">
        <v>188</v>
      </c>
      <c r="K1328" t="s">
        <v>189</v>
      </c>
      <c r="L1328" t="s">
        <v>189</v>
      </c>
      <c r="M1328" t="s">
        <v>1169</v>
      </c>
      <c r="Q1328">
        <v>210685</v>
      </c>
    </row>
    <row r="1329" spans="1:17" x14ac:dyDescent="0.2">
      <c r="A1329" s="169">
        <v>43839</v>
      </c>
      <c r="B1329">
        <v>3150</v>
      </c>
      <c r="C1329" t="s">
        <v>480</v>
      </c>
      <c r="D1329" t="s">
        <v>265</v>
      </c>
      <c r="E1329" t="s">
        <v>264</v>
      </c>
      <c r="F1329" t="s">
        <v>1172</v>
      </c>
      <c r="G1329" t="s">
        <v>245</v>
      </c>
      <c r="H1329">
        <v>178.77</v>
      </c>
      <c r="I1329">
        <v>0</v>
      </c>
      <c r="J1329" t="s">
        <v>188</v>
      </c>
      <c r="K1329" t="s">
        <v>189</v>
      </c>
      <c r="L1329" t="s">
        <v>189</v>
      </c>
      <c r="M1329" t="s">
        <v>1169</v>
      </c>
      <c r="Q1329">
        <v>210687</v>
      </c>
    </row>
    <row r="1330" spans="1:17" x14ac:dyDescent="0.2">
      <c r="A1330" s="169">
        <v>43839</v>
      </c>
      <c r="B1330">
        <v>3150</v>
      </c>
      <c r="C1330" t="s">
        <v>480</v>
      </c>
      <c r="D1330" t="s">
        <v>265</v>
      </c>
      <c r="E1330" t="s">
        <v>264</v>
      </c>
      <c r="F1330" t="s">
        <v>1171</v>
      </c>
      <c r="G1330" t="s">
        <v>245</v>
      </c>
      <c r="H1330" s="170">
        <v>4253.01</v>
      </c>
      <c r="I1330">
        <v>0</v>
      </c>
      <c r="J1330" t="s">
        <v>188</v>
      </c>
      <c r="K1330" t="s">
        <v>189</v>
      </c>
      <c r="L1330" t="s">
        <v>189</v>
      </c>
      <c r="M1330" t="s">
        <v>1169</v>
      </c>
      <c r="Q1330">
        <v>210689</v>
      </c>
    </row>
    <row r="1331" spans="1:17" x14ac:dyDescent="0.2">
      <c r="A1331" s="169">
        <v>43839</v>
      </c>
      <c r="B1331">
        <v>3150</v>
      </c>
      <c r="C1331" t="s">
        <v>480</v>
      </c>
      <c r="D1331" t="s">
        <v>265</v>
      </c>
      <c r="E1331" t="s">
        <v>264</v>
      </c>
      <c r="F1331" t="s">
        <v>1170</v>
      </c>
      <c r="G1331" t="s">
        <v>245</v>
      </c>
      <c r="H1331" s="170">
        <v>3034.55</v>
      </c>
      <c r="I1331">
        <v>0</v>
      </c>
      <c r="J1331" t="s">
        <v>188</v>
      </c>
      <c r="K1331" t="s">
        <v>189</v>
      </c>
      <c r="L1331" t="s">
        <v>189</v>
      </c>
      <c r="M1331" t="s">
        <v>1169</v>
      </c>
      <c r="Q1331">
        <v>210691</v>
      </c>
    </row>
    <row r="1332" spans="1:17" x14ac:dyDescent="0.2">
      <c r="A1332" s="169">
        <v>43843</v>
      </c>
      <c r="B1332">
        <v>2160</v>
      </c>
      <c r="C1332" t="s">
        <v>615</v>
      </c>
      <c r="D1332" t="s">
        <v>265</v>
      </c>
      <c r="E1332" t="s">
        <v>264</v>
      </c>
      <c r="F1332" t="s">
        <v>1168</v>
      </c>
      <c r="G1332" t="s">
        <v>245</v>
      </c>
      <c r="H1332">
        <v>-510</v>
      </c>
      <c r="I1332">
        <v>-76.5</v>
      </c>
      <c r="K1332" t="s">
        <v>201</v>
      </c>
      <c r="M1332" t="s">
        <v>1167</v>
      </c>
      <c r="Q1332">
        <v>210693</v>
      </c>
    </row>
    <row r="1333" spans="1:17" x14ac:dyDescent="0.2">
      <c r="A1333" s="169">
        <v>43836</v>
      </c>
      <c r="B1333">
        <v>3010</v>
      </c>
      <c r="C1333" t="s">
        <v>207</v>
      </c>
      <c r="D1333" t="s">
        <v>265</v>
      </c>
      <c r="E1333" t="s">
        <v>264</v>
      </c>
      <c r="F1333" t="s">
        <v>1166</v>
      </c>
      <c r="G1333" t="s">
        <v>245</v>
      </c>
      <c r="H1333">
        <v>14</v>
      </c>
      <c r="I1333">
        <v>0</v>
      </c>
      <c r="K1333" t="s">
        <v>201</v>
      </c>
      <c r="M1333" t="s">
        <v>1163</v>
      </c>
      <c r="Q1333">
        <v>210697</v>
      </c>
    </row>
    <row r="1334" spans="1:17" x14ac:dyDescent="0.2">
      <c r="A1334" s="169">
        <v>43836</v>
      </c>
      <c r="B1334">
        <v>4145</v>
      </c>
      <c r="C1334" t="s">
        <v>526</v>
      </c>
      <c r="D1334" t="s">
        <v>265</v>
      </c>
      <c r="E1334" t="s">
        <v>264</v>
      </c>
      <c r="F1334" s="175" t="s">
        <v>1165</v>
      </c>
      <c r="G1334" t="s">
        <v>254</v>
      </c>
      <c r="H1334" s="170">
        <v>1720.82</v>
      </c>
      <c r="I1334">
        <v>258.12</v>
      </c>
      <c r="K1334" t="s">
        <v>201</v>
      </c>
      <c r="M1334" t="s">
        <v>1163</v>
      </c>
      <c r="Q1334">
        <v>210698</v>
      </c>
    </row>
    <row r="1335" spans="1:17" x14ac:dyDescent="0.2">
      <c r="A1335" s="169">
        <v>43836</v>
      </c>
      <c r="B1335">
        <v>3010</v>
      </c>
      <c r="C1335" t="s">
        <v>207</v>
      </c>
      <c r="D1335" t="s">
        <v>265</v>
      </c>
      <c r="E1335" t="s">
        <v>264</v>
      </c>
      <c r="F1335" t="s">
        <v>1164</v>
      </c>
      <c r="G1335" t="s">
        <v>245</v>
      </c>
      <c r="H1335">
        <v>427.03</v>
      </c>
      <c r="I1335">
        <v>64.05</v>
      </c>
      <c r="K1335" t="s">
        <v>201</v>
      </c>
      <c r="M1335" t="s">
        <v>1163</v>
      </c>
      <c r="Q1335">
        <v>210704</v>
      </c>
    </row>
    <row r="1336" spans="1:17" x14ac:dyDescent="0.2">
      <c r="A1336" s="169">
        <v>43837</v>
      </c>
      <c r="B1336">
        <v>3705</v>
      </c>
      <c r="C1336" t="s">
        <v>204</v>
      </c>
      <c r="D1336" t="s">
        <v>265</v>
      </c>
      <c r="E1336" t="s">
        <v>264</v>
      </c>
      <c r="F1336" t="s">
        <v>1162</v>
      </c>
      <c r="G1336" t="s">
        <v>245</v>
      </c>
      <c r="H1336">
        <v>599.41</v>
      </c>
      <c r="I1336">
        <v>89.91</v>
      </c>
      <c r="K1336" t="s">
        <v>201</v>
      </c>
      <c r="M1336" t="s">
        <v>1161</v>
      </c>
      <c r="Q1336">
        <v>210707</v>
      </c>
    </row>
    <row r="1337" spans="1:17" x14ac:dyDescent="0.2">
      <c r="A1337" s="169">
        <v>43840</v>
      </c>
      <c r="B1337">
        <v>3460</v>
      </c>
      <c r="C1337" t="s">
        <v>1160</v>
      </c>
      <c r="D1337" t="s">
        <v>265</v>
      </c>
      <c r="E1337" t="s">
        <v>264</v>
      </c>
      <c r="F1337" t="s">
        <v>1159</v>
      </c>
      <c r="G1337" t="s">
        <v>245</v>
      </c>
      <c r="H1337" s="170">
        <v>1410</v>
      </c>
      <c r="I1337">
        <v>211.5</v>
      </c>
      <c r="K1337" t="s">
        <v>201</v>
      </c>
      <c r="M1337" t="s">
        <v>1158</v>
      </c>
      <c r="Q1337">
        <v>210713</v>
      </c>
    </row>
    <row r="1338" spans="1:17" x14ac:dyDescent="0.2">
      <c r="A1338" s="169">
        <v>43843</v>
      </c>
      <c r="B1338">
        <v>3435</v>
      </c>
      <c r="C1338" t="s">
        <v>289</v>
      </c>
      <c r="D1338" t="s">
        <v>265</v>
      </c>
      <c r="E1338" t="s">
        <v>264</v>
      </c>
      <c r="F1338" t="s">
        <v>1157</v>
      </c>
      <c r="G1338" t="s">
        <v>245</v>
      </c>
      <c r="H1338" s="170">
        <v>1037.3699999999999</v>
      </c>
      <c r="I1338">
        <v>155.61000000000001</v>
      </c>
      <c r="K1338" t="s">
        <v>201</v>
      </c>
      <c r="M1338" t="s">
        <v>1156</v>
      </c>
      <c r="Q1338">
        <v>210716</v>
      </c>
    </row>
    <row r="1339" spans="1:17" x14ac:dyDescent="0.2">
      <c r="A1339" s="169">
        <v>43843</v>
      </c>
      <c r="B1339">
        <v>2160</v>
      </c>
      <c r="C1339" t="s">
        <v>615</v>
      </c>
      <c r="D1339" t="s">
        <v>265</v>
      </c>
      <c r="E1339" t="s">
        <v>264</v>
      </c>
      <c r="F1339" t="s">
        <v>1155</v>
      </c>
      <c r="G1339" t="s">
        <v>245</v>
      </c>
      <c r="H1339">
        <v>510</v>
      </c>
      <c r="I1339">
        <v>76.5</v>
      </c>
      <c r="K1339" t="s">
        <v>201</v>
      </c>
      <c r="M1339" t="s">
        <v>1154</v>
      </c>
      <c r="Q1339">
        <v>210721</v>
      </c>
    </row>
    <row r="1340" spans="1:17" x14ac:dyDescent="0.2">
      <c r="A1340" s="169">
        <v>43844</v>
      </c>
      <c r="B1340">
        <v>3435</v>
      </c>
      <c r="C1340" t="s">
        <v>289</v>
      </c>
      <c r="D1340" t="s">
        <v>265</v>
      </c>
      <c r="E1340" t="s">
        <v>264</v>
      </c>
      <c r="F1340" t="s">
        <v>1153</v>
      </c>
      <c r="G1340" t="s">
        <v>245</v>
      </c>
      <c r="H1340">
        <v>435</v>
      </c>
      <c r="I1340">
        <v>65.25</v>
      </c>
      <c r="K1340" t="s">
        <v>194</v>
      </c>
      <c r="M1340" t="s">
        <v>1152</v>
      </c>
      <c r="Q1340">
        <v>210758</v>
      </c>
    </row>
    <row r="1341" spans="1:17" x14ac:dyDescent="0.2">
      <c r="A1341" s="169">
        <v>43846</v>
      </c>
      <c r="B1341">
        <v>3715</v>
      </c>
      <c r="C1341" t="s">
        <v>208</v>
      </c>
      <c r="D1341" t="s">
        <v>265</v>
      </c>
      <c r="E1341" t="s">
        <v>264</v>
      </c>
      <c r="F1341" t="s">
        <v>1151</v>
      </c>
      <c r="G1341" t="s">
        <v>245</v>
      </c>
      <c r="H1341">
        <v>9.4499999999999993</v>
      </c>
      <c r="I1341">
        <v>1.42</v>
      </c>
      <c r="K1341" t="s">
        <v>194</v>
      </c>
      <c r="M1341" t="s">
        <v>1150</v>
      </c>
      <c r="Q1341">
        <v>210761</v>
      </c>
    </row>
    <row r="1342" spans="1:17" x14ac:dyDescent="0.2">
      <c r="A1342" s="169">
        <v>43844</v>
      </c>
      <c r="B1342">
        <v>3275</v>
      </c>
      <c r="C1342" t="s">
        <v>266</v>
      </c>
      <c r="D1342" t="s">
        <v>265</v>
      </c>
      <c r="E1342" t="s">
        <v>264</v>
      </c>
      <c r="F1342" t="s">
        <v>1149</v>
      </c>
      <c r="G1342" t="s">
        <v>245</v>
      </c>
      <c r="H1342" s="170">
        <v>9993.77</v>
      </c>
      <c r="I1342" s="170">
        <v>1499.06</v>
      </c>
      <c r="K1342" t="s">
        <v>194</v>
      </c>
      <c r="M1342" t="s">
        <v>1148</v>
      </c>
      <c r="Q1342">
        <v>210781</v>
      </c>
    </row>
    <row r="1343" spans="1:17" x14ac:dyDescent="0.2">
      <c r="A1343" s="169">
        <v>43844</v>
      </c>
      <c r="B1343">
        <v>3435</v>
      </c>
      <c r="C1343" t="s">
        <v>289</v>
      </c>
      <c r="D1343" t="s">
        <v>265</v>
      </c>
      <c r="E1343" t="s">
        <v>264</v>
      </c>
      <c r="F1343" t="s">
        <v>1147</v>
      </c>
      <c r="G1343" t="s">
        <v>245</v>
      </c>
      <c r="H1343" s="170">
        <v>1606.82</v>
      </c>
      <c r="I1343">
        <v>241.02</v>
      </c>
      <c r="K1343" t="s">
        <v>194</v>
      </c>
      <c r="M1343" t="s">
        <v>1146</v>
      </c>
      <c r="Q1343">
        <v>210794</v>
      </c>
    </row>
    <row r="1344" spans="1:17" x14ac:dyDescent="0.2">
      <c r="A1344" s="169">
        <v>43847</v>
      </c>
      <c r="B1344">
        <v>2310</v>
      </c>
      <c r="C1344" t="s">
        <v>286</v>
      </c>
      <c r="D1344" t="s">
        <v>265</v>
      </c>
      <c r="E1344" t="s">
        <v>264</v>
      </c>
      <c r="F1344" t="s">
        <v>1145</v>
      </c>
      <c r="G1344" t="s">
        <v>245</v>
      </c>
      <c r="H1344">
        <v>418.2</v>
      </c>
      <c r="I1344">
        <v>62.73</v>
      </c>
      <c r="K1344" t="s">
        <v>201</v>
      </c>
      <c r="M1344" t="s">
        <v>1144</v>
      </c>
      <c r="Q1344">
        <v>210809</v>
      </c>
    </row>
    <row r="1345" spans="1:17" x14ac:dyDescent="0.2">
      <c r="A1345" s="169">
        <v>43852</v>
      </c>
      <c r="B1345">
        <v>3465</v>
      </c>
      <c r="C1345" t="s">
        <v>633</v>
      </c>
      <c r="D1345" t="s">
        <v>265</v>
      </c>
      <c r="E1345" t="s">
        <v>264</v>
      </c>
      <c r="F1345" t="s">
        <v>1143</v>
      </c>
      <c r="G1345" t="s">
        <v>245</v>
      </c>
      <c r="H1345">
        <v>30.43</v>
      </c>
      <c r="I1345">
        <v>0</v>
      </c>
      <c r="J1345" t="s">
        <v>193</v>
      </c>
      <c r="K1345" t="s">
        <v>194</v>
      </c>
      <c r="L1345" t="s">
        <v>194</v>
      </c>
      <c r="M1345" t="s">
        <v>1139</v>
      </c>
      <c r="N1345" t="s">
        <v>1142</v>
      </c>
      <c r="Q1345">
        <v>210825</v>
      </c>
    </row>
    <row r="1346" spans="1:17" x14ac:dyDescent="0.2">
      <c r="A1346" s="169">
        <v>43852</v>
      </c>
      <c r="B1346">
        <v>2310</v>
      </c>
      <c r="C1346" t="s">
        <v>286</v>
      </c>
      <c r="D1346" t="s">
        <v>265</v>
      </c>
      <c r="E1346" t="s">
        <v>264</v>
      </c>
      <c r="F1346" t="s">
        <v>1141</v>
      </c>
      <c r="G1346" t="s">
        <v>245</v>
      </c>
      <c r="H1346">
        <v>18.03</v>
      </c>
      <c r="I1346">
        <v>0</v>
      </c>
      <c r="J1346" t="s">
        <v>193</v>
      </c>
      <c r="K1346" t="s">
        <v>194</v>
      </c>
      <c r="L1346" t="s">
        <v>194</v>
      </c>
      <c r="M1346" t="s">
        <v>1139</v>
      </c>
      <c r="N1346" t="s">
        <v>1140</v>
      </c>
      <c r="Q1346">
        <v>210827</v>
      </c>
    </row>
    <row r="1347" spans="1:17" x14ac:dyDescent="0.2">
      <c r="A1347" s="169">
        <v>43852</v>
      </c>
      <c r="B1347">
        <v>4505</v>
      </c>
      <c r="C1347" t="s">
        <v>396</v>
      </c>
      <c r="D1347" t="s">
        <v>265</v>
      </c>
      <c r="E1347" t="s">
        <v>264</v>
      </c>
      <c r="F1347" t="s">
        <v>420</v>
      </c>
      <c r="G1347" t="s">
        <v>245</v>
      </c>
      <c r="H1347">
        <v>3.8</v>
      </c>
      <c r="I1347">
        <v>0</v>
      </c>
      <c r="J1347" t="s">
        <v>193</v>
      </c>
      <c r="K1347" t="s">
        <v>194</v>
      </c>
      <c r="L1347" t="s">
        <v>194</v>
      </c>
      <c r="M1347" t="s">
        <v>1139</v>
      </c>
      <c r="Q1347">
        <v>210831</v>
      </c>
    </row>
    <row r="1348" spans="1:17" x14ac:dyDescent="0.2">
      <c r="A1348" s="169">
        <v>43852</v>
      </c>
      <c r="B1348">
        <v>4505</v>
      </c>
      <c r="C1348" t="s">
        <v>396</v>
      </c>
      <c r="D1348" t="s">
        <v>265</v>
      </c>
      <c r="E1348" t="s">
        <v>264</v>
      </c>
      <c r="F1348" t="s">
        <v>418</v>
      </c>
      <c r="G1348" t="s">
        <v>245</v>
      </c>
      <c r="H1348">
        <v>3.8</v>
      </c>
      <c r="I1348">
        <v>0</v>
      </c>
      <c r="J1348" t="s">
        <v>193</v>
      </c>
      <c r="K1348" t="s">
        <v>194</v>
      </c>
      <c r="L1348" t="s">
        <v>194</v>
      </c>
      <c r="M1348" t="s">
        <v>1139</v>
      </c>
      <c r="Q1348">
        <v>210833</v>
      </c>
    </row>
    <row r="1349" spans="1:17" x14ac:dyDescent="0.2">
      <c r="A1349" s="169">
        <v>43852</v>
      </c>
      <c r="B1349">
        <v>2105</v>
      </c>
      <c r="C1349" t="s">
        <v>186</v>
      </c>
      <c r="D1349" t="s">
        <v>265</v>
      </c>
      <c r="E1349" t="s">
        <v>264</v>
      </c>
      <c r="F1349" t="s">
        <v>1137</v>
      </c>
      <c r="G1349" t="s">
        <v>245</v>
      </c>
      <c r="H1349" s="170">
        <v>61125.08</v>
      </c>
      <c r="I1349">
        <v>0</v>
      </c>
      <c r="J1349" t="s">
        <v>189</v>
      </c>
      <c r="K1349" t="s">
        <v>188</v>
      </c>
      <c r="L1349" t="s">
        <v>188</v>
      </c>
      <c r="M1349" t="s">
        <v>1136</v>
      </c>
      <c r="Q1349">
        <v>210853</v>
      </c>
    </row>
    <row r="1350" spans="1:17" x14ac:dyDescent="0.2">
      <c r="A1350" s="169">
        <v>43852</v>
      </c>
      <c r="B1350">
        <v>2110</v>
      </c>
      <c r="C1350" t="s">
        <v>1138</v>
      </c>
      <c r="D1350" t="s">
        <v>265</v>
      </c>
      <c r="E1350" t="s">
        <v>264</v>
      </c>
      <c r="F1350" t="s">
        <v>1137</v>
      </c>
      <c r="G1350" t="s">
        <v>245</v>
      </c>
      <c r="H1350">
        <v>249.99</v>
      </c>
      <c r="I1350">
        <v>0</v>
      </c>
      <c r="J1350" t="s">
        <v>189</v>
      </c>
      <c r="K1350" t="s">
        <v>188</v>
      </c>
      <c r="L1350" t="s">
        <v>188</v>
      </c>
      <c r="M1350" t="s">
        <v>1136</v>
      </c>
      <c r="Q1350">
        <v>210856</v>
      </c>
    </row>
    <row r="1351" spans="1:17" x14ac:dyDescent="0.2">
      <c r="A1351" s="169">
        <v>43852</v>
      </c>
      <c r="B1351">
        <v>2125</v>
      </c>
      <c r="C1351" t="s">
        <v>203</v>
      </c>
      <c r="D1351" t="s">
        <v>265</v>
      </c>
      <c r="E1351" t="s">
        <v>264</v>
      </c>
      <c r="F1351" t="s">
        <v>1137</v>
      </c>
      <c r="G1351" t="s">
        <v>245</v>
      </c>
      <c r="H1351">
        <v>139.81</v>
      </c>
      <c r="I1351">
        <v>0</v>
      </c>
      <c r="J1351" t="s">
        <v>189</v>
      </c>
      <c r="K1351" t="s">
        <v>188</v>
      </c>
      <c r="L1351" t="s">
        <v>188</v>
      </c>
      <c r="M1351" t="s">
        <v>1136</v>
      </c>
      <c r="Q1351">
        <v>210868</v>
      </c>
    </row>
    <row r="1352" spans="1:17" x14ac:dyDescent="0.2">
      <c r="A1352" s="169">
        <v>43852</v>
      </c>
      <c r="B1352">
        <v>2135</v>
      </c>
      <c r="C1352" t="s">
        <v>190</v>
      </c>
      <c r="D1352" t="s">
        <v>265</v>
      </c>
      <c r="E1352" t="s">
        <v>264</v>
      </c>
      <c r="F1352" t="s">
        <v>1137</v>
      </c>
      <c r="G1352" t="s">
        <v>245</v>
      </c>
      <c r="H1352">
        <v>700.42</v>
      </c>
      <c r="I1352">
        <v>0</v>
      </c>
      <c r="J1352" t="s">
        <v>189</v>
      </c>
      <c r="K1352" t="s">
        <v>188</v>
      </c>
      <c r="L1352" t="s">
        <v>188</v>
      </c>
      <c r="M1352" t="s">
        <v>1136</v>
      </c>
      <c r="Q1352">
        <v>210874</v>
      </c>
    </row>
    <row r="1353" spans="1:17" x14ac:dyDescent="0.2">
      <c r="A1353" s="169">
        <v>43852</v>
      </c>
      <c r="B1353">
        <v>2140</v>
      </c>
      <c r="C1353" t="s">
        <v>191</v>
      </c>
      <c r="D1353" t="s">
        <v>265</v>
      </c>
      <c r="E1353" t="s">
        <v>264</v>
      </c>
      <c r="F1353" t="s">
        <v>1137</v>
      </c>
      <c r="G1353" t="s">
        <v>245</v>
      </c>
      <c r="H1353" s="170">
        <v>2223.42</v>
      </c>
      <c r="I1353">
        <v>0</v>
      </c>
      <c r="J1353" t="s">
        <v>189</v>
      </c>
      <c r="K1353" t="s">
        <v>188</v>
      </c>
      <c r="L1353" t="s">
        <v>188</v>
      </c>
      <c r="M1353" t="s">
        <v>1136</v>
      </c>
      <c r="Q1353">
        <v>210884</v>
      </c>
    </row>
    <row r="1354" spans="1:17" x14ac:dyDescent="0.2">
      <c r="A1354" s="169">
        <v>43852</v>
      </c>
      <c r="B1354">
        <v>2506</v>
      </c>
      <c r="C1354" t="s">
        <v>466</v>
      </c>
      <c r="D1354" t="s">
        <v>265</v>
      </c>
      <c r="E1354" t="s">
        <v>264</v>
      </c>
      <c r="F1354" t="s">
        <v>1137</v>
      </c>
      <c r="G1354" t="s">
        <v>245</v>
      </c>
      <c r="H1354" s="170">
        <v>8525</v>
      </c>
      <c r="I1354">
        <v>0</v>
      </c>
      <c r="J1354" t="s">
        <v>189</v>
      </c>
      <c r="K1354" t="s">
        <v>188</v>
      </c>
      <c r="L1354" t="s">
        <v>188</v>
      </c>
      <c r="M1354" t="s">
        <v>1136</v>
      </c>
      <c r="Q1354">
        <v>210896</v>
      </c>
    </row>
    <row r="1355" spans="1:17" x14ac:dyDescent="0.2">
      <c r="A1355" s="169">
        <v>43856</v>
      </c>
      <c r="B1355">
        <v>4505</v>
      </c>
      <c r="C1355" t="s">
        <v>396</v>
      </c>
      <c r="D1355" t="s">
        <v>265</v>
      </c>
      <c r="E1355" t="s">
        <v>264</v>
      </c>
      <c r="F1355" t="s">
        <v>454</v>
      </c>
      <c r="G1355" t="s">
        <v>245</v>
      </c>
      <c r="H1355">
        <v>3.8</v>
      </c>
      <c r="I1355">
        <v>0</v>
      </c>
      <c r="J1355" t="s">
        <v>193</v>
      </c>
      <c r="K1355" t="s">
        <v>194</v>
      </c>
      <c r="L1355" t="s">
        <v>194</v>
      </c>
      <c r="M1355" t="s">
        <v>1133</v>
      </c>
      <c r="Q1355">
        <v>210901</v>
      </c>
    </row>
    <row r="1356" spans="1:17" x14ac:dyDescent="0.2">
      <c r="A1356" s="169">
        <v>43856</v>
      </c>
      <c r="B1356">
        <v>4505</v>
      </c>
      <c r="C1356" t="s">
        <v>396</v>
      </c>
      <c r="D1356" t="s">
        <v>265</v>
      </c>
      <c r="E1356" t="s">
        <v>264</v>
      </c>
      <c r="F1356" t="s">
        <v>453</v>
      </c>
      <c r="G1356" t="s">
        <v>245</v>
      </c>
      <c r="H1356">
        <v>3.8</v>
      </c>
      <c r="I1356">
        <v>0</v>
      </c>
      <c r="J1356" t="s">
        <v>193</v>
      </c>
      <c r="K1356" t="s">
        <v>194</v>
      </c>
      <c r="L1356" t="s">
        <v>194</v>
      </c>
      <c r="M1356" t="s">
        <v>1133</v>
      </c>
      <c r="Q1356">
        <v>210903</v>
      </c>
    </row>
    <row r="1357" spans="1:17" x14ac:dyDescent="0.2">
      <c r="A1357" s="169">
        <v>43856</v>
      </c>
      <c r="B1357">
        <v>4505</v>
      </c>
      <c r="C1357" t="s">
        <v>396</v>
      </c>
      <c r="D1357" t="s">
        <v>265</v>
      </c>
      <c r="E1357" t="s">
        <v>264</v>
      </c>
      <c r="F1357" t="s">
        <v>452</v>
      </c>
      <c r="G1357" t="s">
        <v>245</v>
      </c>
      <c r="H1357">
        <v>3.8</v>
      </c>
      <c r="I1357">
        <v>0</v>
      </c>
      <c r="J1357" t="s">
        <v>193</v>
      </c>
      <c r="K1357" t="s">
        <v>194</v>
      </c>
      <c r="L1357" t="s">
        <v>194</v>
      </c>
      <c r="M1357" t="s">
        <v>1133</v>
      </c>
      <c r="Q1357">
        <v>210905</v>
      </c>
    </row>
    <row r="1358" spans="1:17" x14ac:dyDescent="0.2">
      <c r="A1358" s="169">
        <v>43856</v>
      </c>
      <c r="B1358">
        <v>4505</v>
      </c>
      <c r="C1358" t="s">
        <v>396</v>
      </c>
      <c r="D1358" t="s">
        <v>265</v>
      </c>
      <c r="E1358" t="s">
        <v>264</v>
      </c>
      <c r="F1358" t="s">
        <v>451</v>
      </c>
      <c r="G1358" t="s">
        <v>245</v>
      </c>
      <c r="H1358">
        <v>3.8</v>
      </c>
      <c r="I1358">
        <v>0</v>
      </c>
      <c r="J1358" t="s">
        <v>193</v>
      </c>
      <c r="K1358" t="s">
        <v>194</v>
      </c>
      <c r="L1358" t="s">
        <v>194</v>
      </c>
      <c r="M1358" t="s">
        <v>1133</v>
      </c>
      <c r="Q1358">
        <v>210907</v>
      </c>
    </row>
    <row r="1359" spans="1:17" x14ac:dyDescent="0.2">
      <c r="A1359" s="169">
        <v>43856</v>
      </c>
      <c r="B1359">
        <v>4505</v>
      </c>
      <c r="C1359" t="s">
        <v>396</v>
      </c>
      <c r="D1359" t="s">
        <v>265</v>
      </c>
      <c r="E1359" t="s">
        <v>264</v>
      </c>
      <c r="F1359" t="s">
        <v>450</v>
      </c>
      <c r="G1359" t="s">
        <v>245</v>
      </c>
      <c r="H1359">
        <v>3.8</v>
      </c>
      <c r="I1359">
        <v>0</v>
      </c>
      <c r="J1359" t="s">
        <v>193</v>
      </c>
      <c r="K1359" t="s">
        <v>194</v>
      </c>
      <c r="L1359" t="s">
        <v>194</v>
      </c>
      <c r="M1359" t="s">
        <v>1133</v>
      </c>
      <c r="Q1359">
        <v>210909</v>
      </c>
    </row>
    <row r="1360" spans="1:17" x14ac:dyDescent="0.2">
      <c r="A1360" s="169">
        <v>43856</v>
      </c>
      <c r="B1360">
        <v>4505</v>
      </c>
      <c r="C1360" t="s">
        <v>396</v>
      </c>
      <c r="D1360" t="s">
        <v>265</v>
      </c>
      <c r="E1360" t="s">
        <v>264</v>
      </c>
      <c r="F1360" t="s">
        <v>447</v>
      </c>
      <c r="G1360" t="s">
        <v>245</v>
      </c>
      <c r="H1360">
        <v>3.8</v>
      </c>
      <c r="I1360">
        <v>0</v>
      </c>
      <c r="J1360" t="s">
        <v>193</v>
      </c>
      <c r="K1360" t="s">
        <v>194</v>
      </c>
      <c r="L1360" t="s">
        <v>194</v>
      </c>
      <c r="M1360" t="s">
        <v>1133</v>
      </c>
      <c r="Q1360">
        <v>210914</v>
      </c>
    </row>
    <row r="1361" spans="1:17" x14ac:dyDescent="0.2">
      <c r="A1361" s="169">
        <v>43856</v>
      </c>
      <c r="B1361">
        <v>4505</v>
      </c>
      <c r="C1361" t="s">
        <v>396</v>
      </c>
      <c r="D1361" t="s">
        <v>265</v>
      </c>
      <c r="E1361" t="s">
        <v>264</v>
      </c>
      <c r="F1361" t="s">
        <v>446</v>
      </c>
      <c r="G1361" t="s">
        <v>245</v>
      </c>
      <c r="H1361">
        <v>3.8</v>
      </c>
      <c r="I1361">
        <v>0</v>
      </c>
      <c r="J1361" t="s">
        <v>193</v>
      </c>
      <c r="K1361" t="s">
        <v>194</v>
      </c>
      <c r="L1361" t="s">
        <v>194</v>
      </c>
      <c r="M1361" t="s">
        <v>1133</v>
      </c>
      <c r="Q1361">
        <v>210916</v>
      </c>
    </row>
    <row r="1362" spans="1:17" x14ac:dyDescent="0.2">
      <c r="A1362" s="169">
        <v>43856</v>
      </c>
      <c r="B1362">
        <v>4505</v>
      </c>
      <c r="C1362" t="s">
        <v>396</v>
      </c>
      <c r="D1362" t="s">
        <v>265</v>
      </c>
      <c r="E1362" t="s">
        <v>264</v>
      </c>
      <c r="F1362" s="175" t="s">
        <v>445</v>
      </c>
      <c r="G1362" t="s">
        <v>245</v>
      </c>
      <c r="H1362">
        <v>3.8</v>
      </c>
      <c r="I1362">
        <v>0</v>
      </c>
      <c r="J1362" t="s">
        <v>193</v>
      </c>
      <c r="K1362" t="s">
        <v>194</v>
      </c>
      <c r="L1362" t="s">
        <v>194</v>
      </c>
      <c r="M1362" t="s">
        <v>1133</v>
      </c>
      <c r="Q1362">
        <v>210918</v>
      </c>
    </row>
    <row r="1363" spans="1:17" x14ac:dyDescent="0.2">
      <c r="A1363" s="169">
        <v>43856</v>
      </c>
      <c r="B1363">
        <v>4505</v>
      </c>
      <c r="C1363" t="s">
        <v>396</v>
      </c>
      <c r="D1363" t="s">
        <v>265</v>
      </c>
      <c r="E1363" t="s">
        <v>264</v>
      </c>
      <c r="F1363" t="s">
        <v>444</v>
      </c>
      <c r="G1363" t="s">
        <v>245</v>
      </c>
      <c r="H1363">
        <v>3.8</v>
      </c>
      <c r="I1363">
        <v>0</v>
      </c>
      <c r="J1363" t="s">
        <v>193</v>
      </c>
      <c r="K1363" t="s">
        <v>194</v>
      </c>
      <c r="L1363" t="s">
        <v>194</v>
      </c>
      <c r="M1363" t="s">
        <v>1133</v>
      </c>
      <c r="Q1363">
        <v>210920</v>
      </c>
    </row>
    <row r="1364" spans="1:17" x14ac:dyDescent="0.2">
      <c r="A1364" s="169">
        <v>43856</v>
      </c>
      <c r="B1364">
        <v>4505</v>
      </c>
      <c r="C1364" t="s">
        <v>396</v>
      </c>
      <c r="D1364" t="s">
        <v>265</v>
      </c>
      <c r="E1364" t="s">
        <v>264</v>
      </c>
      <c r="F1364" t="s">
        <v>443</v>
      </c>
      <c r="G1364" t="s">
        <v>245</v>
      </c>
      <c r="H1364">
        <v>3.8</v>
      </c>
      <c r="I1364">
        <v>0</v>
      </c>
      <c r="J1364" t="s">
        <v>193</v>
      </c>
      <c r="K1364" t="s">
        <v>194</v>
      </c>
      <c r="L1364" t="s">
        <v>194</v>
      </c>
      <c r="M1364" t="s">
        <v>1133</v>
      </c>
      <c r="Q1364">
        <v>210922</v>
      </c>
    </row>
    <row r="1365" spans="1:17" x14ac:dyDescent="0.2">
      <c r="A1365" s="169">
        <v>43856</v>
      </c>
      <c r="B1365">
        <v>4505</v>
      </c>
      <c r="C1365" t="s">
        <v>396</v>
      </c>
      <c r="D1365" t="s">
        <v>265</v>
      </c>
      <c r="E1365" t="s">
        <v>264</v>
      </c>
      <c r="F1365" t="s">
        <v>405</v>
      </c>
      <c r="G1365" t="s">
        <v>245</v>
      </c>
      <c r="H1365">
        <v>3.8</v>
      </c>
      <c r="I1365">
        <v>0</v>
      </c>
      <c r="J1365" t="s">
        <v>193</v>
      </c>
      <c r="K1365" t="s">
        <v>194</v>
      </c>
      <c r="L1365" t="s">
        <v>194</v>
      </c>
      <c r="M1365" t="s">
        <v>1133</v>
      </c>
      <c r="Q1365">
        <v>210924</v>
      </c>
    </row>
    <row r="1366" spans="1:17" x14ac:dyDescent="0.2">
      <c r="A1366" s="169">
        <v>43856</v>
      </c>
      <c r="B1366">
        <v>4505</v>
      </c>
      <c r="C1366" t="s">
        <v>396</v>
      </c>
      <c r="D1366" t="s">
        <v>265</v>
      </c>
      <c r="E1366" t="s">
        <v>264</v>
      </c>
      <c r="F1366" t="s">
        <v>442</v>
      </c>
      <c r="G1366" t="s">
        <v>245</v>
      </c>
      <c r="H1366">
        <v>3.8</v>
      </c>
      <c r="I1366">
        <v>0</v>
      </c>
      <c r="J1366" t="s">
        <v>193</v>
      </c>
      <c r="K1366" t="s">
        <v>194</v>
      </c>
      <c r="L1366" t="s">
        <v>194</v>
      </c>
      <c r="M1366" t="s">
        <v>1133</v>
      </c>
      <c r="Q1366">
        <v>210926</v>
      </c>
    </row>
    <row r="1367" spans="1:17" x14ac:dyDescent="0.2">
      <c r="A1367" s="169">
        <v>43856</v>
      </c>
      <c r="B1367">
        <v>4505</v>
      </c>
      <c r="C1367" t="s">
        <v>396</v>
      </c>
      <c r="D1367" t="s">
        <v>265</v>
      </c>
      <c r="E1367" t="s">
        <v>264</v>
      </c>
      <c r="F1367" t="s">
        <v>441</v>
      </c>
      <c r="G1367" t="s">
        <v>245</v>
      </c>
      <c r="H1367">
        <v>3.8</v>
      </c>
      <c r="I1367">
        <v>0</v>
      </c>
      <c r="J1367" t="s">
        <v>193</v>
      </c>
      <c r="K1367" t="s">
        <v>194</v>
      </c>
      <c r="L1367" t="s">
        <v>194</v>
      </c>
      <c r="M1367" t="s">
        <v>1133</v>
      </c>
      <c r="Q1367">
        <v>210928</v>
      </c>
    </row>
    <row r="1368" spans="1:17" x14ac:dyDescent="0.2">
      <c r="A1368" s="169">
        <v>43856</v>
      </c>
      <c r="B1368">
        <v>4505</v>
      </c>
      <c r="C1368" t="s">
        <v>396</v>
      </c>
      <c r="D1368" t="s">
        <v>265</v>
      </c>
      <c r="E1368" t="s">
        <v>264</v>
      </c>
      <c r="F1368" t="s">
        <v>440</v>
      </c>
      <c r="G1368" t="s">
        <v>245</v>
      </c>
      <c r="H1368">
        <v>3.8</v>
      </c>
      <c r="I1368">
        <v>0</v>
      </c>
      <c r="J1368" t="s">
        <v>193</v>
      </c>
      <c r="K1368" t="s">
        <v>194</v>
      </c>
      <c r="L1368" t="s">
        <v>194</v>
      </c>
      <c r="M1368" t="s">
        <v>1133</v>
      </c>
      <c r="Q1368">
        <v>210931</v>
      </c>
    </row>
    <row r="1369" spans="1:17" x14ac:dyDescent="0.2">
      <c r="A1369" s="169">
        <v>43856</v>
      </c>
      <c r="B1369">
        <v>4505</v>
      </c>
      <c r="C1369" t="s">
        <v>396</v>
      </c>
      <c r="D1369" t="s">
        <v>265</v>
      </c>
      <c r="E1369" t="s">
        <v>264</v>
      </c>
      <c r="F1369" t="s">
        <v>439</v>
      </c>
      <c r="G1369" t="s">
        <v>245</v>
      </c>
      <c r="H1369">
        <v>3.8</v>
      </c>
      <c r="I1369">
        <v>0</v>
      </c>
      <c r="J1369" t="s">
        <v>193</v>
      </c>
      <c r="K1369" t="s">
        <v>194</v>
      </c>
      <c r="L1369" t="s">
        <v>194</v>
      </c>
      <c r="M1369" t="s">
        <v>1133</v>
      </c>
      <c r="Q1369">
        <v>210933</v>
      </c>
    </row>
    <row r="1370" spans="1:17" x14ac:dyDescent="0.2">
      <c r="A1370" s="169">
        <v>43856</v>
      </c>
      <c r="B1370">
        <v>4505</v>
      </c>
      <c r="C1370" t="s">
        <v>396</v>
      </c>
      <c r="D1370" t="s">
        <v>265</v>
      </c>
      <c r="E1370" t="s">
        <v>264</v>
      </c>
      <c r="F1370" t="s">
        <v>438</v>
      </c>
      <c r="G1370" t="s">
        <v>245</v>
      </c>
      <c r="H1370">
        <v>3.8</v>
      </c>
      <c r="I1370">
        <v>0</v>
      </c>
      <c r="J1370" t="s">
        <v>193</v>
      </c>
      <c r="K1370" t="s">
        <v>194</v>
      </c>
      <c r="L1370" t="s">
        <v>194</v>
      </c>
      <c r="M1370" t="s">
        <v>1133</v>
      </c>
      <c r="Q1370">
        <v>210935</v>
      </c>
    </row>
    <row r="1371" spans="1:17" x14ac:dyDescent="0.2">
      <c r="A1371" s="169">
        <v>43856</v>
      </c>
      <c r="B1371">
        <v>4505</v>
      </c>
      <c r="C1371" t="s">
        <v>396</v>
      </c>
      <c r="D1371" t="s">
        <v>265</v>
      </c>
      <c r="E1371" t="s">
        <v>264</v>
      </c>
      <c r="F1371" t="s">
        <v>437</v>
      </c>
      <c r="G1371" t="s">
        <v>245</v>
      </c>
      <c r="H1371">
        <v>3.8</v>
      </c>
      <c r="I1371">
        <v>0</v>
      </c>
      <c r="J1371" t="s">
        <v>193</v>
      </c>
      <c r="K1371" t="s">
        <v>194</v>
      </c>
      <c r="L1371" t="s">
        <v>194</v>
      </c>
      <c r="M1371" t="s">
        <v>1133</v>
      </c>
      <c r="Q1371">
        <v>210939</v>
      </c>
    </row>
    <row r="1372" spans="1:17" x14ac:dyDescent="0.2">
      <c r="A1372" s="169">
        <v>43856</v>
      </c>
      <c r="B1372">
        <v>4505</v>
      </c>
      <c r="C1372" t="s">
        <v>396</v>
      </c>
      <c r="D1372" t="s">
        <v>265</v>
      </c>
      <c r="E1372" t="s">
        <v>264</v>
      </c>
      <c r="F1372" t="s">
        <v>435</v>
      </c>
      <c r="G1372" t="s">
        <v>245</v>
      </c>
      <c r="H1372">
        <v>3.8</v>
      </c>
      <c r="I1372">
        <v>0</v>
      </c>
      <c r="J1372" t="s">
        <v>193</v>
      </c>
      <c r="K1372" t="s">
        <v>194</v>
      </c>
      <c r="L1372" t="s">
        <v>194</v>
      </c>
      <c r="M1372" t="s">
        <v>1133</v>
      </c>
      <c r="Q1372">
        <v>210941</v>
      </c>
    </row>
    <row r="1373" spans="1:17" x14ac:dyDescent="0.2">
      <c r="A1373" s="169">
        <v>43856</v>
      </c>
      <c r="B1373">
        <v>4505</v>
      </c>
      <c r="C1373" t="s">
        <v>396</v>
      </c>
      <c r="D1373" t="s">
        <v>265</v>
      </c>
      <c r="E1373" t="s">
        <v>264</v>
      </c>
      <c r="F1373" t="s">
        <v>434</v>
      </c>
      <c r="G1373" t="s">
        <v>245</v>
      </c>
      <c r="H1373">
        <v>3.8</v>
      </c>
      <c r="I1373">
        <v>0</v>
      </c>
      <c r="J1373" t="s">
        <v>193</v>
      </c>
      <c r="K1373" t="s">
        <v>194</v>
      </c>
      <c r="L1373" t="s">
        <v>194</v>
      </c>
      <c r="M1373" t="s">
        <v>1133</v>
      </c>
      <c r="Q1373">
        <v>210943</v>
      </c>
    </row>
    <row r="1374" spans="1:17" x14ac:dyDescent="0.2">
      <c r="A1374" s="169">
        <v>43856</v>
      </c>
      <c r="B1374">
        <v>4505</v>
      </c>
      <c r="C1374" t="s">
        <v>396</v>
      </c>
      <c r="D1374" t="s">
        <v>265</v>
      </c>
      <c r="E1374" t="s">
        <v>264</v>
      </c>
      <c r="F1374" t="s">
        <v>433</v>
      </c>
      <c r="G1374" t="s">
        <v>245</v>
      </c>
      <c r="H1374">
        <v>3.8</v>
      </c>
      <c r="I1374">
        <v>0</v>
      </c>
      <c r="J1374" t="s">
        <v>193</v>
      </c>
      <c r="K1374" t="s">
        <v>194</v>
      </c>
      <c r="L1374" t="s">
        <v>194</v>
      </c>
      <c r="M1374" t="s">
        <v>1133</v>
      </c>
      <c r="Q1374">
        <v>210945</v>
      </c>
    </row>
    <row r="1375" spans="1:17" x14ac:dyDescent="0.2">
      <c r="A1375" s="169">
        <v>43856</v>
      </c>
      <c r="B1375">
        <v>4505</v>
      </c>
      <c r="C1375" t="s">
        <v>396</v>
      </c>
      <c r="D1375" t="s">
        <v>265</v>
      </c>
      <c r="E1375" t="s">
        <v>264</v>
      </c>
      <c r="F1375" t="s">
        <v>432</v>
      </c>
      <c r="G1375" t="s">
        <v>245</v>
      </c>
      <c r="H1375">
        <v>3.8</v>
      </c>
      <c r="I1375">
        <v>0</v>
      </c>
      <c r="J1375" t="s">
        <v>193</v>
      </c>
      <c r="K1375" t="s">
        <v>194</v>
      </c>
      <c r="L1375" t="s">
        <v>194</v>
      </c>
      <c r="M1375" t="s">
        <v>1133</v>
      </c>
      <c r="Q1375">
        <v>210947</v>
      </c>
    </row>
    <row r="1376" spans="1:17" x14ac:dyDescent="0.2">
      <c r="A1376" s="169">
        <v>43856</v>
      </c>
      <c r="B1376">
        <v>4505</v>
      </c>
      <c r="C1376" t="s">
        <v>396</v>
      </c>
      <c r="D1376" t="s">
        <v>265</v>
      </c>
      <c r="E1376" t="s">
        <v>264</v>
      </c>
      <c r="F1376" t="s">
        <v>431</v>
      </c>
      <c r="G1376" t="s">
        <v>245</v>
      </c>
      <c r="H1376">
        <v>3.8</v>
      </c>
      <c r="I1376">
        <v>0</v>
      </c>
      <c r="J1376" t="s">
        <v>193</v>
      </c>
      <c r="K1376" t="s">
        <v>194</v>
      </c>
      <c r="L1376" t="s">
        <v>194</v>
      </c>
      <c r="M1376" t="s">
        <v>1133</v>
      </c>
      <c r="Q1376">
        <v>210950</v>
      </c>
    </row>
    <row r="1377" spans="1:17" x14ac:dyDescent="0.2">
      <c r="A1377" s="169">
        <v>43856</v>
      </c>
      <c r="B1377">
        <v>4505</v>
      </c>
      <c r="C1377" t="s">
        <v>396</v>
      </c>
      <c r="D1377" t="s">
        <v>265</v>
      </c>
      <c r="E1377" t="s">
        <v>264</v>
      </c>
      <c r="F1377" t="s">
        <v>430</v>
      </c>
      <c r="G1377" t="s">
        <v>245</v>
      </c>
      <c r="H1377">
        <v>3.8</v>
      </c>
      <c r="I1377">
        <v>0</v>
      </c>
      <c r="J1377" t="s">
        <v>193</v>
      </c>
      <c r="K1377" t="s">
        <v>194</v>
      </c>
      <c r="L1377" t="s">
        <v>194</v>
      </c>
      <c r="M1377" t="s">
        <v>1133</v>
      </c>
      <c r="Q1377">
        <v>210964</v>
      </c>
    </row>
    <row r="1378" spans="1:17" x14ac:dyDescent="0.2">
      <c r="A1378" s="169">
        <v>43856</v>
      </c>
      <c r="B1378">
        <v>4505</v>
      </c>
      <c r="C1378" t="s">
        <v>396</v>
      </c>
      <c r="D1378" t="s">
        <v>265</v>
      </c>
      <c r="E1378" t="s">
        <v>264</v>
      </c>
      <c r="F1378" t="s">
        <v>429</v>
      </c>
      <c r="G1378" t="s">
        <v>245</v>
      </c>
      <c r="H1378">
        <v>3.8</v>
      </c>
      <c r="I1378">
        <v>0</v>
      </c>
      <c r="J1378" t="s">
        <v>193</v>
      </c>
      <c r="K1378" t="s">
        <v>194</v>
      </c>
      <c r="L1378" t="s">
        <v>194</v>
      </c>
      <c r="M1378" t="s">
        <v>1133</v>
      </c>
      <c r="Q1378">
        <v>210967</v>
      </c>
    </row>
    <row r="1379" spans="1:17" x14ac:dyDescent="0.2">
      <c r="A1379" s="169">
        <v>43856</v>
      </c>
      <c r="B1379">
        <v>4505</v>
      </c>
      <c r="C1379" t="s">
        <v>396</v>
      </c>
      <c r="D1379" t="s">
        <v>265</v>
      </c>
      <c r="E1379" t="s">
        <v>264</v>
      </c>
      <c r="F1379" t="s">
        <v>417</v>
      </c>
      <c r="G1379" t="s">
        <v>245</v>
      </c>
      <c r="H1379">
        <v>3.8</v>
      </c>
      <c r="I1379">
        <v>0</v>
      </c>
      <c r="J1379" t="s">
        <v>193</v>
      </c>
      <c r="K1379" t="s">
        <v>194</v>
      </c>
      <c r="L1379" t="s">
        <v>194</v>
      </c>
      <c r="M1379" t="s">
        <v>1133</v>
      </c>
      <c r="Q1379">
        <v>210969</v>
      </c>
    </row>
    <row r="1380" spans="1:17" x14ac:dyDescent="0.2">
      <c r="A1380" s="169">
        <v>43856</v>
      </c>
      <c r="B1380">
        <v>4505</v>
      </c>
      <c r="C1380" t="s">
        <v>396</v>
      </c>
      <c r="D1380" t="s">
        <v>265</v>
      </c>
      <c r="E1380" t="s">
        <v>264</v>
      </c>
      <c r="F1380" t="s">
        <v>1135</v>
      </c>
      <c r="G1380" t="s">
        <v>245</v>
      </c>
      <c r="H1380">
        <v>3.8</v>
      </c>
      <c r="I1380">
        <v>0</v>
      </c>
      <c r="J1380" t="s">
        <v>193</v>
      </c>
      <c r="K1380" t="s">
        <v>194</v>
      </c>
      <c r="L1380" t="s">
        <v>194</v>
      </c>
      <c r="M1380" t="s">
        <v>1133</v>
      </c>
      <c r="Q1380">
        <v>210971</v>
      </c>
    </row>
    <row r="1381" spans="1:17" x14ac:dyDescent="0.2">
      <c r="A1381" s="169">
        <v>43856</v>
      </c>
      <c r="B1381">
        <v>4505</v>
      </c>
      <c r="C1381" t="s">
        <v>396</v>
      </c>
      <c r="D1381" t="s">
        <v>265</v>
      </c>
      <c r="E1381" t="s">
        <v>264</v>
      </c>
      <c r="F1381" t="s">
        <v>395</v>
      </c>
      <c r="G1381" t="s">
        <v>245</v>
      </c>
      <c r="H1381">
        <v>3.8</v>
      </c>
      <c r="I1381">
        <v>0</v>
      </c>
      <c r="J1381" t="s">
        <v>193</v>
      </c>
      <c r="K1381" t="s">
        <v>194</v>
      </c>
      <c r="L1381" t="s">
        <v>194</v>
      </c>
      <c r="M1381" t="s">
        <v>1133</v>
      </c>
      <c r="Q1381">
        <v>210973</v>
      </c>
    </row>
    <row r="1382" spans="1:17" x14ac:dyDescent="0.2">
      <c r="A1382" s="169">
        <v>43856</v>
      </c>
      <c r="B1382">
        <v>4505</v>
      </c>
      <c r="C1382" t="s">
        <v>396</v>
      </c>
      <c r="D1382" t="s">
        <v>265</v>
      </c>
      <c r="E1382" t="s">
        <v>264</v>
      </c>
      <c r="F1382" t="s">
        <v>428</v>
      </c>
      <c r="G1382" t="s">
        <v>245</v>
      </c>
      <c r="H1382">
        <v>3.8</v>
      </c>
      <c r="I1382">
        <v>0</v>
      </c>
      <c r="J1382" t="s">
        <v>193</v>
      </c>
      <c r="K1382" t="s">
        <v>194</v>
      </c>
      <c r="L1382" t="s">
        <v>194</v>
      </c>
      <c r="M1382" t="s">
        <v>1133</v>
      </c>
      <c r="Q1382">
        <v>210975</v>
      </c>
    </row>
    <row r="1383" spans="1:17" x14ac:dyDescent="0.2">
      <c r="A1383" s="169">
        <v>43856</v>
      </c>
      <c r="B1383">
        <v>4505</v>
      </c>
      <c r="C1383" t="s">
        <v>396</v>
      </c>
      <c r="D1383" t="s">
        <v>265</v>
      </c>
      <c r="E1383" t="s">
        <v>264</v>
      </c>
      <c r="F1383" t="s">
        <v>427</v>
      </c>
      <c r="G1383" t="s">
        <v>245</v>
      </c>
      <c r="H1383">
        <v>3.8</v>
      </c>
      <c r="I1383">
        <v>0</v>
      </c>
      <c r="J1383" t="s">
        <v>193</v>
      </c>
      <c r="K1383" t="s">
        <v>194</v>
      </c>
      <c r="L1383" t="s">
        <v>194</v>
      </c>
      <c r="M1383" t="s">
        <v>1133</v>
      </c>
      <c r="Q1383">
        <v>210977</v>
      </c>
    </row>
    <row r="1384" spans="1:17" x14ac:dyDescent="0.2">
      <c r="A1384" s="169">
        <v>43856</v>
      </c>
      <c r="B1384">
        <v>4505</v>
      </c>
      <c r="C1384" t="s">
        <v>396</v>
      </c>
      <c r="D1384" t="s">
        <v>265</v>
      </c>
      <c r="E1384" t="s">
        <v>264</v>
      </c>
      <c r="F1384" t="s">
        <v>426</v>
      </c>
      <c r="G1384" t="s">
        <v>245</v>
      </c>
      <c r="H1384">
        <v>3.8</v>
      </c>
      <c r="I1384">
        <v>0</v>
      </c>
      <c r="J1384" t="s">
        <v>193</v>
      </c>
      <c r="K1384" t="s">
        <v>194</v>
      </c>
      <c r="L1384" t="s">
        <v>194</v>
      </c>
      <c r="M1384" t="s">
        <v>1133</v>
      </c>
      <c r="Q1384">
        <v>210979</v>
      </c>
    </row>
    <row r="1385" spans="1:17" x14ac:dyDescent="0.2">
      <c r="A1385" s="169">
        <v>43856</v>
      </c>
      <c r="B1385">
        <v>4505</v>
      </c>
      <c r="C1385" t="s">
        <v>396</v>
      </c>
      <c r="D1385" t="s">
        <v>265</v>
      </c>
      <c r="E1385" t="s">
        <v>264</v>
      </c>
      <c r="F1385" t="s">
        <v>425</v>
      </c>
      <c r="G1385" t="s">
        <v>245</v>
      </c>
      <c r="H1385">
        <v>3.8</v>
      </c>
      <c r="I1385">
        <v>0</v>
      </c>
      <c r="J1385" t="s">
        <v>193</v>
      </c>
      <c r="K1385" t="s">
        <v>194</v>
      </c>
      <c r="L1385" t="s">
        <v>194</v>
      </c>
      <c r="M1385" t="s">
        <v>1133</v>
      </c>
      <c r="Q1385">
        <v>210981</v>
      </c>
    </row>
    <row r="1386" spans="1:17" x14ac:dyDescent="0.2">
      <c r="A1386" s="169">
        <v>43856</v>
      </c>
      <c r="B1386">
        <v>4505</v>
      </c>
      <c r="C1386" t="s">
        <v>396</v>
      </c>
      <c r="D1386" t="s">
        <v>265</v>
      </c>
      <c r="E1386" t="s">
        <v>264</v>
      </c>
      <c r="F1386" t="s">
        <v>424</v>
      </c>
      <c r="G1386" t="s">
        <v>245</v>
      </c>
      <c r="H1386">
        <v>3.8</v>
      </c>
      <c r="I1386">
        <v>0</v>
      </c>
      <c r="J1386" t="s">
        <v>193</v>
      </c>
      <c r="K1386" t="s">
        <v>194</v>
      </c>
      <c r="L1386" t="s">
        <v>194</v>
      </c>
      <c r="M1386" t="s">
        <v>1133</v>
      </c>
      <c r="Q1386">
        <v>210983</v>
      </c>
    </row>
    <row r="1387" spans="1:17" x14ac:dyDescent="0.2">
      <c r="A1387" s="169">
        <v>43856</v>
      </c>
      <c r="B1387">
        <v>4505</v>
      </c>
      <c r="C1387" t="s">
        <v>396</v>
      </c>
      <c r="D1387" t="s">
        <v>265</v>
      </c>
      <c r="E1387" t="s">
        <v>264</v>
      </c>
      <c r="F1387" t="s">
        <v>423</v>
      </c>
      <c r="G1387" t="s">
        <v>245</v>
      </c>
      <c r="H1387">
        <v>3.8</v>
      </c>
      <c r="I1387">
        <v>0</v>
      </c>
      <c r="J1387" t="s">
        <v>193</v>
      </c>
      <c r="K1387" t="s">
        <v>194</v>
      </c>
      <c r="L1387" t="s">
        <v>194</v>
      </c>
      <c r="M1387" t="s">
        <v>1133</v>
      </c>
      <c r="Q1387">
        <v>210985</v>
      </c>
    </row>
    <row r="1388" spans="1:17" x14ac:dyDescent="0.2">
      <c r="A1388" s="169">
        <v>43856</v>
      </c>
      <c r="B1388">
        <v>4505</v>
      </c>
      <c r="C1388" t="s">
        <v>396</v>
      </c>
      <c r="D1388" t="s">
        <v>265</v>
      </c>
      <c r="E1388" t="s">
        <v>264</v>
      </c>
      <c r="F1388" t="s">
        <v>1134</v>
      </c>
      <c r="G1388" t="s">
        <v>245</v>
      </c>
      <c r="H1388">
        <v>3.8</v>
      </c>
      <c r="I1388">
        <v>0</v>
      </c>
      <c r="J1388" t="s">
        <v>193</v>
      </c>
      <c r="K1388" t="s">
        <v>194</v>
      </c>
      <c r="L1388" t="s">
        <v>194</v>
      </c>
      <c r="M1388" t="s">
        <v>1133</v>
      </c>
      <c r="Q1388">
        <v>210987</v>
      </c>
    </row>
    <row r="1389" spans="1:17" x14ac:dyDescent="0.2">
      <c r="A1389" s="169">
        <v>43856</v>
      </c>
      <c r="B1389">
        <v>4505</v>
      </c>
      <c r="C1389" t="s">
        <v>396</v>
      </c>
      <c r="D1389" t="s">
        <v>265</v>
      </c>
      <c r="E1389" t="s">
        <v>264</v>
      </c>
      <c r="F1389" t="s">
        <v>422</v>
      </c>
      <c r="G1389" t="s">
        <v>245</v>
      </c>
      <c r="H1389">
        <v>3.8</v>
      </c>
      <c r="I1389">
        <v>0</v>
      </c>
      <c r="J1389" t="s">
        <v>193</v>
      </c>
      <c r="K1389" t="s">
        <v>194</v>
      </c>
      <c r="L1389" t="s">
        <v>194</v>
      </c>
      <c r="M1389" t="s">
        <v>1133</v>
      </c>
      <c r="Q1389">
        <v>210992</v>
      </c>
    </row>
    <row r="1390" spans="1:17" x14ac:dyDescent="0.2">
      <c r="A1390" s="169">
        <v>43856</v>
      </c>
      <c r="B1390">
        <v>4505</v>
      </c>
      <c r="C1390" t="s">
        <v>396</v>
      </c>
      <c r="D1390" t="s">
        <v>265</v>
      </c>
      <c r="E1390" t="s">
        <v>264</v>
      </c>
      <c r="F1390" t="s">
        <v>421</v>
      </c>
      <c r="G1390" t="s">
        <v>245</v>
      </c>
      <c r="H1390">
        <v>3.8</v>
      </c>
      <c r="I1390">
        <v>0</v>
      </c>
      <c r="J1390" t="s">
        <v>193</v>
      </c>
      <c r="K1390" t="s">
        <v>194</v>
      </c>
      <c r="L1390" t="s">
        <v>194</v>
      </c>
      <c r="M1390" t="s">
        <v>1133</v>
      </c>
      <c r="Q1390">
        <v>210995</v>
      </c>
    </row>
    <row r="1391" spans="1:17" x14ac:dyDescent="0.2">
      <c r="A1391" s="169">
        <v>43856</v>
      </c>
      <c r="B1391">
        <v>4505</v>
      </c>
      <c r="C1391" t="s">
        <v>396</v>
      </c>
      <c r="D1391" t="s">
        <v>265</v>
      </c>
      <c r="E1391" t="s">
        <v>264</v>
      </c>
      <c r="F1391" t="s">
        <v>420</v>
      </c>
      <c r="G1391" t="s">
        <v>245</v>
      </c>
      <c r="H1391">
        <v>3.8</v>
      </c>
      <c r="I1391">
        <v>0</v>
      </c>
      <c r="J1391" t="s">
        <v>193</v>
      </c>
      <c r="K1391" t="s">
        <v>194</v>
      </c>
      <c r="L1391" t="s">
        <v>194</v>
      </c>
      <c r="M1391" t="s">
        <v>1133</v>
      </c>
      <c r="Q1391">
        <v>210997</v>
      </c>
    </row>
    <row r="1392" spans="1:17" x14ac:dyDescent="0.2">
      <c r="A1392" s="169">
        <v>43856</v>
      </c>
      <c r="B1392">
        <v>4505</v>
      </c>
      <c r="C1392" t="s">
        <v>396</v>
      </c>
      <c r="D1392" t="s">
        <v>265</v>
      </c>
      <c r="E1392" t="s">
        <v>264</v>
      </c>
      <c r="F1392" t="s">
        <v>419</v>
      </c>
      <c r="G1392" t="s">
        <v>245</v>
      </c>
      <c r="H1392">
        <v>3.8</v>
      </c>
      <c r="I1392">
        <v>0</v>
      </c>
      <c r="J1392" t="s">
        <v>193</v>
      </c>
      <c r="K1392" t="s">
        <v>194</v>
      </c>
      <c r="L1392" t="s">
        <v>194</v>
      </c>
      <c r="M1392" t="s">
        <v>1133</v>
      </c>
      <c r="Q1392">
        <v>210999</v>
      </c>
    </row>
    <row r="1393" spans="1:17" x14ac:dyDescent="0.2">
      <c r="A1393" s="169">
        <v>43856</v>
      </c>
      <c r="B1393">
        <v>4505</v>
      </c>
      <c r="C1393" t="s">
        <v>396</v>
      </c>
      <c r="D1393" t="s">
        <v>265</v>
      </c>
      <c r="E1393" t="s">
        <v>264</v>
      </c>
      <c r="F1393" t="s">
        <v>418</v>
      </c>
      <c r="G1393" t="s">
        <v>245</v>
      </c>
      <c r="H1393">
        <v>3.8</v>
      </c>
      <c r="I1393">
        <v>0</v>
      </c>
      <c r="J1393" t="s">
        <v>193</v>
      </c>
      <c r="K1393" t="s">
        <v>194</v>
      </c>
      <c r="L1393" t="s">
        <v>194</v>
      </c>
      <c r="M1393" t="s">
        <v>1133</v>
      </c>
      <c r="Q1393">
        <v>211001</v>
      </c>
    </row>
    <row r="1394" spans="1:17" x14ac:dyDescent="0.2">
      <c r="A1394" s="169">
        <v>43856</v>
      </c>
      <c r="B1394">
        <v>4505</v>
      </c>
      <c r="C1394" t="s">
        <v>396</v>
      </c>
      <c r="D1394" t="s">
        <v>265</v>
      </c>
      <c r="E1394" t="s">
        <v>264</v>
      </c>
      <c r="F1394" t="s">
        <v>417</v>
      </c>
      <c r="G1394" t="s">
        <v>245</v>
      </c>
      <c r="H1394">
        <v>3.8</v>
      </c>
      <c r="I1394">
        <v>0</v>
      </c>
      <c r="J1394" t="s">
        <v>193</v>
      </c>
      <c r="K1394" t="s">
        <v>194</v>
      </c>
      <c r="L1394" t="s">
        <v>194</v>
      </c>
      <c r="M1394" t="s">
        <v>1133</v>
      </c>
      <c r="Q1394">
        <v>211003</v>
      </c>
    </row>
    <row r="1395" spans="1:17" x14ac:dyDescent="0.2">
      <c r="A1395" s="169">
        <v>43856</v>
      </c>
      <c r="B1395">
        <v>4505</v>
      </c>
      <c r="C1395" t="s">
        <v>396</v>
      </c>
      <c r="D1395" t="s">
        <v>265</v>
      </c>
      <c r="E1395" t="s">
        <v>264</v>
      </c>
      <c r="F1395" t="s">
        <v>416</v>
      </c>
      <c r="G1395" t="s">
        <v>245</v>
      </c>
      <c r="H1395">
        <v>3.8</v>
      </c>
      <c r="I1395">
        <v>0</v>
      </c>
      <c r="J1395" t="s">
        <v>193</v>
      </c>
      <c r="K1395" t="s">
        <v>194</v>
      </c>
      <c r="L1395" t="s">
        <v>194</v>
      </c>
      <c r="M1395" t="s">
        <v>1133</v>
      </c>
      <c r="Q1395">
        <v>211006</v>
      </c>
    </row>
    <row r="1396" spans="1:17" x14ac:dyDescent="0.2">
      <c r="A1396" s="169">
        <v>43856</v>
      </c>
      <c r="B1396">
        <v>4505</v>
      </c>
      <c r="C1396" t="s">
        <v>396</v>
      </c>
      <c r="D1396" t="s">
        <v>265</v>
      </c>
      <c r="E1396" t="s">
        <v>264</v>
      </c>
      <c r="F1396" t="s">
        <v>405</v>
      </c>
      <c r="G1396" t="s">
        <v>245</v>
      </c>
      <c r="H1396">
        <v>3.8</v>
      </c>
      <c r="I1396">
        <v>0</v>
      </c>
      <c r="J1396" t="s">
        <v>193</v>
      </c>
      <c r="K1396" t="s">
        <v>194</v>
      </c>
      <c r="L1396" t="s">
        <v>194</v>
      </c>
      <c r="M1396" t="s">
        <v>1133</v>
      </c>
      <c r="Q1396">
        <v>211008</v>
      </c>
    </row>
    <row r="1397" spans="1:17" x14ac:dyDescent="0.2">
      <c r="A1397" s="169">
        <v>43856</v>
      </c>
      <c r="B1397">
        <v>4505</v>
      </c>
      <c r="C1397" t="s">
        <v>396</v>
      </c>
      <c r="D1397" t="s">
        <v>265</v>
      </c>
      <c r="E1397" t="s">
        <v>264</v>
      </c>
      <c r="F1397" t="s">
        <v>403</v>
      </c>
      <c r="G1397" t="s">
        <v>245</v>
      </c>
      <c r="H1397">
        <v>3.8</v>
      </c>
      <c r="I1397">
        <v>0</v>
      </c>
      <c r="J1397" t="s">
        <v>193</v>
      </c>
      <c r="K1397" t="s">
        <v>194</v>
      </c>
      <c r="L1397" t="s">
        <v>194</v>
      </c>
      <c r="M1397" t="s">
        <v>1133</v>
      </c>
      <c r="Q1397">
        <v>211010</v>
      </c>
    </row>
    <row r="1398" spans="1:17" x14ac:dyDescent="0.2">
      <c r="A1398" s="169">
        <v>43856</v>
      </c>
      <c r="B1398">
        <v>4505</v>
      </c>
      <c r="C1398" t="s">
        <v>396</v>
      </c>
      <c r="D1398" t="s">
        <v>265</v>
      </c>
      <c r="E1398" t="s">
        <v>264</v>
      </c>
      <c r="F1398" t="s">
        <v>402</v>
      </c>
      <c r="G1398" t="s">
        <v>245</v>
      </c>
      <c r="H1398">
        <v>3.8</v>
      </c>
      <c r="I1398">
        <v>0</v>
      </c>
      <c r="J1398" t="s">
        <v>193</v>
      </c>
      <c r="K1398" t="s">
        <v>194</v>
      </c>
      <c r="L1398" t="s">
        <v>194</v>
      </c>
      <c r="M1398" t="s">
        <v>1133</v>
      </c>
      <c r="Q1398">
        <v>211012</v>
      </c>
    </row>
    <row r="1399" spans="1:17" x14ac:dyDescent="0.2">
      <c r="A1399" s="169">
        <v>43856</v>
      </c>
      <c r="B1399">
        <v>4505</v>
      </c>
      <c r="C1399" t="s">
        <v>396</v>
      </c>
      <c r="D1399" t="s">
        <v>265</v>
      </c>
      <c r="E1399" t="s">
        <v>264</v>
      </c>
      <c r="F1399" t="s">
        <v>401</v>
      </c>
      <c r="G1399" t="s">
        <v>245</v>
      </c>
      <c r="H1399">
        <v>3.8</v>
      </c>
      <c r="I1399">
        <v>0</v>
      </c>
      <c r="J1399" t="s">
        <v>193</v>
      </c>
      <c r="K1399" t="s">
        <v>194</v>
      </c>
      <c r="L1399" t="s">
        <v>194</v>
      </c>
      <c r="M1399" t="s">
        <v>1133</v>
      </c>
      <c r="Q1399">
        <v>211014</v>
      </c>
    </row>
    <row r="1400" spans="1:17" x14ac:dyDescent="0.2">
      <c r="A1400" s="169">
        <v>43856</v>
      </c>
      <c r="B1400">
        <v>4505</v>
      </c>
      <c r="C1400" t="s">
        <v>396</v>
      </c>
      <c r="D1400" t="s">
        <v>265</v>
      </c>
      <c r="E1400" t="s">
        <v>264</v>
      </c>
      <c r="F1400" t="s">
        <v>399</v>
      </c>
      <c r="G1400" t="s">
        <v>245</v>
      </c>
      <c r="H1400">
        <v>3.8</v>
      </c>
      <c r="I1400">
        <v>0</v>
      </c>
      <c r="J1400" t="s">
        <v>193</v>
      </c>
      <c r="K1400" t="s">
        <v>194</v>
      </c>
      <c r="L1400" t="s">
        <v>194</v>
      </c>
      <c r="M1400" t="s">
        <v>1133</v>
      </c>
      <c r="Q1400">
        <v>211016</v>
      </c>
    </row>
    <row r="1401" spans="1:17" x14ac:dyDescent="0.2">
      <c r="A1401" s="169">
        <v>43856</v>
      </c>
      <c r="B1401">
        <v>4505</v>
      </c>
      <c r="C1401" t="s">
        <v>396</v>
      </c>
      <c r="D1401" t="s">
        <v>265</v>
      </c>
      <c r="E1401" t="s">
        <v>264</v>
      </c>
      <c r="F1401" t="s">
        <v>398</v>
      </c>
      <c r="G1401" t="s">
        <v>245</v>
      </c>
      <c r="H1401">
        <v>3.8</v>
      </c>
      <c r="I1401">
        <v>0</v>
      </c>
      <c r="J1401" t="s">
        <v>193</v>
      </c>
      <c r="K1401" t="s">
        <v>194</v>
      </c>
      <c r="L1401" t="s">
        <v>194</v>
      </c>
      <c r="M1401" t="s">
        <v>1133</v>
      </c>
      <c r="Q1401">
        <v>211018</v>
      </c>
    </row>
    <row r="1402" spans="1:17" x14ac:dyDescent="0.2">
      <c r="A1402" s="169">
        <v>43856</v>
      </c>
      <c r="B1402">
        <v>4505</v>
      </c>
      <c r="C1402" t="s">
        <v>396</v>
      </c>
      <c r="D1402" t="s">
        <v>265</v>
      </c>
      <c r="E1402" t="s">
        <v>264</v>
      </c>
      <c r="F1402" t="s">
        <v>397</v>
      </c>
      <c r="G1402" t="s">
        <v>245</v>
      </c>
      <c r="H1402">
        <v>3.8</v>
      </c>
      <c r="I1402">
        <v>0</v>
      </c>
      <c r="J1402" t="s">
        <v>193</v>
      </c>
      <c r="K1402" t="s">
        <v>194</v>
      </c>
      <c r="L1402" t="s">
        <v>194</v>
      </c>
      <c r="M1402" t="s">
        <v>1133</v>
      </c>
      <c r="Q1402">
        <v>211020</v>
      </c>
    </row>
    <row r="1403" spans="1:17" x14ac:dyDescent="0.2">
      <c r="A1403" s="169">
        <v>43856</v>
      </c>
      <c r="B1403">
        <v>4505</v>
      </c>
      <c r="C1403" t="s">
        <v>396</v>
      </c>
      <c r="D1403" t="s">
        <v>265</v>
      </c>
      <c r="E1403" t="s">
        <v>264</v>
      </c>
      <c r="F1403" t="s">
        <v>395</v>
      </c>
      <c r="G1403" t="s">
        <v>245</v>
      </c>
      <c r="H1403">
        <v>3.8</v>
      </c>
      <c r="I1403">
        <v>0</v>
      </c>
      <c r="J1403" t="s">
        <v>193</v>
      </c>
      <c r="K1403" t="s">
        <v>194</v>
      </c>
      <c r="L1403" t="s">
        <v>194</v>
      </c>
      <c r="M1403" t="s">
        <v>1133</v>
      </c>
      <c r="Q1403">
        <v>211022</v>
      </c>
    </row>
    <row r="1404" spans="1:17" x14ac:dyDescent="0.2">
      <c r="A1404" s="169">
        <v>43852</v>
      </c>
      <c r="B1404">
        <v>2310</v>
      </c>
      <c r="C1404" t="s">
        <v>286</v>
      </c>
      <c r="D1404" t="s">
        <v>265</v>
      </c>
      <c r="E1404" t="s">
        <v>264</v>
      </c>
      <c r="F1404" t="s">
        <v>1132</v>
      </c>
      <c r="G1404" t="s">
        <v>245</v>
      </c>
      <c r="H1404" s="170">
        <v>1354</v>
      </c>
      <c r="I1404">
        <v>203.1</v>
      </c>
      <c r="K1404" t="s">
        <v>201</v>
      </c>
      <c r="M1404" t="s">
        <v>1131</v>
      </c>
      <c r="Q1404">
        <v>211038</v>
      </c>
    </row>
    <row r="1405" spans="1:17" x14ac:dyDescent="0.2">
      <c r="A1405" s="169">
        <v>43836</v>
      </c>
      <c r="B1405">
        <v>3730</v>
      </c>
      <c r="C1405" t="s">
        <v>234</v>
      </c>
      <c r="D1405" t="s">
        <v>265</v>
      </c>
      <c r="E1405" t="s">
        <v>264</v>
      </c>
      <c r="F1405" t="s">
        <v>1130</v>
      </c>
      <c r="G1405" t="s">
        <v>245</v>
      </c>
      <c r="H1405">
        <v>118</v>
      </c>
      <c r="I1405">
        <v>17.7</v>
      </c>
      <c r="K1405" t="s">
        <v>201</v>
      </c>
      <c r="M1405" t="s">
        <v>1129</v>
      </c>
      <c r="Q1405">
        <v>211052</v>
      </c>
    </row>
    <row r="1406" spans="1:17" x14ac:dyDescent="0.2">
      <c r="A1406" s="169">
        <v>43836</v>
      </c>
      <c r="B1406">
        <v>3730</v>
      </c>
      <c r="C1406" t="s">
        <v>234</v>
      </c>
      <c r="D1406" t="s">
        <v>265</v>
      </c>
      <c r="E1406" t="s">
        <v>264</v>
      </c>
      <c r="F1406" t="s">
        <v>1128</v>
      </c>
      <c r="G1406" t="s">
        <v>245</v>
      </c>
      <c r="H1406">
        <v>58</v>
      </c>
      <c r="I1406">
        <v>8.6999999999999993</v>
      </c>
      <c r="K1406" t="s">
        <v>201</v>
      </c>
      <c r="M1406" t="s">
        <v>1126</v>
      </c>
      <c r="Q1406">
        <v>211055</v>
      </c>
    </row>
    <row r="1407" spans="1:17" x14ac:dyDescent="0.2">
      <c r="A1407" s="169">
        <v>43836</v>
      </c>
      <c r="B1407">
        <v>3730</v>
      </c>
      <c r="C1407" t="s">
        <v>234</v>
      </c>
      <c r="D1407" t="s">
        <v>265</v>
      </c>
      <c r="E1407" t="s">
        <v>264</v>
      </c>
      <c r="F1407" t="s">
        <v>1127</v>
      </c>
      <c r="G1407" t="s">
        <v>245</v>
      </c>
      <c r="H1407">
        <v>58</v>
      </c>
      <c r="I1407">
        <v>8.6999999999999993</v>
      </c>
      <c r="K1407" t="s">
        <v>201</v>
      </c>
      <c r="M1407" t="s">
        <v>1126</v>
      </c>
      <c r="Q1407">
        <v>211057</v>
      </c>
    </row>
    <row r="1408" spans="1:17" x14ac:dyDescent="0.2">
      <c r="A1408" s="169">
        <v>43851</v>
      </c>
      <c r="B1408">
        <v>2405</v>
      </c>
      <c r="C1408" t="s">
        <v>213</v>
      </c>
      <c r="D1408" t="s">
        <v>265</v>
      </c>
      <c r="E1408" t="s">
        <v>264</v>
      </c>
      <c r="F1408" t="s">
        <v>1125</v>
      </c>
      <c r="G1408" t="s">
        <v>245</v>
      </c>
      <c r="H1408">
        <v>210</v>
      </c>
      <c r="I1408">
        <v>31.5</v>
      </c>
      <c r="K1408" t="s">
        <v>201</v>
      </c>
      <c r="M1408" t="s">
        <v>1124</v>
      </c>
      <c r="Q1408">
        <v>211060</v>
      </c>
    </row>
    <row r="1409" spans="1:17" x14ac:dyDescent="0.2">
      <c r="A1409" s="169">
        <v>43861</v>
      </c>
      <c r="B1409">
        <v>2105</v>
      </c>
      <c r="C1409" t="s">
        <v>186</v>
      </c>
      <c r="D1409" t="s">
        <v>265</v>
      </c>
      <c r="E1409" t="s">
        <v>264</v>
      </c>
      <c r="F1409" t="s">
        <v>1122</v>
      </c>
      <c r="G1409" t="s">
        <v>245</v>
      </c>
      <c r="H1409" s="170">
        <v>42787.57</v>
      </c>
      <c r="I1409">
        <v>0</v>
      </c>
      <c r="J1409" t="s">
        <v>188</v>
      </c>
      <c r="K1409" t="s">
        <v>189</v>
      </c>
      <c r="L1409" t="s">
        <v>189</v>
      </c>
      <c r="M1409" t="s">
        <v>1123</v>
      </c>
      <c r="Q1409">
        <v>211087</v>
      </c>
    </row>
    <row r="1410" spans="1:17" x14ac:dyDescent="0.2">
      <c r="A1410" s="169">
        <v>43861</v>
      </c>
      <c r="B1410">
        <v>2135</v>
      </c>
      <c r="C1410" t="s">
        <v>190</v>
      </c>
      <c r="D1410" t="s">
        <v>265</v>
      </c>
      <c r="E1410" t="s">
        <v>264</v>
      </c>
      <c r="F1410" t="s">
        <v>1122</v>
      </c>
      <c r="G1410" t="s">
        <v>245</v>
      </c>
      <c r="H1410">
        <v>490.29</v>
      </c>
      <c r="I1410">
        <v>0</v>
      </c>
      <c r="J1410" t="s">
        <v>188</v>
      </c>
      <c r="K1410" t="s">
        <v>189</v>
      </c>
      <c r="L1410" t="s">
        <v>189</v>
      </c>
      <c r="M1410" t="s">
        <v>1123</v>
      </c>
      <c r="Q1410">
        <v>211093</v>
      </c>
    </row>
    <row r="1411" spans="1:17" x14ac:dyDescent="0.2">
      <c r="A1411" s="169">
        <v>43861</v>
      </c>
      <c r="B1411">
        <v>2140</v>
      </c>
      <c r="C1411" t="s">
        <v>191</v>
      </c>
      <c r="D1411" t="s">
        <v>265</v>
      </c>
      <c r="E1411" t="s">
        <v>264</v>
      </c>
      <c r="F1411" t="s">
        <v>1122</v>
      </c>
      <c r="G1411" t="s">
        <v>245</v>
      </c>
      <c r="H1411" s="170">
        <v>1556.41</v>
      </c>
      <c r="I1411">
        <v>0</v>
      </c>
      <c r="J1411" t="s">
        <v>188</v>
      </c>
      <c r="K1411" t="s">
        <v>189</v>
      </c>
      <c r="L1411" t="s">
        <v>189</v>
      </c>
      <c r="M1411" t="s">
        <v>1123</v>
      </c>
      <c r="Q1411">
        <v>211103</v>
      </c>
    </row>
    <row r="1412" spans="1:17" x14ac:dyDescent="0.2">
      <c r="A1412" s="169">
        <v>43862</v>
      </c>
      <c r="B1412">
        <v>2105</v>
      </c>
      <c r="C1412" t="s">
        <v>186</v>
      </c>
      <c r="D1412" t="s">
        <v>265</v>
      </c>
      <c r="E1412" t="s">
        <v>264</v>
      </c>
      <c r="F1412" t="s">
        <v>1122</v>
      </c>
      <c r="G1412" t="s">
        <v>245</v>
      </c>
      <c r="H1412" s="170">
        <v>-42787.57</v>
      </c>
      <c r="I1412">
        <v>0</v>
      </c>
      <c r="J1412" t="s">
        <v>188</v>
      </c>
      <c r="K1412" t="s">
        <v>189</v>
      </c>
      <c r="L1412" t="s">
        <v>189</v>
      </c>
      <c r="M1412" t="s">
        <v>1121</v>
      </c>
      <c r="Q1412">
        <v>211114</v>
      </c>
    </row>
    <row r="1413" spans="1:17" x14ac:dyDescent="0.2">
      <c r="A1413" s="169">
        <v>43862</v>
      </c>
      <c r="B1413">
        <v>2135</v>
      </c>
      <c r="C1413" t="s">
        <v>190</v>
      </c>
      <c r="D1413" t="s">
        <v>265</v>
      </c>
      <c r="E1413" t="s">
        <v>264</v>
      </c>
      <c r="F1413" t="s">
        <v>1122</v>
      </c>
      <c r="G1413" t="s">
        <v>245</v>
      </c>
      <c r="H1413">
        <v>-490.29</v>
      </c>
      <c r="I1413">
        <v>0</v>
      </c>
      <c r="J1413" t="s">
        <v>188</v>
      </c>
      <c r="K1413" t="s">
        <v>189</v>
      </c>
      <c r="L1413" t="s">
        <v>189</v>
      </c>
      <c r="M1413" t="s">
        <v>1121</v>
      </c>
      <c r="Q1413">
        <v>211120</v>
      </c>
    </row>
    <row r="1414" spans="1:17" x14ac:dyDescent="0.2">
      <c r="A1414" s="169">
        <v>43862</v>
      </c>
      <c r="B1414">
        <v>2140</v>
      </c>
      <c r="C1414" t="s">
        <v>191</v>
      </c>
      <c r="D1414" t="s">
        <v>265</v>
      </c>
      <c r="E1414" t="s">
        <v>264</v>
      </c>
      <c r="F1414" t="s">
        <v>1122</v>
      </c>
      <c r="G1414" t="s">
        <v>245</v>
      </c>
      <c r="H1414" s="170">
        <v>-1556.41</v>
      </c>
      <c r="I1414">
        <v>0</v>
      </c>
      <c r="J1414" t="s">
        <v>188</v>
      </c>
      <c r="K1414" t="s">
        <v>189</v>
      </c>
      <c r="L1414" t="s">
        <v>189</v>
      </c>
      <c r="M1414" t="s">
        <v>1121</v>
      </c>
      <c r="Q1414">
        <v>211130</v>
      </c>
    </row>
    <row r="1415" spans="1:17" x14ac:dyDescent="0.2">
      <c r="A1415" s="169">
        <v>43861</v>
      </c>
      <c r="B1415">
        <v>2405</v>
      </c>
      <c r="C1415" t="s">
        <v>213</v>
      </c>
      <c r="D1415" t="s">
        <v>265</v>
      </c>
      <c r="E1415" t="s">
        <v>264</v>
      </c>
      <c r="F1415" t="s">
        <v>1120</v>
      </c>
      <c r="G1415" t="s">
        <v>245</v>
      </c>
      <c r="H1415">
        <v>252</v>
      </c>
      <c r="I1415">
        <v>0</v>
      </c>
      <c r="J1415" t="s">
        <v>193</v>
      </c>
      <c r="K1415" t="s">
        <v>201</v>
      </c>
      <c r="L1415" t="s">
        <v>201</v>
      </c>
      <c r="M1415" t="s">
        <v>1114</v>
      </c>
      <c r="N1415" t="s">
        <v>230</v>
      </c>
      <c r="Q1415">
        <v>211181</v>
      </c>
    </row>
    <row r="1416" spans="1:17" x14ac:dyDescent="0.2">
      <c r="A1416" s="169">
        <v>43861</v>
      </c>
      <c r="B1416">
        <v>3465</v>
      </c>
      <c r="C1416" t="s">
        <v>633</v>
      </c>
      <c r="D1416" t="s">
        <v>265</v>
      </c>
      <c r="E1416" t="s">
        <v>264</v>
      </c>
      <c r="F1416" t="s">
        <v>1119</v>
      </c>
      <c r="G1416" t="s">
        <v>245</v>
      </c>
      <c r="H1416">
        <v>120.81</v>
      </c>
      <c r="I1416">
        <v>0</v>
      </c>
      <c r="J1416" t="s">
        <v>193</v>
      </c>
      <c r="K1416" t="s">
        <v>201</v>
      </c>
      <c r="L1416" t="s">
        <v>201</v>
      </c>
      <c r="M1416" t="s">
        <v>1114</v>
      </c>
      <c r="N1416" t="s">
        <v>383</v>
      </c>
      <c r="Q1416">
        <v>211182</v>
      </c>
    </row>
    <row r="1417" spans="1:17" x14ac:dyDescent="0.2">
      <c r="A1417" s="169">
        <v>43861</v>
      </c>
      <c r="B1417">
        <v>2225</v>
      </c>
      <c r="C1417" t="s">
        <v>202</v>
      </c>
      <c r="D1417" t="s">
        <v>265</v>
      </c>
      <c r="E1417" t="s">
        <v>264</v>
      </c>
      <c r="F1417" t="s">
        <v>1118</v>
      </c>
      <c r="G1417" t="s">
        <v>245</v>
      </c>
      <c r="H1417">
        <v>151</v>
      </c>
      <c r="I1417">
        <v>0</v>
      </c>
      <c r="J1417" t="s">
        <v>193</v>
      </c>
      <c r="K1417" t="s">
        <v>201</v>
      </c>
      <c r="L1417" t="s">
        <v>201</v>
      </c>
      <c r="M1417" t="s">
        <v>1114</v>
      </c>
      <c r="N1417" t="s">
        <v>1117</v>
      </c>
      <c r="Q1417">
        <v>211183</v>
      </c>
    </row>
    <row r="1418" spans="1:17" x14ac:dyDescent="0.2">
      <c r="A1418" s="169">
        <v>43861</v>
      </c>
      <c r="B1418">
        <v>2225</v>
      </c>
      <c r="C1418" t="s">
        <v>202</v>
      </c>
      <c r="D1418" t="s">
        <v>265</v>
      </c>
      <c r="E1418" t="s">
        <v>264</v>
      </c>
      <c r="F1418" t="s">
        <v>1116</v>
      </c>
      <c r="G1418" t="s">
        <v>245</v>
      </c>
      <c r="H1418">
        <v>15.04</v>
      </c>
      <c r="I1418">
        <v>0</v>
      </c>
      <c r="J1418" t="s">
        <v>193</v>
      </c>
      <c r="K1418" t="s">
        <v>201</v>
      </c>
      <c r="L1418" t="s">
        <v>201</v>
      </c>
      <c r="M1418" t="s">
        <v>1114</v>
      </c>
      <c r="N1418" t="s">
        <v>195</v>
      </c>
      <c r="Q1418">
        <v>211185</v>
      </c>
    </row>
    <row r="1419" spans="1:17" x14ac:dyDescent="0.2">
      <c r="A1419" s="169">
        <v>43861</v>
      </c>
      <c r="B1419">
        <v>4505</v>
      </c>
      <c r="C1419" t="s">
        <v>396</v>
      </c>
      <c r="D1419" t="s">
        <v>265</v>
      </c>
      <c r="E1419" t="s">
        <v>264</v>
      </c>
      <c r="F1419" t="s">
        <v>436</v>
      </c>
      <c r="G1419" t="s">
        <v>245</v>
      </c>
      <c r="H1419">
        <v>3.8</v>
      </c>
      <c r="I1419">
        <v>0</v>
      </c>
      <c r="J1419" t="s">
        <v>193</v>
      </c>
      <c r="K1419" t="s">
        <v>201</v>
      </c>
      <c r="L1419" t="s">
        <v>201</v>
      </c>
      <c r="M1419" t="s">
        <v>1114</v>
      </c>
      <c r="Q1419">
        <v>211187</v>
      </c>
    </row>
    <row r="1420" spans="1:17" x14ac:dyDescent="0.2">
      <c r="A1420" s="169">
        <v>43861</v>
      </c>
      <c r="B1420">
        <v>2225</v>
      </c>
      <c r="C1420" t="s">
        <v>202</v>
      </c>
      <c r="D1420" t="s">
        <v>265</v>
      </c>
      <c r="E1420" t="s">
        <v>264</v>
      </c>
      <c r="F1420" t="s">
        <v>1115</v>
      </c>
      <c r="G1420" t="s">
        <v>245</v>
      </c>
      <c r="H1420">
        <v>65.22</v>
      </c>
      <c r="I1420">
        <v>0</v>
      </c>
      <c r="J1420" t="s">
        <v>193</v>
      </c>
      <c r="K1420" t="s">
        <v>201</v>
      </c>
      <c r="L1420" t="s">
        <v>201</v>
      </c>
      <c r="M1420" t="s">
        <v>1114</v>
      </c>
      <c r="N1420" t="s">
        <v>1113</v>
      </c>
      <c r="Q1420">
        <v>211195</v>
      </c>
    </row>
    <row r="1421" spans="1:17" x14ac:dyDescent="0.2">
      <c r="A1421" s="169">
        <v>43861</v>
      </c>
      <c r="B1421">
        <v>3446</v>
      </c>
      <c r="C1421" t="s">
        <v>192</v>
      </c>
      <c r="D1421" t="s">
        <v>265</v>
      </c>
      <c r="E1421" t="s">
        <v>264</v>
      </c>
      <c r="F1421" s="175" t="s">
        <v>836</v>
      </c>
      <c r="G1421" t="s">
        <v>245</v>
      </c>
      <c r="H1421">
        <v>24.75</v>
      </c>
      <c r="I1421">
        <v>0</v>
      </c>
      <c r="J1421" t="s">
        <v>193</v>
      </c>
      <c r="K1421" t="s">
        <v>201</v>
      </c>
      <c r="L1421" t="s">
        <v>201</v>
      </c>
      <c r="M1421" t="s">
        <v>1112</v>
      </c>
      <c r="N1421" t="s">
        <v>1111</v>
      </c>
      <c r="Q1421">
        <v>211204</v>
      </c>
    </row>
    <row r="1422" spans="1:17" x14ac:dyDescent="0.2">
      <c r="A1422" s="169">
        <v>43861</v>
      </c>
      <c r="B1422">
        <v>3446</v>
      </c>
      <c r="C1422" t="s">
        <v>192</v>
      </c>
      <c r="D1422" t="s">
        <v>265</v>
      </c>
      <c r="E1422" t="s">
        <v>264</v>
      </c>
      <c r="F1422" s="175" t="s">
        <v>836</v>
      </c>
      <c r="G1422" t="s">
        <v>245</v>
      </c>
      <c r="H1422">
        <v>22.69</v>
      </c>
      <c r="I1422">
        <v>0</v>
      </c>
      <c r="J1422" t="s">
        <v>193</v>
      </c>
      <c r="K1422" t="s">
        <v>201</v>
      </c>
      <c r="L1422" t="s">
        <v>201</v>
      </c>
      <c r="M1422" t="s">
        <v>1112</v>
      </c>
      <c r="N1422" t="s">
        <v>1110</v>
      </c>
      <c r="Q1422">
        <v>211205</v>
      </c>
    </row>
    <row r="1423" spans="1:17" x14ac:dyDescent="0.2">
      <c r="A1423" s="169">
        <v>43861</v>
      </c>
      <c r="B1423">
        <v>3446</v>
      </c>
      <c r="C1423" t="s">
        <v>192</v>
      </c>
      <c r="D1423" t="s">
        <v>265</v>
      </c>
      <c r="E1423" t="s">
        <v>264</v>
      </c>
      <c r="F1423" s="175" t="s">
        <v>836</v>
      </c>
      <c r="G1423" t="s">
        <v>245</v>
      </c>
      <c r="H1423">
        <v>20.49</v>
      </c>
      <c r="I1423">
        <v>0</v>
      </c>
      <c r="J1423" t="s">
        <v>193</v>
      </c>
      <c r="K1423" t="s">
        <v>201</v>
      </c>
      <c r="L1423" t="s">
        <v>201</v>
      </c>
      <c r="M1423" t="s">
        <v>1112</v>
      </c>
      <c r="N1423" t="s">
        <v>985</v>
      </c>
      <c r="Q1423">
        <v>211206</v>
      </c>
    </row>
    <row r="1424" spans="1:17" x14ac:dyDescent="0.2">
      <c r="A1424" s="169">
        <v>43861</v>
      </c>
      <c r="B1424">
        <v>3446</v>
      </c>
      <c r="C1424" t="s">
        <v>192</v>
      </c>
      <c r="D1424" t="s">
        <v>265</v>
      </c>
      <c r="E1424" t="s">
        <v>264</v>
      </c>
      <c r="F1424" s="175" t="s">
        <v>836</v>
      </c>
      <c r="G1424" t="s">
        <v>245</v>
      </c>
      <c r="H1424">
        <v>20.11</v>
      </c>
      <c r="I1424">
        <v>0</v>
      </c>
      <c r="J1424" t="s">
        <v>193</v>
      </c>
      <c r="K1424" t="s">
        <v>201</v>
      </c>
      <c r="L1424" t="s">
        <v>201</v>
      </c>
      <c r="M1424" t="s">
        <v>1112</v>
      </c>
      <c r="N1424" t="s">
        <v>1109</v>
      </c>
      <c r="Q1424">
        <v>211207</v>
      </c>
    </row>
    <row r="1425" spans="1:17" x14ac:dyDescent="0.2">
      <c r="A1425" s="169">
        <v>43861</v>
      </c>
      <c r="B1425">
        <v>3446</v>
      </c>
      <c r="C1425" t="s">
        <v>192</v>
      </c>
      <c r="D1425" t="s">
        <v>265</v>
      </c>
      <c r="E1425" t="s">
        <v>264</v>
      </c>
      <c r="F1425" s="175" t="s">
        <v>836</v>
      </c>
      <c r="G1425" t="s">
        <v>245</v>
      </c>
      <c r="H1425">
        <v>35.61</v>
      </c>
      <c r="I1425">
        <v>0</v>
      </c>
      <c r="J1425" t="s">
        <v>193</v>
      </c>
      <c r="K1425" t="s">
        <v>201</v>
      </c>
      <c r="L1425" t="s">
        <v>201</v>
      </c>
      <c r="M1425" t="s">
        <v>1112</v>
      </c>
      <c r="N1425" t="s">
        <v>1043</v>
      </c>
      <c r="Q1425">
        <v>211208</v>
      </c>
    </row>
    <row r="1426" spans="1:17" x14ac:dyDescent="0.2">
      <c r="A1426" s="169">
        <v>43861</v>
      </c>
      <c r="B1426">
        <v>3446</v>
      </c>
      <c r="C1426" t="s">
        <v>192</v>
      </c>
      <c r="D1426" t="s">
        <v>265</v>
      </c>
      <c r="E1426" t="s">
        <v>264</v>
      </c>
      <c r="F1426" t="s">
        <v>382</v>
      </c>
      <c r="G1426" t="s">
        <v>245</v>
      </c>
      <c r="H1426">
        <v>174.26</v>
      </c>
      <c r="I1426">
        <v>0</v>
      </c>
      <c r="J1426" t="s">
        <v>193</v>
      </c>
      <c r="K1426" t="s">
        <v>201</v>
      </c>
      <c r="L1426" t="s">
        <v>201</v>
      </c>
      <c r="M1426" t="s">
        <v>1112</v>
      </c>
      <c r="N1426" t="s">
        <v>230</v>
      </c>
      <c r="Q1426">
        <v>211210</v>
      </c>
    </row>
    <row r="1427" spans="1:17" x14ac:dyDescent="0.2">
      <c r="A1427" s="169">
        <v>43861</v>
      </c>
      <c r="B1427">
        <v>3446</v>
      </c>
      <c r="C1427" t="s">
        <v>192</v>
      </c>
      <c r="D1427" t="s">
        <v>265</v>
      </c>
      <c r="E1427" t="s">
        <v>264</v>
      </c>
      <c r="F1427" t="s">
        <v>382</v>
      </c>
      <c r="G1427" t="s">
        <v>245</v>
      </c>
      <c r="H1427">
        <v>73.739999999999995</v>
      </c>
      <c r="I1427">
        <v>0</v>
      </c>
      <c r="J1427" t="s">
        <v>193</v>
      </c>
      <c r="K1427" t="s">
        <v>201</v>
      </c>
      <c r="L1427" t="s">
        <v>201</v>
      </c>
      <c r="M1427" t="s">
        <v>1112</v>
      </c>
      <c r="N1427" t="s">
        <v>230</v>
      </c>
      <c r="Q1427">
        <v>211211</v>
      </c>
    </row>
    <row r="1428" spans="1:17" x14ac:dyDescent="0.2">
      <c r="A1428" s="169">
        <v>43861</v>
      </c>
      <c r="B1428">
        <v>3446</v>
      </c>
      <c r="C1428" t="s">
        <v>192</v>
      </c>
      <c r="D1428" t="s">
        <v>265</v>
      </c>
      <c r="E1428" t="s">
        <v>264</v>
      </c>
      <c r="F1428" t="s">
        <v>963</v>
      </c>
      <c r="G1428" t="s">
        <v>245</v>
      </c>
      <c r="H1428">
        <v>9.1300000000000008</v>
      </c>
      <c r="I1428">
        <v>0</v>
      </c>
      <c r="J1428" t="s">
        <v>193</v>
      </c>
      <c r="K1428" t="s">
        <v>201</v>
      </c>
      <c r="L1428" t="s">
        <v>201</v>
      </c>
      <c r="M1428" t="s">
        <v>1112</v>
      </c>
      <c r="N1428" t="s">
        <v>961</v>
      </c>
      <c r="Q1428">
        <v>211229</v>
      </c>
    </row>
    <row r="1429" spans="1:17" x14ac:dyDescent="0.2">
      <c r="A1429" s="169">
        <v>43862</v>
      </c>
      <c r="B1429">
        <v>3446</v>
      </c>
      <c r="C1429" t="s">
        <v>192</v>
      </c>
      <c r="D1429" t="s">
        <v>265</v>
      </c>
      <c r="E1429" t="s">
        <v>264</v>
      </c>
      <c r="F1429" s="175" t="s">
        <v>836</v>
      </c>
      <c r="G1429" t="s">
        <v>245</v>
      </c>
      <c r="H1429">
        <v>-24.75</v>
      </c>
      <c r="I1429">
        <v>0</v>
      </c>
      <c r="J1429" t="s">
        <v>193</v>
      </c>
      <c r="K1429" t="s">
        <v>201</v>
      </c>
      <c r="L1429" t="s">
        <v>201</v>
      </c>
      <c r="M1429" t="s">
        <v>1108</v>
      </c>
      <c r="N1429" t="s">
        <v>1111</v>
      </c>
      <c r="Q1429">
        <v>211237</v>
      </c>
    </row>
    <row r="1430" spans="1:17" x14ac:dyDescent="0.2">
      <c r="A1430" s="169">
        <v>43862</v>
      </c>
      <c r="B1430">
        <v>3446</v>
      </c>
      <c r="C1430" t="s">
        <v>192</v>
      </c>
      <c r="D1430" t="s">
        <v>265</v>
      </c>
      <c r="E1430" t="s">
        <v>264</v>
      </c>
      <c r="F1430" s="175" t="s">
        <v>836</v>
      </c>
      <c r="G1430" t="s">
        <v>245</v>
      </c>
      <c r="H1430">
        <v>-22.69</v>
      </c>
      <c r="I1430">
        <v>0</v>
      </c>
      <c r="J1430" t="s">
        <v>193</v>
      </c>
      <c r="K1430" t="s">
        <v>201</v>
      </c>
      <c r="L1430" t="s">
        <v>201</v>
      </c>
      <c r="M1430" t="s">
        <v>1108</v>
      </c>
      <c r="N1430" t="s">
        <v>1110</v>
      </c>
      <c r="Q1430">
        <v>211238</v>
      </c>
    </row>
    <row r="1431" spans="1:17" x14ac:dyDescent="0.2">
      <c r="A1431" s="169">
        <v>43862</v>
      </c>
      <c r="B1431">
        <v>3446</v>
      </c>
      <c r="C1431" t="s">
        <v>192</v>
      </c>
      <c r="D1431" t="s">
        <v>265</v>
      </c>
      <c r="E1431" t="s">
        <v>264</v>
      </c>
      <c r="F1431" s="175" t="s">
        <v>836</v>
      </c>
      <c r="G1431" t="s">
        <v>245</v>
      </c>
      <c r="H1431">
        <v>-20.49</v>
      </c>
      <c r="I1431">
        <v>0</v>
      </c>
      <c r="J1431" t="s">
        <v>193</v>
      </c>
      <c r="K1431" t="s">
        <v>201</v>
      </c>
      <c r="L1431" t="s">
        <v>201</v>
      </c>
      <c r="M1431" t="s">
        <v>1108</v>
      </c>
      <c r="N1431" t="s">
        <v>985</v>
      </c>
      <c r="Q1431">
        <v>211239</v>
      </c>
    </row>
    <row r="1432" spans="1:17" x14ac:dyDescent="0.2">
      <c r="A1432" s="169">
        <v>43862</v>
      </c>
      <c r="B1432">
        <v>3446</v>
      </c>
      <c r="C1432" t="s">
        <v>192</v>
      </c>
      <c r="D1432" t="s">
        <v>265</v>
      </c>
      <c r="E1432" t="s">
        <v>264</v>
      </c>
      <c r="F1432" s="175" t="s">
        <v>836</v>
      </c>
      <c r="G1432" t="s">
        <v>245</v>
      </c>
      <c r="H1432">
        <v>-20.11</v>
      </c>
      <c r="I1432">
        <v>0</v>
      </c>
      <c r="J1432" t="s">
        <v>193</v>
      </c>
      <c r="K1432" t="s">
        <v>201</v>
      </c>
      <c r="L1432" t="s">
        <v>201</v>
      </c>
      <c r="M1432" t="s">
        <v>1108</v>
      </c>
      <c r="N1432" t="s">
        <v>1109</v>
      </c>
      <c r="Q1432">
        <v>211240</v>
      </c>
    </row>
    <row r="1433" spans="1:17" x14ac:dyDescent="0.2">
      <c r="A1433" s="169">
        <v>43862</v>
      </c>
      <c r="B1433">
        <v>3446</v>
      </c>
      <c r="C1433" t="s">
        <v>192</v>
      </c>
      <c r="D1433" t="s">
        <v>265</v>
      </c>
      <c r="E1433" t="s">
        <v>264</v>
      </c>
      <c r="F1433" s="175" t="s">
        <v>836</v>
      </c>
      <c r="G1433" t="s">
        <v>245</v>
      </c>
      <c r="H1433">
        <v>-35.61</v>
      </c>
      <c r="I1433">
        <v>0</v>
      </c>
      <c r="J1433" t="s">
        <v>193</v>
      </c>
      <c r="K1433" t="s">
        <v>201</v>
      </c>
      <c r="L1433" t="s">
        <v>201</v>
      </c>
      <c r="M1433" t="s">
        <v>1108</v>
      </c>
      <c r="N1433" t="s">
        <v>1043</v>
      </c>
      <c r="Q1433">
        <v>211241</v>
      </c>
    </row>
    <row r="1434" spans="1:17" x14ac:dyDescent="0.2">
      <c r="A1434" s="169">
        <v>43862</v>
      </c>
      <c r="B1434">
        <v>3446</v>
      </c>
      <c r="C1434" t="s">
        <v>192</v>
      </c>
      <c r="D1434" t="s">
        <v>265</v>
      </c>
      <c r="E1434" t="s">
        <v>264</v>
      </c>
      <c r="F1434" t="s">
        <v>382</v>
      </c>
      <c r="G1434" t="s">
        <v>245</v>
      </c>
      <c r="H1434">
        <v>-174.26</v>
      </c>
      <c r="I1434">
        <v>0</v>
      </c>
      <c r="J1434" t="s">
        <v>193</v>
      </c>
      <c r="K1434" t="s">
        <v>201</v>
      </c>
      <c r="L1434" t="s">
        <v>201</v>
      </c>
      <c r="M1434" t="s">
        <v>1108</v>
      </c>
      <c r="N1434" t="s">
        <v>230</v>
      </c>
      <c r="Q1434">
        <v>211243</v>
      </c>
    </row>
    <row r="1435" spans="1:17" x14ac:dyDescent="0.2">
      <c r="A1435" s="169">
        <v>43862</v>
      </c>
      <c r="B1435">
        <v>3446</v>
      </c>
      <c r="C1435" t="s">
        <v>192</v>
      </c>
      <c r="D1435" t="s">
        <v>265</v>
      </c>
      <c r="E1435" t="s">
        <v>264</v>
      </c>
      <c r="F1435" t="s">
        <v>382</v>
      </c>
      <c r="G1435" t="s">
        <v>245</v>
      </c>
      <c r="H1435">
        <v>-73.739999999999995</v>
      </c>
      <c r="I1435">
        <v>0</v>
      </c>
      <c r="J1435" t="s">
        <v>193</v>
      </c>
      <c r="K1435" t="s">
        <v>201</v>
      </c>
      <c r="L1435" t="s">
        <v>201</v>
      </c>
      <c r="M1435" t="s">
        <v>1108</v>
      </c>
      <c r="N1435" t="s">
        <v>230</v>
      </c>
      <c r="Q1435">
        <v>211244</v>
      </c>
    </row>
    <row r="1436" spans="1:17" x14ac:dyDescent="0.2">
      <c r="A1436" s="169">
        <v>43862</v>
      </c>
      <c r="B1436">
        <v>3446</v>
      </c>
      <c r="C1436" t="s">
        <v>192</v>
      </c>
      <c r="D1436" t="s">
        <v>265</v>
      </c>
      <c r="E1436" t="s">
        <v>264</v>
      </c>
      <c r="F1436" t="s">
        <v>963</v>
      </c>
      <c r="G1436" t="s">
        <v>245</v>
      </c>
      <c r="H1436">
        <v>-9.1300000000000008</v>
      </c>
      <c r="I1436">
        <v>0</v>
      </c>
      <c r="J1436" t="s">
        <v>193</v>
      </c>
      <c r="K1436" t="s">
        <v>201</v>
      </c>
      <c r="L1436" t="s">
        <v>201</v>
      </c>
      <c r="M1436" t="s">
        <v>1108</v>
      </c>
      <c r="N1436" t="s">
        <v>961</v>
      </c>
      <c r="Q1436">
        <v>211262</v>
      </c>
    </row>
    <row r="1437" spans="1:17" x14ac:dyDescent="0.2">
      <c r="A1437" s="169">
        <v>43861</v>
      </c>
      <c r="B1437">
        <v>3446</v>
      </c>
      <c r="C1437" t="s">
        <v>192</v>
      </c>
      <c r="D1437" t="s">
        <v>265</v>
      </c>
      <c r="E1437" t="s">
        <v>264</v>
      </c>
      <c r="F1437" t="s">
        <v>578</v>
      </c>
      <c r="G1437" t="s">
        <v>245</v>
      </c>
      <c r="H1437">
        <v>16.89</v>
      </c>
      <c r="I1437">
        <v>0</v>
      </c>
      <c r="J1437" t="s">
        <v>193</v>
      </c>
      <c r="K1437" t="s">
        <v>201</v>
      </c>
      <c r="L1437" t="s">
        <v>201</v>
      </c>
      <c r="M1437" t="s">
        <v>1107</v>
      </c>
      <c r="Q1437">
        <v>211309</v>
      </c>
    </row>
    <row r="1438" spans="1:17" x14ac:dyDescent="0.2">
      <c r="A1438" s="169">
        <v>43862</v>
      </c>
      <c r="B1438">
        <v>3446</v>
      </c>
      <c r="C1438" t="s">
        <v>192</v>
      </c>
      <c r="D1438" t="s">
        <v>265</v>
      </c>
      <c r="E1438" t="s">
        <v>264</v>
      </c>
      <c r="F1438" t="s">
        <v>578</v>
      </c>
      <c r="G1438" t="s">
        <v>245</v>
      </c>
      <c r="H1438">
        <v>-16.89</v>
      </c>
      <c r="I1438">
        <v>0</v>
      </c>
      <c r="J1438" t="s">
        <v>193</v>
      </c>
      <c r="K1438" t="s">
        <v>201</v>
      </c>
      <c r="L1438" t="s">
        <v>201</v>
      </c>
      <c r="M1438" t="s">
        <v>1106</v>
      </c>
      <c r="Q1438">
        <v>211327</v>
      </c>
    </row>
    <row r="1439" spans="1:17" x14ac:dyDescent="0.2">
      <c r="A1439" s="169">
        <v>43861</v>
      </c>
      <c r="B1439">
        <v>3710</v>
      </c>
      <c r="C1439" t="s">
        <v>206</v>
      </c>
      <c r="D1439" t="s">
        <v>265</v>
      </c>
      <c r="E1439" t="s">
        <v>264</v>
      </c>
      <c r="F1439" t="s">
        <v>1105</v>
      </c>
      <c r="G1439" t="s">
        <v>245</v>
      </c>
      <c r="H1439">
        <v>8.07</v>
      </c>
      <c r="I1439">
        <v>0</v>
      </c>
      <c r="K1439" t="s">
        <v>201</v>
      </c>
      <c r="M1439" t="s">
        <v>1087</v>
      </c>
      <c r="Q1439">
        <v>211460</v>
      </c>
    </row>
    <row r="1440" spans="1:17" x14ac:dyDescent="0.2">
      <c r="A1440" s="169">
        <v>43861</v>
      </c>
      <c r="B1440">
        <v>3710</v>
      </c>
      <c r="C1440" t="s">
        <v>206</v>
      </c>
      <c r="D1440" t="s">
        <v>265</v>
      </c>
      <c r="E1440" t="s">
        <v>264</v>
      </c>
      <c r="F1440" t="s">
        <v>1104</v>
      </c>
      <c r="G1440" t="s">
        <v>245</v>
      </c>
      <c r="H1440">
        <v>1.1000000000000001</v>
      </c>
      <c r="I1440">
        <v>0</v>
      </c>
      <c r="K1440" t="s">
        <v>201</v>
      </c>
      <c r="M1440" t="s">
        <v>1087</v>
      </c>
      <c r="Q1440">
        <v>211461</v>
      </c>
    </row>
    <row r="1441" spans="1:17" x14ac:dyDescent="0.2">
      <c r="A1441" s="169">
        <v>43861</v>
      </c>
      <c r="B1441">
        <v>3710</v>
      </c>
      <c r="C1441" t="s">
        <v>206</v>
      </c>
      <c r="D1441" t="s">
        <v>265</v>
      </c>
      <c r="E1441" t="s">
        <v>264</v>
      </c>
      <c r="F1441" t="s">
        <v>1103</v>
      </c>
      <c r="G1441" t="s">
        <v>245</v>
      </c>
      <c r="H1441">
        <v>8.67</v>
      </c>
      <c r="I1441">
        <v>0</v>
      </c>
      <c r="K1441" t="s">
        <v>201</v>
      </c>
      <c r="M1441" t="s">
        <v>1087</v>
      </c>
      <c r="Q1441">
        <v>211462</v>
      </c>
    </row>
    <row r="1442" spans="1:17" x14ac:dyDescent="0.2">
      <c r="A1442" s="169">
        <v>43861</v>
      </c>
      <c r="B1442">
        <v>3710</v>
      </c>
      <c r="C1442" t="s">
        <v>206</v>
      </c>
      <c r="D1442" t="s">
        <v>265</v>
      </c>
      <c r="E1442" t="s">
        <v>264</v>
      </c>
      <c r="F1442" t="s">
        <v>1102</v>
      </c>
      <c r="G1442" t="s">
        <v>245</v>
      </c>
      <c r="H1442">
        <v>5.5</v>
      </c>
      <c r="I1442">
        <v>0</v>
      </c>
      <c r="K1442" t="s">
        <v>201</v>
      </c>
      <c r="M1442" t="s">
        <v>1087</v>
      </c>
      <c r="Q1442">
        <v>211463</v>
      </c>
    </row>
    <row r="1443" spans="1:17" x14ac:dyDescent="0.2">
      <c r="A1443" s="169">
        <v>43861</v>
      </c>
      <c r="B1443">
        <v>3710</v>
      </c>
      <c r="C1443" t="s">
        <v>206</v>
      </c>
      <c r="D1443" t="s">
        <v>265</v>
      </c>
      <c r="E1443" t="s">
        <v>264</v>
      </c>
      <c r="F1443" t="s">
        <v>1101</v>
      </c>
      <c r="G1443" t="s">
        <v>245</v>
      </c>
      <c r="H1443">
        <v>1.41</v>
      </c>
      <c r="I1443">
        <v>0</v>
      </c>
      <c r="K1443" t="s">
        <v>201</v>
      </c>
      <c r="M1443" t="s">
        <v>1087</v>
      </c>
      <c r="Q1443">
        <v>211464</v>
      </c>
    </row>
    <row r="1444" spans="1:17" x14ac:dyDescent="0.2">
      <c r="A1444" s="169">
        <v>43861</v>
      </c>
      <c r="B1444">
        <v>3710</v>
      </c>
      <c r="C1444" t="s">
        <v>206</v>
      </c>
      <c r="D1444" t="s">
        <v>265</v>
      </c>
      <c r="E1444" t="s">
        <v>264</v>
      </c>
      <c r="F1444" t="s">
        <v>1100</v>
      </c>
      <c r="G1444" t="s">
        <v>245</v>
      </c>
      <c r="H1444">
        <v>1.58</v>
      </c>
      <c r="I1444">
        <v>0</v>
      </c>
      <c r="K1444" t="s">
        <v>201</v>
      </c>
      <c r="M1444" t="s">
        <v>1087</v>
      </c>
      <c r="Q1444">
        <v>211465</v>
      </c>
    </row>
    <row r="1445" spans="1:17" x14ac:dyDescent="0.2">
      <c r="A1445" s="169">
        <v>43861</v>
      </c>
      <c r="B1445">
        <v>3710</v>
      </c>
      <c r="C1445" t="s">
        <v>206</v>
      </c>
      <c r="D1445" t="s">
        <v>265</v>
      </c>
      <c r="E1445" t="s">
        <v>264</v>
      </c>
      <c r="F1445" t="s">
        <v>1099</v>
      </c>
      <c r="G1445" t="s">
        <v>245</v>
      </c>
      <c r="H1445">
        <v>12.45</v>
      </c>
      <c r="I1445">
        <v>0</v>
      </c>
      <c r="K1445" t="s">
        <v>201</v>
      </c>
      <c r="M1445" t="s">
        <v>1087</v>
      </c>
      <c r="Q1445">
        <v>211466</v>
      </c>
    </row>
    <row r="1446" spans="1:17" x14ac:dyDescent="0.2">
      <c r="A1446" s="169">
        <v>43861</v>
      </c>
      <c r="B1446">
        <v>3710</v>
      </c>
      <c r="C1446" t="s">
        <v>206</v>
      </c>
      <c r="D1446" t="s">
        <v>265</v>
      </c>
      <c r="E1446" t="s">
        <v>264</v>
      </c>
      <c r="F1446" t="s">
        <v>1098</v>
      </c>
      <c r="G1446" t="s">
        <v>245</v>
      </c>
      <c r="H1446">
        <v>28.53</v>
      </c>
      <c r="I1446">
        <v>0</v>
      </c>
      <c r="K1446" t="s">
        <v>201</v>
      </c>
      <c r="M1446" t="s">
        <v>1087</v>
      </c>
      <c r="Q1446">
        <v>211467</v>
      </c>
    </row>
    <row r="1447" spans="1:17" x14ac:dyDescent="0.2">
      <c r="A1447" s="169">
        <v>43861</v>
      </c>
      <c r="B1447">
        <v>3710</v>
      </c>
      <c r="C1447" t="s">
        <v>206</v>
      </c>
      <c r="D1447" t="s">
        <v>265</v>
      </c>
      <c r="E1447" t="s">
        <v>264</v>
      </c>
      <c r="F1447" t="s">
        <v>1097</v>
      </c>
      <c r="G1447" t="s">
        <v>245</v>
      </c>
      <c r="H1447">
        <v>32.36</v>
      </c>
      <c r="I1447">
        <v>0</v>
      </c>
      <c r="K1447" t="s">
        <v>201</v>
      </c>
      <c r="M1447" t="s">
        <v>1087</v>
      </c>
      <c r="Q1447">
        <v>211468</v>
      </c>
    </row>
    <row r="1448" spans="1:17" x14ac:dyDescent="0.2">
      <c r="A1448" s="169">
        <v>43861</v>
      </c>
      <c r="B1448">
        <v>3710</v>
      </c>
      <c r="C1448" t="s">
        <v>206</v>
      </c>
      <c r="D1448" t="s">
        <v>265</v>
      </c>
      <c r="E1448" t="s">
        <v>264</v>
      </c>
      <c r="F1448" t="s">
        <v>1096</v>
      </c>
      <c r="G1448" t="s">
        <v>245</v>
      </c>
      <c r="H1448">
        <v>1.48</v>
      </c>
      <c r="I1448">
        <v>0</v>
      </c>
      <c r="K1448" t="s">
        <v>201</v>
      </c>
      <c r="M1448" t="s">
        <v>1087</v>
      </c>
      <c r="Q1448">
        <v>211469</v>
      </c>
    </row>
    <row r="1449" spans="1:17" x14ac:dyDescent="0.2">
      <c r="A1449" s="169">
        <v>43861</v>
      </c>
      <c r="B1449">
        <v>3710</v>
      </c>
      <c r="C1449" t="s">
        <v>206</v>
      </c>
      <c r="D1449" t="s">
        <v>265</v>
      </c>
      <c r="E1449" t="s">
        <v>264</v>
      </c>
      <c r="F1449" t="s">
        <v>1095</v>
      </c>
      <c r="G1449" t="s">
        <v>245</v>
      </c>
      <c r="H1449">
        <v>0.03</v>
      </c>
      <c r="I1449">
        <v>0</v>
      </c>
      <c r="K1449" t="s">
        <v>201</v>
      </c>
      <c r="M1449" t="s">
        <v>1087</v>
      </c>
      <c r="Q1449">
        <v>211470</v>
      </c>
    </row>
    <row r="1450" spans="1:17" x14ac:dyDescent="0.2">
      <c r="A1450" s="169">
        <v>43861</v>
      </c>
      <c r="B1450">
        <v>3710</v>
      </c>
      <c r="C1450" t="s">
        <v>206</v>
      </c>
      <c r="D1450" t="s">
        <v>265</v>
      </c>
      <c r="E1450" t="s">
        <v>264</v>
      </c>
      <c r="F1450" t="s">
        <v>1094</v>
      </c>
      <c r="G1450" t="s">
        <v>245</v>
      </c>
      <c r="H1450">
        <v>2.0499999999999998</v>
      </c>
      <c r="I1450">
        <v>0</v>
      </c>
      <c r="K1450" t="s">
        <v>201</v>
      </c>
      <c r="M1450" t="s">
        <v>1087</v>
      </c>
      <c r="Q1450">
        <v>211471</v>
      </c>
    </row>
    <row r="1451" spans="1:17" x14ac:dyDescent="0.2">
      <c r="A1451" s="169">
        <v>43861</v>
      </c>
      <c r="B1451">
        <v>3710</v>
      </c>
      <c r="C1451" t="s">
        <v>206</v>
      </c>
      <c r="D1451" t="s">
        <v>265</v>
      </c>
      <c r="E1451" t="s">
        <v>264</v>
      </c>
      <c r="F1451" t="s">
        <v>1093</v>
      </c>
      <c r="G1451" t="s">
        <v>245</v>
      </c>
      <c r="H1451">
        <v>9.18</v>
      </c>
      <c r="I1451">
        <v>0</v>
      </c>
      <c r="K1451" t="s">
        <v>201</v>
      </c>
      <c r="M1451" t="s">
        <v>1087</v>
      </c>
      <c r="Q1451">
        <v>211472</v>
      </c>
    </row>
    <row r="1452" spans="1:17" x14ac:dyDescent="0.2">
      <c r="A1452" s="169">
        <v>43861</v>
      </c>
      <c r="B1452">
        <v>3710</v>
      </c>
      <c r="C1452" t="s">
        <v>206</v>
      </c>
      <c r="D1452" t="s">
        <v>265</v>
      </c>
      <c r="E1452" t="s">
        <v>264</v>
      </c>
      <c r="F1452" t="s">
        <v>1092</v>
      </c>
      <c r="G1452" t="s">
        <v>245</v>
      </c>
      <c r="H1452">
        <v>12.66</v>
      </c>
      <c r="I1452">
        <v>0</v>
      </c>
      <c r="K1452" t="s">
        <v>201</v>
      </c>
      <c r="M1452" t="s">
        <v>1087</v>
      </c>
      <c r="Q1452">
        <v>211473</v>
      </c>
    </row>
    <row r="1453" spans="1:17" x14ac:dyDescent="0.2">
      <c r="A1453" s="169">
        <v>43861</v>
      </c>
      <c r="B1453">
        <v>3710</v>
      </c>
      <c r="C1453" t="s">
        <v>206</v>
      </c>
      <c r="D1453" t="s">
        <v>265</v>
      </c>
      <c r="E1453" t="s">
        <v>264</v>
      </c>
      <c r="F1453" t="s">
        <v>1091</v>
      </c>
      <c r="G1453" t="s">
        <v>245</v>
      </c>
      <c r="H1453">
        <v>1.89</v>
      </c>
      <c r="I1453">
        <v>0</v>
      </c>
      <c r="K1453" t="s">
        <v>201</v>
      </c>
      <c r="M1453" t="s">
        <v>1087</v>
      </c>
      <c r="Q1453">
        <v>211474</v>
      </c>
    </row>
    <row r="1454" spans="1:17" x14ac:dyDescent="0.2">
      <c r="A1454" s="169">
        <v>43861</v>
      </c>
      <c r="B1454">
        <v>3710</v>
      </c>
      <c r="C1454" t="s">
        <v>206</v>
      </c>
      <c r="D1454" t="s">
        <v>265</v>
      </c>
      <c r="E1454" t="s">
        <v>264</v>
      </c>
      <c r="F1454" t="s">
        <v>1090</v>
      </c>
      <c r="G1454" t="s">
        <v>245</v>
      </c>
      <c r="H1454">
        <v>5.41</v>
      </c>
      <c r="I1454">
        <v>0</v>
      </c>
      <c r="K1454" t="s">
        <v>201</v>
      </c>
      <c r="M1454" t="s">
        <v>1087</v>
      </c>
      <c r="Q1454">
        <v>211475</v>
      </c>
    </row>
    <row r="1455" spans="1:17" x14ac:dyDescent="0.2">
      <c r="A1455" s="169">
        <v>43861</v>
      </c>
      <c r="B1455">
        <v>3710</v>
      </c>
      <c r="C1455" t="s">
        <v>206</v>
      </c>
      <c r="D1455" t="s">
        <v>265</v>
      </c>
      <c r="E1455" t="s">
        <v>264</v>
      </c>
      <c r="F1455" t="s">
        <v>1089</v>
      </c>
      <c r="G1455" t="s">
        <v>245</v>
      </c>
      <c r="H1455">
        <v>11.59</v>
      </c>
      <c r="I1455">
        <v>0</v>
      </c>
      <c r="K1455" t="s">
        <v>201</v>
      </c>
      <c r="M1455" t="s">
        <v>1087</v>
      </c>
      <c r="Q1455">
        <v>211476</v>
      </c>
    </row>
    <row r="1456" spans="1:17" x14ac:dyDescent="0.2">
      <c r="A1456" s="169">
        <v>43861</v>
      </c>
      <c r="B1456">
        <v>3710</v>
      </c>
      <c r="C1456" t="s">
        <v>206</v>
      </c>
      <c r="D1456" t="s">
        <v>265</v>
      </c>
      <c r="E1456" t="s">
        <v>264</v>
      </c>
      <c r="F1456" t="s">
        <v>1088</v>
      </c>
      <c r="G1456" t="s">
        <v>245</v>
      </c>
      <c r="H1456">
        <v>26.21</v>
      </c>
      <c r="I1456">
        <v>0</v>
      </c>
      <c r="K1456" t="s">
        <v>201</v>
      </c>
      <c r="M1456" t="s">
        <v>1087</v>
      </c>
      <c r="Q1456">
        <v>211574</v>
      </c>
    </row>
    <row r="1457" spans="1:17" x14ac:dyDescent="0.2">
      <c r="A1457" s="169">
        <v>43861</v>
      </c>
      <c r="B1457">
        <v>4250</v>
      </c>
      <c r="C1457" t="s">
        <v>391</v>
      </c>
      <c r="D1457" t="s">
        <v>265</v>
      </c>
      <c r="E1457" t="s">
        <v>264</v>
      </c>
      <c r="F1457" t="s">
        <v>387</v>
      </c>
      <c r="G1457" t="s">
        <v>245</v>
      </c>
      <c r="H1457" s="170">
        <v>81851.509999999995</v>
      </c>
      <c r="I1457">
        <v>0</v>
      </c>
      <c r="J1457" t="s">
        <v>188</v>
      </c>
      <c r="K1457" t="s">
        <v>189</v>
      </c>
      <c r="L1457" t="s">
        <v>189</v>
      </c>
      <c r="M1457" t="s">
        <v>1086</v>
      </c>
      <c r="Q1457">
        <v>211583</v>
      </c>
    </row>
    <row r="1458" spans="1:17" x14ac:dyDescent="0.2">
      <c r="A1458" s="169">
        <v>43861</v>
      </c>
      <c r="B1458">
        <v>4215</v>
      </c>
      <c r="C1458" t="s">
        <v>393</v>
      </c>
      <c r="D1458" t="s">
        <v>265</v>
      </c>
      <c r="E1458" t="s">
        <v>264</v>
      </c>
      <c r="F1458" t="s">
        <v>387</v>
      </c>
      <c r="G1458" t="s">
        <v>245</v>
      </c>
      <c r="H1458">
        <v>41.65</v>
      </c>
      <c r="I1458">
        <v>0</v>
      </c>
      <c r="J1458" t="s">
        <v>188</v>
      </c>
      <c r="K1458" t="s">
        <v>189</v>
      </c>
      <c r="L1458" t="s">
        <v>189</v>
      </c>
      <c r="M1458" t="s">
        <v>1086</v>
      </c>
      <c r="Q1458">
        <v>211585</v>
      </c>
    </row>
    <row r="1459" spans="1:17" x14ac:dyDescent="0.2">
      <c r="A1459" s="169">
        <v>43861</v>
      </c>
      <c r="B1459">
        <v>4225</v>
      </c>
      <c r="C1459" t="s">
        <v>392</v>
      </c>
      <c r="D1459" t="s">
        <v>265</v>
      </c>
      <c r="E1459" t="s">
        <v>264</v>
      </c>
      <c r="F1459" t="s">
        <v>387</v>
      </c>
      <c r="G1459" t="s">
        <v>245</v>
      </c>
      <c r="H1459" s="170">
        <v>9047.52</v>
      </c>
      <c r="I1459">
        <v>0</v>
      </c>
      <c r="J1459" t="s">
        <v>188</v>
      </c>
      <c r="K1459" t="s">
        <v>189</v>
      </c>
      <c r="L1459" t="s">
        <v>189</v>
      </c>
      <c r="M1459" t="s">
        <v>1086</v>
      </c>
      <c r="Q1459">
        <v>211587</v>
      </c>
    </row>
    <row r="1460" spans="1:17" x14ac:dyDescent="0.2">
      <c r="A1460" s="169">
        <v>43861</v>
      </c>
      <c r="B1460">
        <v>4250</v>
      </c>
      <c r="C1460" t="s">
        <v>391</v>
      </c>
      <c r="D1460" t="s">
        <v>265</v>
      </c>
      <c r="E1460" t="s">
        <v>390</v>
      </c>
      <c r="F1460" t="s">
        <v>387</v>
      </c>
      <c r="G1460" t="s">
        <v>245</v>
      </c>
      <c r="H1460" s="170">
        <v>15733.96</v>
      </c>
      <c r="I1460">
        <v>0</v>
      </c>
      <c r="J1460" t="s">
        <v>188</v>
      </c>
      <c r="K1460" t="s">
        <v>189</v>
      </c>
      <c r="L1460" t="s">
        <v>189</v>
      </c>
      <c r="M1460" t="s">
        <v>1086</v>
      </c>
      <c r="Q1460">
        <v>211588</v>
      </c>
    </row>
    <row r="1461" spans="1:17" x14ac:dyDescent="0.2">
      <c r="A1461" s="169">
        <v>43861</v>
      </c>
      <c r="B1461">
        <v>4245</v>
      </c>
      <c r="C1461" t="s">
        <v>389</v>
      </c>
      <c r="D1461" t="s">
        <v>265</v>
      </c>
      <c r="E1461" t="s">
        <v>264</v>
      </c>
      <c r="F1461" t="s">
        <v>387</v>
      </c>
      <c r="G1461" t="s">
        <v>245</v>
      </c>
      <c r="H1461">
        <v>142.86000000000001</v>
      </c>
      <c r="I1461">
        <v>0</v>
      </c>
      <c r="J1461" t="s">
        <v>188</v>
      </c>
      <c r="K1461" t="s">
        <v>189</v>
      </c>
      <c r="L1461" t="s">
        <v>189</v>
      </c>
      <c r="M1461" t="s">
        <v>1086</v>
      </c>
      <c r="Q1461">
        <v>211591</v>
      </c>
    </row>
    <row r="1462" spans="1:17" x14ac:dyDescent="0.2">
      <c r="A1462" s="169">
        <v>43861</v>
      </c>
      <c r="B1462">
        <v>4220</v>
      </c>
      <c r="C1462" t="s">
        <v>388</v>
      </c>
      <c r="D1462" t="s">
        <v>265</v>
      </c>
      <c r="E1462" t="s">
        <v>264</v>
      </c>
      <c r="F1462" t="s">
        <v>387</v>
      </c>
      <c r="G1462" t="s">
        <v>245</v>
      </c>
      <c r="H1462">
        <v>72.099999999999994</v>
      </c>
      <c r="I1462">
        <v>0</v>
      </c>
      <c r="J1462" t="s">
        <v>188</v>
      </c>
      <c r="K1462" t="s">
        <v>189</v>
      </c>
      <c r="L1462" t="s">
        <v>189</v>
      </c>
      <c r="M1462" t="s">
        <v>1086</v>
      </c>
      <c r="Q1462">
        <v>211593</v>
      </c>
    </row>
    <row r="1463" spans="1:17" x14ac:dyDescent="0.2">
      <c r="A1463" s="169">
        <v>43861</v>
      </c>
      <c r="B1463">
        <v>3310</v>
      </c>
      <c r="C1463" t="s">
        <v>249</v>
      </c>
      <c r="D1463" t="s">
        <v>265</v>
      </c>
      <c r="E1463" t="s">
        <v>264</v>
      </c>
      <c r="F1463" s="175" t="s">
        <v>1085</v>
      </c>
      <c r="G1463" t="s">
        <v>250</v>
      </c>
      <c r="H1463" s="170">
        <v>-1978.73</v>
      </c>
      <c r="I1463">
        <v>0</v>
      </c>
      <c r="J1463" t="s">
        <v>262</v>
      </c>
      <c r="K1463" t="s">
        <v>547</v>
      </c>
      <c r="L1463" t="s">
        <v>547</v>
      </c>
      <c r="M1463" t="s">
        <v>1078</v>
      </c>
      <c r="N1463" t="s">
        <v>280</v>
      </c>
      <c r="Q1463">
        <v>211614</v>
      </c>
    </row>
    <row r="1464" spans="1:17" x14ac:dyDescent="0.2">
      <c r="A1464" s="169">
        <v>43861</v>
      </c>
      <c r="B1464">
        <v>3310</v>
      </c>
      <c r="C1464" t="s">
        <v>249</v>
      </c>
      <c r="D1464" t="s">
        <v>265</v>
      </c>
      <c r="E1464" t="s">
        <v>264</v>
      </c>
      <c r="F1464" t="s">
        <v>1084</v>
      </c>
      <c r="G1464" t="s">
        <v>245</v>
      </c>
      <c r="H1464">
        <v>20</v>
      </c>
      <c r="I1464">
        <v>0</v>
      </c>
      <c r="J1464" t="s">
        <v>262</v>
      </c>
      <c r="K1464" t="s">
        <v>547</v>
      </c>
      <c r="L1464" t="s">
        <v>547</v>
      </c>
      <c r="M1464" t="s">
        <v>1078</v>
      </c>
      <c r="N1464" t="s">
        <v>280</v>
      </c>
      <c r="Q1464">
        <v>211647</v>
      </c>
    </row>
    <row r="1465" spans="1:17" x14ac:dyDescent="0.2">
      <c r="A1465" s="169">
        <v>43861</v>
      </c>
      <c r="B1465">
        <v>3310</v>
      </c>
      <c r="C1465" t="s">
        <v>249</v>
      </c>
      <c r="D1465" t="s">
        <v>265</v>
      </c>
      <c r="E1465" t="s">
        <v>264</v>
      </c>
      <c r="F1465" t="s">
        <v>1083</v>
      </c>
      <c r="G1465" t="s">
        <v>245</v>
      </c>
      <c r="H1465" s="170">
        <v>1017.43</v>
      </c>
      <c r="I1465">
        <v>0</v>
      </c>
      <c r="J1465" t="s">
        <v>262</v>
      </c>
      <c r="K1465" t="s">
        <v>547</v>
      </c>
      <c r="L1465" t="s">
        <v>547</v>
      </c>
      <c r="M1465" t="s">
        <v>1078</v>
      </c>
      <c r="N1465" t="s">
        <v>280</v>
      </c>
      <c r="Q1465">
        <v>211648</v>
      </c>
    </row>
    <row r="1466" spans="1:17" x14ac:dyDescent="0.2">
      <c r="A1466" s="169">
        <v>43861</v>
      </c>
      <c r="B1466">
        <v>3310</v>
      </c>
      <c r="C1466" t="s">
        <v>249</v>
      </c>
      <c r="D1466" t="s">
        <v>265</v>
      </c>
      <c r="E1466" t="s">
        <v>264</v>
      </c>
      <c r="F1466" t="s">
        <v>1082</v>
      </c>
      <c r="G1466" t="s">
        <v>245</v>
      </c>
      <c r="H1466">
        <v>100</v>
      </c>
      <c r="I1466">
        <v>0</v>
      </c>
      <c r="J1466" t="s">
        <v>262</v>
      </c>
      <c r="K1466" t="s">
        <v>547</v>
      </c>
      <c r="L1466" t="s">
        <v>547</v>
      </c>
      <c r="M1466" t="s">
        <v>1078</v>
      </c>
      <c r="N1466" t="s">
        <v>280</v>
      </c>
      <c r="Q1466">
        <v>211649</v>
      </c>
    </row>
    <row r="1467" spans="1:17" x14ac:dyDescent="0.2">
      <c r="A1467" s="169">
        <v>43861</v>
      </c>
      <c r="B1467">
        <v>3310</v>
      </c>
      <c r="C1467" t="s">
        <v>249</v>
      </c>
      <c r="D1467" t="s">
        <v>265</v>
      </c>
      <c r="E1467" t="s">
        <v>264</v>
      </c>
      <c r="F1467" t="s">
        <v>1081</v>
      </c>
      <c r="G1467" t="s">
        <v>245</v>
      </c>
      <c r="H1467">
        <v>20</v>
      </c>
      <c r="I1467">
        <v>0</v>
      </c>
      <c r="J1467" t="s">
        <v>262</v>
      </c>
      <c r="K1467" t="s">
        <v>547</v>
      </c>
      <c r="L1467" t="s">
        <v>547</v>
      </c>
      <c r="M1467" t="s">
        <v>1078</v>
      </c>
      <c r="N1467" t="s">
        <v>280</v>
      </c>
      <c r="Q1467">
        <v>211650</v>
      </c>
    </row>
    <row r="1468" spans="1:17" x14ac:dyDescent="0.2">
      <c r="A1468" s="169">
        <v>43861</v>
      </c>
      <c r="B1468">
        <v>3310</v>
      </c>
      <c r="C1468" t="s">
        <v>249</v>
      </c>
      <c r="D1468" t="s">
        <v>265</v>
      </c>
      <c r="E1468" t="s">
        <v>264</v>
      </c>
      <c r="F1468" s="175" t="s">
        <v>1080</v>
      </c>
      <c r="G1468" t="s">
        <v>250</v>
      </c>
      <c r="H1468">
        <v>20</v>
      </c>
      <c r="I1468">
        <v>0</v>
      </c>
      <c r="J1468" t="s">
        <v>262</v>
      </c>
      <c r="K1468" t="s">
        <v>547</v>
      </c>
      <c r="L1468" t="s">
        <v>547</v>
      </c>
      <c r="M1468" t="s">
        <v>1078</v>
      </c>
      <c r="N1468" t="s">
        <v>280</v>
      </c>
      <c r="Q1468">
        <v>211651</v>
      </c>
    </row>
    <row r="1469" spans="1:17" x14ac:dyDescent="0.2">
      <c r="A1469" s="169">
        <v>43861</v>
      </c>
      <c r="B1469">
        <v>3310</v>
      </c>
      <c r="C1469" t="s">
        <v>249</v>
      </c>
      <c r="D1469" t="s">
        <v>265</v>
      </c>
      <c r="E1469" t="s">
        <v>264</v>
      </c>
      <c r="F1469" t="s">
        <v>1079</v>
      </c>
      <c r="G1469" t="s">
        <v>245</v>
      </c>
      <c r="H1469" s="170">
        <v>-1603.83</v>
      </c>
      <c r="I1469">
        <v>0</v>
      </c>
      <c r="J1469" t="s">
        <v>262</v>
      </c>
      <c r="K1469" t="s">
        <v>547</v>
      </c>
      <c r="L1469" t="s">
        <v>547</v>
      </c>
      <c r="M1469" t="s">
        <v>1078</v>
      </c>
      <c r="N1469" t="s">
        <v>280</v>
      </c>
      <c r="Q1469">
        <v>211665</v>
      </c>
    </row>
    <row r="1470" spans="1:17" x14ac:dyDescent="0.2">
      <c r="A1470" s="169">
        <v>43861</v>
      </c>
      <c r="B1470">
        <v>2310</v>
      </c>
      <c r="C1470" t="s">
        <v>286</v>
      </c>
      <c r="D1470" t="s">
        <v>265</v>
      </c>
      <c r="E1470" t="s">
        <v>264</v>
      </c>
      <c r="F1470" t="s">
        <v>1076</v>
      </c>
      <c r="G1470" t="s">
        <v>245</v>
      </c>
      <c r="H1470" s="170">
        <v>2351</v>
      </c>
      <c r="I1470">
        <v>0</v>
      </c>
      <c r="J1470" t="s">
        <v>262</v>
      </c>
      <c r="K1470" t="s">
        <v>197</v>
      </c>
      <c r="L1470" t="s">
        <v>197</v>
      </c>
      <c r="M1470" t="s">
        <v>1077</v>
      </c>
      <c r="N1470" t="s">
        <v>306</v>
      </c>
      <c r="Q1470">
        <v>211672</v>
      </c>
    </row>
    <row r="1471" spans="1:17" x14ac:dyDescent="0.2">
      <c r="A1471" s="169">
        <v>43861</v>
      </c>
      <c r="B1471">
        <v>3280</v>
      </c>
      <c r="C1471" t="s">
        <v>196</v>
      </c>
      <c r="D1471" t="s">
        <v>265</v>
      </c>
      <c r="E1471" t="s">
        <v>264</v>
      </c>
      <c r="F1471" t="s">
        <v>1075</v>
      </c>
      <c r="G1471" t="s">
        <v>245</v>
      </c>
      <c r="H1471" s="170">
        <v>4500</v>
      </c>
      <c r="I1471">
        <v>0</v>
      </c>
      <c r="J1471" t="s">
        <v>262</v>
      </c>
      <c r="K1471" t="s">
        <v>197</v>
      </c>
      <c r="L1471" t="s">
        <v>197</v>
      </c>
      <c r="M1471" t="s">
        <v>1077</v>
      </c>
      <c r="N1471" t="s">
        <v>1074</v>
      </c>
      <c r="Q1471">
        <v>211677</v>
      </c>
    </row>
    <row r="1472" spans="1:17" x14ac:dyDescent="0.2">
      <c r="A1472" s="169">
        <v>43861</v>
      </c>
      <c r="B1472">
        <v>4145</v>
      </c>
      <c r="C1472" t="s">
        <v>526</v>
      </c>
      <c r="D1472" t="s">
        <v>265</v>
      </c>
      <c r="E1472" t="s">
        <v>264</v>
      </c>
      <c r="F1472" t="s">
        <v>1073</v>
      </c>
      <c r="G1472" t="s">
        <v>245</v>
      </c>
      <c r="H1472" s="170">
        <v>5848.46</v>
      </c>
      <c r="I1472">
        <v>0</v>
      </c>
      <c r="J1472" t="s">
        <v>262</v>
      </c>
      <c r="K1472" t="s">
        <v>197</v>
      </c>
      <c r="L1472" t="s">
        <v>197</v>
      </c>
      <c r="M1472" t="s">
        <v>1077</v>
      </c>
      <c r="N1472" t="s">
        <v>1071</v>
      </c>
      <c r="Q1472">
        <v>211679</v>
      </c>
    </row>
    <row r="1473" spans="1:17" x14ac:dyDescent="0.2">
      <c r="A1473" s="169">
        <v>43862</v>
      </c>
      <c r="B1473">
        <v>2310</v>
      </c>
      <c r="C1473" t="s">
        <v>286</v>
      </c>
      <c r="D1473" t="s">
        <v>265</v>
      </c>
      <c r="E1473" t="s">
        <v>264</v>
      </c>
      <c r="F1473" t="s">
        <v>1076</v>
      </c>
      <c r="G1473" t="s">
        <v>245</v>
      </c>
      <c r="H1473" s="170">
        <v>-2351</v>
      </c>
      <c r="I1473">
        <v>0</v>
      </c>
      <c r="J1473" t="s">
        <v>262</v>
      </c>
      <c r="K1473" t="s">
        <v>197</v>
      </c>
      <c r="L1473" t="s">
        <v>197</v>
      </c>
      <c r="M1473" t="s">
        <v>1072</v>
      </c>
      <c r="N1473" t="s">
        <v>306</v>
      </c>
      <c r="Q1473">
        <v>211681</v>
      </c>
    </row>
    <row r="1474" spans="1:17" x14ac:dyDescent="0.2">
      <c r="A1474" s="169">
        <v>43862</v>
      </c>
      <c r="B1474">
        <v>3280</v>
      </c>
      <c r="C1474" t="s">
        <v>196</v>
      </c>
      <c r="D1474" t="s">
        <v>265</v>
      </c>
      <c r="E1474" t="s">
        <v>264</v>
      </c>
      <c r="F1474" t="s">
        <v>1075</v>
      </c>
      <c r="G1474" t="s">
        <v>245</v>
      </c>
      <c r="H1474" s="170">
        <v>-4500</v>
      </c>
      <c r="I1474">
        <v>0</v>
      </c>
      <c r="J1474" t="s">
        <v>262</v>
      </c>
      <c r="K1474" t="s">
        <v>197</v>
      </c>
      <c r="L1474" t="s">
        <v>197</v>
      </c>
      <c r="M1474" t="s">
        <v>1072</v>
      </c>
      <c r="N1474" t="s">
        <v>1074</v>
      </c>
      <c r="Q1474">
        <v>211686</v>
      </c>
    </row>
    <row r="1475" spans="1:17" x14ac:dyDescent="0.2">
      <c r="A1475" s="169">
        <v>43862</v>
      </c>
      <c r="B1475">
        <v>4145</v>
      </c>
      <c r="C1475" t="s">
        <v>526</v>
      </c>
      <c r="D1475" t="s">
        <v>265</v>
      </c>
      <c r="E1475" t="s">
        <v>264</v>
      </c>
      <c r="F1475" t="s">
        <v>1073</v>
      </c>
      <c r="G1475" t="s">
        <v>245</v>
      </c>
      <c r="H1475" s="170">
        <v>-5848.46</v>
      </c>
      <c r="I1475">
        <v>0</v>
      </c>
      <c r="J1475" t="s">
        <v>262</v>
      </c>
      <c r="K1475" t="s">
        <v>197</v>
      </c>
      <c r="L1475" t="s">
        <v>197</v>
      </c>
      <c r="M1475" t="s">
        <v>1072</v>
      </c>
      <c r="N1475" t="s">
        <v>1071</v>
      </c>
      <c r="Q1475">
        <v>211688</v>
      </c>
    </row>
    <row r="1476" spans="1:17" x14ac:dyDescent="0.2">
      <c r="A1476" s="169">
        <v>43861</v>
      </c>
      <c r="B1476">
        <v>3010</v>
      </c>
      <c r="C1476" t="s">
        <v>207</v>
      </c>
      <c r="D1476" t="s">
        <v>265</v>
      </c>
      <c r="E1476" t="s">
        <v>264</v>
      </c>
      <c r="F1476" t="s">
        <v>1070</v>
      </c>
      <c r="G1476" t="s">
        <v>245</v>
      </c>
      <c r="H1476">
        <v>385</v>
      </c>
      <c r="I1476">
        <v>0</v>
      </c>
      <c r="J1476" t="s">
        <v>209</v>
      </c>
      <c r="K1476" t="s">
        <v>194</v>
      </c>
      <c r="L1476" t="s">
        <v>194</v>
      </c>
      <c r="M1476" t="s">
        <v>1069</v>
      </c>
      <c r="N1476" t="s">
        <v>232</v>
      </c>
      <c r="Q1476">
        <v>211697</v>
      </c>
    </row>
    <row r="1477" spans="1:17" x14ac:dyDescent="0.2">
      <c r="A1477" s="169">
        <v>43861</v>
      </c>
      <c r="B1477">
        <v>2505</v>
      </c>
      <c r="C1477" t="s">
        <v>205</v>
      </c>
      <c r="D1477" t="s">
        <v>265</v>
      </c>
      <c r="E1477" t="s">
        <v>264</v>
      </c>
      <c r="F1477" t="s">
        <v>1068</v>
      </c>
      <c r="G1477" t="s">
        <v>245</v>
      </c>
      <c r="H1477" s="170">
        <v>-19330.259999999998</v>
      </c>
      <c r="I1477">
        <v>0</v>
      </c>
      <c r="J1477" t="s">
        <v>188</v>
      </c>
      <c r="K1477" t="s">
        <v>189</v>
      </c>
      <c r="L1477" t="s">
        <v>189</v>
      </c>
      <c r="M1477" t="s">
        <v>1067</v>
      </c>
      <c r="Q1477">
        <v>211699</v>
      </c>
    </row>
    <row r="1478" spans="1:17" x14ac:dyDescent="0.2">
      <c r="A1478" s="169">
        <v>43856</v>
      </c>
      <c r="B1478">
        <v>3010</v>
      </c>
      <c r="C1478" t="s">
        <v>207</v>
      </c>
      <c r="D1478" t="s">
        <v>265</v>
      </c>
      <c r="E1478" t="s">
        <v>264</v>
      </c>
      <c r="F1478" t="s">
        <v>1066</v>
      </c>
      <c r="G1478" t="s">
        <v>245</v>
      </c>
      <c r="H1478">
        <v>83</v>
      </c>
      <c r="I1478">
        <v>0</v>
      </c>
      <c r="J1478" t="s">
        <v>209</v>
      </c>
      <c r="K1478" t="s">
        <v>194</v>
      </c>
      <c r="L1478" t="s">
        <v>194</v>
      </c>
      <c r="M1478" t="s">
        <v>1055</v>
      </c>
      <c r="N1478" t="s">
        <v>212</v>
      </c>
      <c r="Q1478">
        <v>211710</v>
      </c>
    </row>
    <row r="1479" spans="1:17" x14ac:dyDescent="0.2">
      <c r="A1479" s="169">
        <v>43856</v>
      </c>
      <c r="B1479">
        <v>3030</v>
      </c>
      <c r="C1479" t="s">
        <v>211</v>
      </c>
      <c r="D1479" t="s">
        <v>265</v>
      </c>
      <c r="E1479" t="s">
        <v>264</v>
      </c>
      <c r="F1479" t="s">
        <v>1065</v>
      </c>
      <c r="G1479" t="s">
        <v>245</v>
      </c>
      <c r="H1479">
        <v>0.7</v>
      </c>
      <c r="I1479">
        <v>0</v>
      </c>
      <c r="J1479" t="s">
        <v>209</v>
      </c>
      <c r="K1479" t="s">
        <v>194</v>
      </c>
      <c r="L1479" t="s">
        <v>194</v>
      </c>
      <c r="M1479" t="s">
        <v>1055</v>
      </c>
      <c r="N1479" t="s">
        <v>212</v>
      </c>
      <c r="Q1479">
        <v>211766</v>
      </c>
    </row>
    <row r="1480" spans="1:17" x14ac:dyDescent="0.2">
      <c r="A1480" s="169">
        <v>43856</v>
      </c>
      <c r="B1480">
        <v>3030</v>
      </c>
      <c r="C1480" t="s">
        <v>211</v>
      </c>
      <c r="D1480" t="s">
        <v>265</v>
      </c>
      <c r="E1480" t="s">
        <v>264</v>
      </c>
      <c r="F1480" t="s">
        <v>1064</v>
      </c>
      <c r="G1480" t="s">
        <v>245</v>
      </c>
      <c r="H1480">
        <v>0.8</v>
      </c>
      <c r="I1480">
        <v>0</v>
      </c>
      <c r="J1480" t="s">
        <v>209</v>
      </c>
      <c r="K1480" t="s">
        <v>194</v>
      </c>
      <c r="L1480" t="s">
        <v>194</v>
      </c>
      <c r="M1480" t="s">
        <v>1055</v>
      </c>
      <c r="N1480" t="s">
        <v>212</v>
      </c>
      <c r="Q1480">
        <v>211768</v>
      </c>
    </row>
    <row r="1481" spans="1:17" x14ac:dyDescent="0.2">
      <c r="A1481" s="169">
        <v>43856</v>
      </c>
      <c r="B1481">
        <v>3030</v>
      </c>
      <c r="C1481" t="s">
        <v>211</v>
      </c>
      <c r="D1481" t="s">
        <v>265</v>
      </c>
      <c r="E1481" t="s">
        <v>264</v>
      </c>
      <c r="F1481" t="s">
        <v>1063</v>
      </c>
      <c r="G1481" t="s">
        <v>245</v>
      </c>
      <c r="H1481">
        <v>0.73</v>
      </c>
      <c r="I1481">
        <v>0</v>
      </c>
      <c r="J1481" t="s">
        <v>209</v>
      </c>
      <c r="K1481" t="s">
        <v>194</v>
      </c>
      <c r="L1481" t="s">
        <v>194</v>
      </c>
      <c r="M1481" t="s">
        <v>1055</v>
      </c>
      <c r="N1481" t="s">
        <v>212</v>
      </c>
      <c r="Q1481">
        <v>211779</v>
      </c>
    </row>
    <row r="1482" spans="1:17" x14ac:dyDescent="0.2">
      <c r="A1482" s="169">
        <v>43856</v>
      </c>
      <c r="B1482">
        <v>3030</v>
      </c>
      <c r="C1482" t="s">
        <v>211</v>
      </c>
      <c r="D1482" t="s">
        <v>265</v>
      </c>
      <c r="E1482" t="s">
        <v>264</v>
      </c>
      <c r="F1482" t="s">
        <v>1062</v>
      </c>
      <c r="G1482" t="s">
        <v>245</v>
      </c>
      <c r="H1482">
        <v>0.7</v>
      </c>
      <c r="I1482">
        <v>0</v>
      </c>
      <c r="J1482" t="s">
        <v>209</v>
      </c>
      <c r="K1482" t="s">
        <v>194</v>
      </c>
      <c r="L1482" t="s">
        <v>194</v>
      </c>
      <c r="M1482" t="s">
        <v>1055</v>
      </c>
      <c r="N1482" t="s">
        <v>212</v>
      </c>
      <c r="Q1482">
        <v>211781</v>
      </c>
    </row>
    <row r="1483" spans="1:17" x14ac:dyDescent="0.2">
      <c r="A1483" s="169">
        <v>43856</v>
      </c>
      <c r="B1483">
        <v>3030</v>
      </c>
      <c r="C1483" t="s">
        <v>211</v>
      </c>
      <c r="D1483" t="s">
        <v>265</v>
      </c>
      <c r="E1483" t="s">
        <v>264</v>
      </c>
      <c r="F1483" t="s">
        <v>1061</v>
      </c>
      <c r="G1483" t="s">
        <v>245</v>
      </c>
      <c r="H1483">
        <v>0.7</v>
      </c>
      <c r="I1483">
        <v>0</v>
      </c>
      <c r="J1483" t="s">
        <v>209</v>
      </c>
      <c r="K1483" t="s">
        <v>194</v>
      </c>
      <c r="L1483" t="s">
        <v>194</v>
      </c>
      <c r="M1483" t="s">
        <v>1055</v>
      </c>
      <c r="N1483" t="s">
        <v>212</v>
      </c>
      <c r="Q1483">
        <v>211782</v>
      </c>
    </row>
    <row r="1484" spans="1:17" x14ac:dyDescent="0.2">
      <c r="A1484" s="169">
        <v>43856</v>
      </c>
      <c r="B1484">
        <v>3030</v>
      </c>
      <c r="C1484" t="s">
        <v>211</v>
      </c>
      <c r="D1484" t="s">
        <v>265</v>
      </c>
      <c r="E1484" t="s">
        <v>264</v>
      </c>
      <c r="F1484" t="s">
        <v>1060</v>
      </c>
      <c r="G1484" t="s">
        <v>245</v>
      </c>
      <c r="H1484">
        <v>1.28</v>
      </c>
      <c r="I1484">
        <v>0</v>
      </c>
      <c r="J1484" t="s">
        <v>209</v>
      </c>
      <c r="K1484" t="s">
        <v>194</v>
      </c>
      <c r="L1484" t="s">
        <v>194</v>
      </c>
      <c r="M1484" t="s">
        <v>1055</v>
      </c>
      <c r="N1484" t="s">
        <v>212</v>
      </c>
      <c r="Q1484">
        <v>211810</v>
      </c>
    </row>
    <row r="1485" spans="1:17" x14ac:dyDescent="0.2">
      <c r="A1485" s="169">
        <v>43856</v>
      </c>
      <c r="B1485">
        <v>3030</v>
      </c>
      <c r="C1485" t="s">
        <v>211</v>
      </c>
      <c r="D1485" t="s">
        <v>265</v>
      </c>
      <c r="E1485" t="s">
        <v>264</v>
      </c>
      <c r="F1485" t="s">
        <v>1059</v>
      </c>
      <c r="G1485" t="s">
        <v>245</v>
      </c>
      <c r="H1485">
        <v>1.57</v>
      </c>
      <c r="I1485">
        <v>0</v>
      </c>
      <c r="J1485" t="s">
        <v>209</v>
      </c>
      <c r="K1485" t="s">
        <v>194</v>
      </c>
      <c r="L1485" t="s">
        <v>194</v>
      </c>
      <c r="M1485" t="s">
        <v>1055</v>
      </c>
      <c r="N1485" t="s">
        <v>212</v>
      </c>
      <c r="Q1485">
        <v>211811</v>
      </c>
    </row>
    <row r="1486" spans="1:17" x14ac:dyDescent="0.2">
      <c r="A1486" s="169">
        <v>43856</v>
      </c>
      <c r="B1486">
        <v>3030</v>
      </c>
      <c r="C1486" t="s">
        <v>211</v>
      </c>
      <c r="D1486" t="s">
        <v>265</v>
      </c>
      <c r="E1486" t="s">
        <v>264</v>
      </c>
      <c r="F1486" t="s">
        <v>1058</v>
      </c>
      <c r="G1486" t="s">
        <v>245</v>
      </c>
      <c r="H1486">
        <v>4.8600000000000003</v>
      </c>
      <c r="I1486">
        <v>0</v>
      </c>
      <c r="J1486" t="s">
        <v>209</v>
      </c>
      <c r="K1486" t="s">
        <v>194</v>
      </c>
      <c r="L1486" t="s">
        <v>194</v>
      </c>
      <c r="M1486" t="s">
        <v>1055</v>
      </c>
      <c r="N1486" t="s">
        <v>212</v>
      </c>
      <c r="Q1486">
        <v>211821</v>
      </c>
    </row>
    <row r="1487" spans="1:17" x14ac:dyDescent="0.2">
      <c r="A1487" s="169">
        <v>43856</v>
      </c>
      <c r="B1487">
        <v>3030</v>
      </c>
      <c r="C1487" t="s">
        <v>211</v>
      </c>
      <c r="D1487" t="s">
        <v>265</v>
      </c>
      <c r="E1487" t="s">
        <v>264</v>
      </c>
      <c r="F1487" t="s">
        <v>1057</v>
      </c>
      <c r="G1487" t="s">
        <v>245</v>
      </c>
      <c r="H1487">
        <v>0.82</v>
      </c>
      <c r="I1487">
        <v>0</v>
      </c>
      <c r="J1487" t="s">
        <v>209</v>
      </c>
      <c r="K1487" t="s">
        <v>194</v>
      </c>
      <c r="L1487" t="s">
        <v>194</v>
      </c>
      <c r="M1487" t="s">
        <v>1055</v>
      </c>
      <c r="N1487" t="s">
        <v>212</v>
      </c>
      <c r="Q1487">
        <v>211822</v>
      </c>
    </row>
    <row r="1488" spans="1:17" x14ac:dyDescent="0.2">
      <c r="A1488" s="169">
        <v>43856</v>
      </c>
      <c r="B1488">
        <v>3030</v>
      </c>
      <c r="C1488" t="s">
        <v>211</v>
      </c>
      <c r="D1488" t="s">
        <v>265</v>
      </c>
      <c r="E1488" t="s">
        <v>264</v>
      </c>
      <c r="F1488" t="s">
        <v>1056</v>
      </c>
      <c r="G1488" t="s">
        <v>245</v>
      </c>
      <c r="H1488">
        <v>19.059999999999999</v>
      </c>
      <c r="I1488">
        <v>0</v>
      </c>
      <c r="J1488" t="s">
        <v>209</v>
      </c>
      <c r="K1488" t="s">
        <v>194</v>
      </c>
      <c r="L1488" t="s">
        <v>194</v>
      </c>
      <c r="M1488" t="s">
        <v>1055</v>
      </c>
      <c r="N1488" t="s">
        <v>212</v>
      </c>
      <c r="Q1488">
        <v>211841</v>
      </c>
    </row>
    <row r="1489" spans="1:17" x14ac:dyDescent="0.2">
      <c r="A1489" s="169">
        <v>43861</v>
      </c>
      <c r="B1489">
        <v>3710</v>
      </c>
      <c r="C1489" t="s">
        <v>206</v>
      </c>
      <c r="D1489" t="s">
        <v>265</v>
      </c>
      <c r="E1489" t="s">
        <v>264</v>
      </c>
      <c r="F1489" t="s">
        <v>1054</v>
      </c>
      <c r="G1489" t="s">
        <v>245</v>
      </c>
      <c r="H1489">
        <v>8.2799999999999994</v>
      </c>
      <c r="I1489">
        <v>0</v>
      </c>
      <c r="J1489" t="s">
        <v>194</v>
      </c>
      <c r="K1489" t="s">
        <v>201</v>
      </c>
      <c r="L1489" t="s">
        <v>201</v>
      </c>
      <c r="M1489" t="s">
        <v>1049</v>
      </c>
      <c r="N1489" t="s">
        <v>333</v>
      </c>
      <c r="Q1489">
        <v>211869</v>
      </c>
    </row>
    <row r="1490" spans="1:17" x14ac:dyDescent="0.2">
      <c r="A1490" s="169">
        <v>43861</v>
      </c>
      <c r="B1490">
        <v>3710</v>
      </c>
      <c r="C1490" t="s">
        <v>206</v>
      </c>
      <c r="D1490" t="s">
        <v>265</v>
      </c>
      <c r="E1490" t="s">
        <v>264</v>
      </c>
      <c r="F1490" t="s">
        <v>1053</v>
      </c>
      <c r="G1490" t="s">
        <v>245</v>
      </c>
      <c r="H1490">
        <v>0.11</v>
      </c>
      <c r="I1490">
        <v>0</v>
      </c>
      <c r="J1490" t="s">
        <v>194</v>
      </c>
      <c r="K1490" t="s">
        <v>201</v>
      </c>
      <c r="L1490" t="s">
        <v>201</v>
      </c>
      <c r="M1490" t="s">
        <v>1049</v>
      </c>
      <c r="N1490" t="s">
        <v>333</v>
      </c>
      <c r="Q1490">
        <v>211870</v>
      </c>
    </row>
    <row r="1491" spans="1:17" x14ac:dyDescent="0.2">
      <c r="A1491" s="169">
        <v>43861</v>
      </c>
      <c r="B1491">
        <v>3710</v>
      </c>
      <c r="C1491" t="s">
        <v>206</v>
      </c>
      <c r="D1491" t="s">
        <v>265</v>
      </c>
      <c r="E1491" t="s">
        <v>264</v>
      </c>
      <c r="F1491" t="s">
        <v>1052</v>
      </c>
      <c r="G1491" t="s">
        <v>245</v>
      </c>
      <c r="H1491">
        <v>0.68</v>
      </c>
      <c r="I1491">
        <v>0</v>
      </c>
      <c r="J1491" t="s">
        <v>194</v>
      </c>
      <c r="K1491" t="s">
        <v>201</v>
      </c>
      <c r="L1491" t="s">
        <v>201</v>
      </c>
      <c r="M1491" t="s">
        <v>1049</v>
      </c>
      <c r="N1491" t="s">
        <v>333</v>
      </c>
      <c r="Q1491">
        <v>211871</v>
      </c>
    </row>
    <row r="1492" spans="1:17" x14ac:dyDescent="0.2">
      <c r="A1492" s="169">
        <v>43861</v>
      </c>
      <c r="B1492">
        <v>3710</v>
      </c>
      <c r="C1492" t="s">
        <v>206</v>
      </c>
      <c r="D1492" t="s">
        <v>265</v>
      </c>
      <c r="E1492" t="s">
        <v>264</v>
      </c>
      <c r="F1492" t="s">
        <v>1051</v>
      </c>
      <c r="G1492" t="s">
        <v>245</v>
      </c>
      <c r="H1492">
        <v>5.12</v>
      </c>
      <c r="I1492">
        <v>0</v>
      </c>
      <c r="J1492" t="s">
        <v>194</v>
      </c>
      <c r="K1492" t="s">
        <v>201</v>
      </c>
      <c r="L1492" t="s">
        <v>201</v>
      </c>
      <c r="M1492" t="s">
        <v>1049</v>
      </c>
      <c r="N1492" t="s">
        <v>333</v>
      </c>
      <c r="Q1492">
        <v>211872</v>
      </c>
    </row>
    <row r="1493" spans="1:17" x14ac:dyDescent="0.2">
      <c r="A1493" s="169">
        <v>43861</v>
      </c>
      <c r="B1493">
        <v>3730</v>
      </c>
      <c r="C1493" t="s">
        <v>234</v>
      </c>
      <c r="D1493" t="s">
        <v>265</v>
      </c>
      <c r="E1493" t="s">
        <v>264</v>
      </c>
      <c r="F1493" t="s">
        <v>1050</v>
      </c>
      <c r="G1493" t="s">
        <v>245</v>
      </c>
      <c r="H1493">
        <v>19.5</v>
      </c>
      <c r="I1493">
        <v>0</v>
      </c>
      <c r="J1493" t="s">
        <v>194</v>
      </c>
      <c r="K1493" t="s">
        <v>201</v>
      </c>
      <c r="L1493" t="s">
        <v>201</v>
      </c>
      <c r="M1493" t="s">
        <v>1049</v>
      </c>
      <c r="N1493" t="s">
        <v>333</v>
      </c>
      <c r="Q1493">
        <v>211885</v>
      </c>
    </row>
    <row r="1494" spans="1:17" x14ac:dyDescent="0.2">
      <c r="A1494" s="169">
        <v>43866</v>
      </c>
      <c r="B1494">
        <v>2105</v>
      </c>
      <c r="C1494" t="s">
        <v>186</v>
      </c>
      <c r="D1494" t="s">
        <v>265</v>
      </c>
      <c r="E1494" t="s">
        <v>264</v>
      </c>
      <c r="F1494" t="s">
        <v>1048</v>
      </c>
      <c r="G1494" t="s">
        <v>245</v>
      </c>
      <c r="H1494" s="170">
        <v>58203.08</v>
      </c>
      <c r="I1494">
        <v>0</v>
      </c>
      <c r="J1494" t="s">
        <v>188</v>
      </c>
      <c r="K1494" t="s">
        <v>189</v>
      </c>
      <c r="L1494" t="s">
        <v>189</v>
      </c>
      <c r="M1494" t="s">
        <v>1047</v>
      </c>
      <c r="Q1494">
        <v>211969</v>
      </c>
    </row>
    <row r="1495" spans="1:17" x14ac:dyDescent="0.2">
      <c r="A1495" s="169">
        <v>43866</v>
      </c>
      <c r="B1495">
        <v>2125</v>
      </c>
      <c r="C1495" t="s">
        <v>203</v>
      </c>
      <c r="D1495" t="s">
        <v>265</v>
      </c>
      <c r="E1495" t="s">
        <v>264</v>
      </c>
      <c r="F1495" t="s">
        <v>1048</v>
      </c>
      <c r="G1495" t="s">
        <v>245</v>
      </c>
      <c r="H1495">
        <v>116.4</v>
      </c>
      <c r="I1495">
        <v>0</v>
      </c>
      <c r="J1495" t="s">
        <v>188</v>
      </c>
      <c r="K1495" t="s">
        <v>189</v>
      </c>
      <c r="L1495" t="s">
        <v>189</v>
      </c>
      <c r="M1495" t="s">
        <v>1047</v>
      </c>
      <c r="Q1495">
        <v>211984</v>
      </c>
    </row>
    <row r="1496" spans="1:17" x14ac:dyDescent="0.2">
      <c r="A1496" s="169">
        <v>43866</v>
      </c>
      <c r="B1496">
        <v>2135</v>
      </c>
      <c r="C1496" t="s">
        <v>190</v>
      </c>
      <c r="D1496" t="s">
        <v>265</v>
      </c>
      <c r="E1496" t="s">
        <v>264</v>
      </c>
      <c r="F1496" t="s">
        <v>1048</v>
      </c>
      <c r="G1496" t="s">
        <v>245</v>
      </c>
      <c r="H1496">
        <v>697.81</v>
      </c>
      <c r="I1496">
        <v>0</v>
      </c>
      <c r="J1496" t="s">
        <v>188</v>
      </c>
      <c r="K1496" t="s">
        <v>189</v>
      </c>
      <c r="L1496" t="s">
        <v>189</v>
      </c>
      <c r="M1496" t="s">
        <v>1047</v>
      </c>
      <c r="Q1496">
        <v>211989</v>
      </c>
    </row>
    <row r="1497" spans="1:17" x14ac:dyDescent="0.2">
      <c r="A1497" s="169">
        <v>43866</v>
      </c>
      <c r="B1497">
        <v>2140</v>
      </c>
      <c r="C1497" t="s">
        <v>191</v>
      </c>
      <c r="D1497" t="s">
        <v>265</v>
      </c>
      <c r="E1497" t="s">
        <v>264</v>
      </c>
      <c r="F1497" t="s">
        <v>1048</v>
      </c>
      <c r="G1497" t="s">
        <v>245</v>
      </c>
      <c r="H1497" s="170">
        <v>1705.12</v>
      </c>
      <c r="I1497">
        <v>0</v>
      </c>
      <c r="J1497" t="s">
        <v>188</v>
      </c>
      <c r="K1497" t="s">
        <v>189</v>
      </c>
      <c r="L1497" t="s">
        <v>189</v>
      </c>
      <c r="M1497" t="s">
        <v>1047</v>
      </c>
      <c r="Q1497">
        <v>211999</v>
      </c>
    </row>
    <row r="1498" spans="1:17" x14ac:dyDescent="0.2">
      <c r="A1498" s="169">
        <v>43862</v>
      </c>
      <c r="B1498">
        <v>3230</v>
      </c>
      <c r="C1498" t="s">
        <v>231</v>
      </c>
      <c r="D1498" t="s">
        <v>265</v>
      </c>
      <c r="E1498" t="s">
        <v>264</v>
      </c>
      <c r="F1498" t="s">
        <v>482</v>
      </c>
      <c r="G1498" t="s">
        <v>245</v>
      </c>
      <c r="H1498" s="170">
        <v>1166.67</v>
      </c>
      <c r="I1498">
        <v>0</v>
      </c>
      <c r="J1498" t="s">
        <v>188</v>
      </c>
      <c r="K1498" t="s">
        <v>189</v>
      </c>
      <c r="L1498" t="s">
        <v>189</v>
      </c>
      <c r="M1498" t="s">
        <v>481</v>
      </c>
      <c r="Q1498">
        <v>212034</v>
      </c>
    </row>
    <row r="1499" spans="1:17" x14ac:dyDescent="0.2">
      <c r="A1499" s="169">
        <v>43862</v>
      </c>
      <c r="B1499">
        <v>3150</v>
      </c>
      <c r="C1499" t="s">
        <v>480</v>
      </c>
      <c r="D1499" t="s">
        <v>265</v>
      </c>
      <c r="E1499" t="s">
        <v>264</v>
      </c>
      <c r="F1499" t="s">
        <v>479</v>
      </c>
      <c r="G1499" t="s">
        <v>245</v>
      </c>
      <c r="H1499" s="170">
        <v>1063.25</v>
      </c>
      <c r="I1499">
        <v>0</v>
      </c>
      <c r="J1499" t="s">
        <v>188</v>
      </c>
      <c r="K1499" t="s">
        <v>189</v>
      </c>
      <c r="L1499" t="s">
        <v>189</v>
      </c>
      <c r="M1499" t="s">
        <v>478</v>
      </c>
      <c r="Q1499">
        <v>212046</v>
      </c>
    </row>
    <row r="1500" spans="1:17" x14ac:dyDescent="0.2">
      <c r="A1500" s="169">
        <v>43862</v>
      </c>
      <c r="B1500">
        <v>3260</v>
      </c>
      <c r="C1500" t="s">
        <v>490</v>
      </c>
      <c r="D1500" t="s">
        <v>265</v>
      </c>
      <c r="E1500" t="s">
        <v>264</v>
      </c>
      <c r="F1500" t="s">
        <v>859</v>
      </c>
      <c r="G1500" t="s">
        <v>245</v>
      </c>
      <c r="H1500" s="170">
        <v>3250</v>
      </c>
      <c r="I1500">
        <v>0</v>
      </c>
      <c r="J1500" t="s">
        <v>188</v>
      </c>
      <c r="K1500" t="s">
        <v>189</v>
      </c>
      <c r="L1500" t="s">
        <v>189</v>
      </c>
      <c r="M1500" t="s">
        <v>857</v>
      </c>
      <c r="Q1500">
        <v>212048</v>
      </c>
    </row>
    <row r="1501" spans="1:17" x14ac:dyDescent="0.2">
      <c r="A1501" s="169">
        <v>43862</v>
      </c>
      <c r="B1501">
        <v>3260</v>
      </c>
      <c r="C1501" t="s">
        <v>490</v>
      </c>
      <c r="D1501" t="s">
        <v>265</v>
      </c>
      <c r="E1501" t="s">
        <v>264</v>
      </c>
      <c r="F1501" t="s">
        <v>858</v>
      </c>
      <c r="G1501" t="s">
        <v>245</v>
      </c>
      <c r="H1501" s="170">
        <v>5000</v>
      </c>
      <c r="I1501">
        <v>0</v>
      </c>
      <c r="J1501" t="s">
        <v>188</v>
      </c>
      <c r="K1501" t="s">
        <v>189</v>
      </c>
      <c r="L1501" t="s">
        <v>189</v>
      </c>
      <c r="M1501" t="s">
        <v>857</v>
      </c>
      <c r="Q1501">
        <v>212049</v>
      </c>
    </row>
    <row r="1502" spans="1:17" x14ac:dyDescent="0.2">
      <c r="A1502" s="169">
        <v>43862</v>
      </c>
      <c r="B1502">
        <v>4520</v>
      </c>
      <c r="C1502" t="s">
        <v>214</v>
      </c>
      <c r="D1502" t="s">
        <v>265</v>
      </c>
      <c r="E1502" t="s">
        <v>264</v>
      </c>
      <c r="F1502" t="s">
        <v>506</v>
      </c>
      <c r="G1502" t="s">
        <v>245</v>
      </c>
      <c r="H1502" s="170">
        <v>-3717.13</v>
      </c>
      <c r="I1502">
        <v>0</v>
      </c>
      <c r="J1502" t="s">
        <v>188</v>
      </c>
      <c r="K1502" t="s">
        <v>189</v>
      </c>
      <c r="L1502" t="s">
        <v>189</v>
      </c>
      <c r="M1502" t="s">
        <v>505</v>
      </c>
      <c r="Q1502">
        <v>212055</v>
      </c>
    </row>
    <row r="1503" spans="1:17" x14ac:dyDescent="0.2">
      <c r="A1503" s="169">
        <v>43862</v>
      </c>
      <c r="B1503">
        <v>3255</v>
      </c>
      <c r="C1503" t="s">
        <v>504</v>
      </c>
      <c r="D1503" t="s">
        <v>265</v>
      </c>
      <c r="E1503" t="s">
        <v>264</v>
      </c>
      <c r="F1503" t="s">
        <v>503</v>
      </c>
      <c r="G1503" t="s">
        <v>245</v>
      </c>
      <c r="H1503" s="170">
        <v>3872.17</v>
      </c>
      <c r="I1503">
        <v>0</v>
      </c>
      <c r="J1503" t="s">
        <v>188</v>
      </c>
      <c r="K1503" t="s">
        <v>189</v>
      </c>
      <c r="L1503" t="s">
        <v>189</v>
      </c>
      <c r="M1503" t="s">
        <v>502</v>
      </c>
      <c r="Q1503">
        <v>212060</v>
      </c>
    </row>
    <row r="1504" spans="1:17" x14ac:dyDescent="0.2">
      <c r="A1504" s="169">
        <v>43862</v>
      </c>
      <c r="B1504">
        <v>4510</v>
      </c>
      <c r="C1504" t="s">
        <v>501</v>
      </c>
      <c r="D1504" t="s">
        <v>265</v>
      </c>
      <c r="E1504" t="s">
        <v>264</v>
      </c>
      <c r="F1504" t="s">
        <v>500</v>
      </c>
      <c r="G1504" t="s">
        <v>245</v>
      </c>
      <c r="H1504" s="170">
        <v>47275</v>
      </c>
      <c r="I1504">
        <v>0</v>
      </c>
      <c r="J1504" t="s">
        <v>188</v>
      </c>
      <c r="K1504" t="s">
        <v>189</v>
      </c>
      <c r="L1504" t="s">
        <v>189</v>
      </c>
      <c r="M1504" t="s">
        <v>499</v>
      </c>
      <c r="Q1504">
        <v>212062</v>
      </c>
    </row>
    <row r="1505" spans="1:17" x14ac:dyDescent="0.2">
      <c r="A1505" s="169">
        <v>43862</v>
      </c>
      <c r="B1505">
        <v>1105</v>
      </c>
      <c r="C1505" t="s">
        <v>498</v>
      </c>
      <c r="D1505" t="s">
        <v>265</v>
      </c>
      <c r="E1505" t="s">
        <v>264</v>
      </c>
      <c r="F1505" t="s">
        <v>497</v>
      </c>
      <c r="G1505" t="s">
        <v>245</v>
      </c>
      <c r="H1505" s="170">
        <v>-1726166.67</v>
      </c>
      <c r="I1505">
        <v>0</v>
      </c>
      <c r="J1505" t="s">
        <v>188</v>
      </c>
      <c r="K1505" t="s">
        <v>189</v>
      </c>
      <c r="L1505" t="s">
        <v>189</v>
      </c>
      <c r="M1505" t="s">
        <v>496</v>
      </c>
      <c r="Q1505">
        <v>212064</v>
      </c>
    </row>
    <row r="1506" spans="1:17" x14ac:dyDescent="0.2">
      <c r="A1506" s="169">
        <v>43862</v>
      </c>
      <c r="B1506">
        <v>3215</v>
      </c>
      <c r="C1506" t="s">
        <v>493</v>
      </c>
      <c r="D1506" t="s">
        <v>265</v>
      </c>
      <c r="E1506" t="s">
        <v>264</v>
      </c>
      <c r="F1506" t="s">
        <v>856</v>
      </c>
      <c r="G1506" t="s">
        <v>245</v>
      </c>
      <c r="H1506" s="170">
        <v>110000</v>
      </c>
      <c r="I1506">
        <v>0</v>
      </c>
      <c r="J1506" t="s">
        <v>188</v>
      </c>
      <c r="K1506" t="s">
        <v>189</v>
      </c>
      <c r="L1506" t="s">
        <v>189</v>
      </c>
      <c r="M1506" t="s">
        <v>855</v>
      </c>
      <c r="Q1506">
        <v>212068</v>
      </c>
    </row>
    <row r="1507" spans="1:17" x14ac:dyDescent="0.2">
      <c r="A1507" s="169">
        <v>43862</v>
      </c>
      <c r="B1507">
        <v>2105</v>
      </c>
      <c r="C1507" t="s">
        <v>186</v>
      </c>
      <c r="D1507" t="s">
        <v>265</v>
      </c>
      <c r="E1507" t="s">
        <v>264</v>
      </c>
      <c r="F1507" t="s">
        <v>1046</v>
      </c>
      <c r="G1507" t="s">
        <v>245</v>
      </c>
      <c r="H1507" s="170">
        <v>-5624.5</v>
      </c>
      <c r="I1507">
        <v>0</v>
      </c>
      <c r="J1507" t="s">
        <v>188</v>
      </c>
      <c r="K1507" t="s">
        <v>189</v>
      </c>
      <c r="L1507" t="s">
        <v>189</v>
      </c>
      <c r="M1507" t="s">
        <v>494</v>
      </c>
      <c r="Q1507">
        <v>212073</v>
      </c>
    </row>
    <row r="1508" spans="1:17" x14ac:dyDescent="0.2">
      <c r="A1508" s="169">
        <v>43862</v>
      </c>
      <c r="B1508">
        <v>2125</v>
      </c>
      <c r="C1508" t="s">
        <v>203</v>
      </c>
      <c r="D1508" t="s">
        <v>265</v>
      </c>
      <c r="E1508" t="s">
        <v>264</v>
      </c>
      <c r="F1508" t="s">
        <v>1046</v>
      </c>
      <c r="G1508" t="s">
        <v>245</v>
      </c>
      <c r="H1508">
        <v>-11.5</v>
      </c>
      <c r="I1508">
        <v>0</v>
      </c>
      <c r="J1508" t="s">
        <v>188</v>
      </c>
      <c r="K1508" t="s">
        <v>189</v>
      </c>
      <c r="L1508" t="s">
        <v>189</v>
      </c>
      <c r="M1508" t="s">
        <v>494</v>
      </c>
      <c r="Q1508">
        <v>212074</v>
      </c>
    </row>
    <row r="1509" spans="1:17" x14ac:dyDescent="0.2">
      <c r="A1509" s="169">
        <v>43862</v>
      </c>
      <c r="B1509">
        <v>2140</v>
      </c>
      <c r="C1509" t="s">
        <v>191</v>
      </c>
      <c r="D1509" t="s">
        <v>265</v>
      </c>
      <c r="E1509" t="s">
        <v>264</v>
      </c>
      <c r="F1509" t="s">
        <v>1046</v>
      </c>
      <c r="G1509" t="s">
        <v>245</v>
      </c>
      <c r="H1509">
        <v>-252</v>
      </c>
      <c r="I1509">
        <v>0</v>
      </c>
      <c r="J1509" t="s">
        <v>188</v>
      </c>
      <c r="K1509" t="s">
        <v>189</v>
      </c>
      <c r="L1509" t="s">
        <v>189</v>
      </c>
      <c r="M1509" t="s">
        <v>494</v>
      </c>
      <c r="Q1509">
        <v>212075</v>
      </c>
    </row>
    <row r="1510" spans="1:17" x14ac:dyDescent="0.2">
      <c r="A1510" s="169">
        <v>43874</v>
      </c>
      <c r="B1510">
        <v>3465</v>
      </c>
      <c r="C1510" t="s">
        <v>633</v>
      </c>
      <c r="D1510" t="s">
        <v>265</v>
      </c>
      <c r="E1510" t="s">
        <v>264</v>
      </c>
      <c r="F1510" t="s">
        <v>1016</v>
      </c>
      <c r="G1510" t="s">
        <v>245</v>
      </c>
      <c r="H1510">
        <v>21.74</v>
      </c>
      <c r="I1510">
        <v>0</v>
      </c>
      <c r="J1510" t="s">
        <v>193</v>
      </c>
      <c r="K1510" t="s">
        <v>194</v>
      </c>
      <c r="L1510" t="s">
        <v>194</v>
      </c>
      <c r="M1510" t="s">
        <v>1044</v>
      </c>
      <c r="N1510" t="s">
        <v>448</v>
      </c>
      <c r="Q1510">
        <v>212091</v>
      </c>
    </row>
    <row r="1511" spans="1:17" x14ac:dyDescent="0.2">
      <c r="A1511" s="169">
        <v>43874</v>
      </c>
      <c r="B1511">
        <v>3311</v>
      </c>
      <c r="C1511" t="s">
        <v>220</v>
      </c>
      <c r="D1511" t="s">
        <v>265</v>
      </c>
      <c r="E1511" t="s">
        <v>264</v>
      </c>
      <c r="F1511" s="175" t="s">
        <v>1045</v>
      </c>
      <c r="G1511" t="s">
        <v>243</v>
      </c>
      <c r="H1511">
        <v>35.61</v>
      </c>
      <c r="I1511">
        <v>0</v>
      </c>
      <c r="J1511" t="s">
        <v>193</v>
      </c>
      <c r="K1511" t="s">
        <v>194</v>
      </c>
      <c r="L1511" t="s">
        <v>194</v>
      </c>
      <c r="M1511" t="s">
        <v>1044</v>
      </c>
      <c r="N1511" t="s">
        <v>1043</v>
      </c>
      <c r="Q1511">
        <v>212094</v>
      </c>
    </row>
    <row r="1512" spans="1:17" x14ac:dyDescent="0.2">
      <c r="A1512" s="169">
        <v>43864</v>
      </c>
      <c r="B1512">
        <v>4505</v>
      </c>
      <c r="C1512" t="s">
        <v>396</v>
      </c>
      <c r="D1512" t="s">
        <v>265</v>
      </c>
      <c r="E1512" t="s">
        <v>264</v>
      </c>
      <c r="F1512" t="s">
        <v>602</v>
      </c>
      <c r="G1512" t="s">
        <v>245</v>
      </c>
      <c r="H1512">
        <v>5</v>
      </c>
      <c r="I1512">
        <v>0</v>
      </c>
      <c r="K1512" t="s">
        <v>188</v>
      </c>
      <c r="M1512" t="s">
        <v>1042</v>
      </c>
      <c r="Q1512">
        <v>212123</v>
      </c>
    </row>
    <row r="1513" spans="1:17" x14ac:dyDescent="0.2">
      <c r="A1513" s="169">
        <v>43862</v>
      </c>
      <c r="B1513">
        <v>3280</v>
      </c>
      <c r="C1513" t="s">
        <v>196</v>
      </c>
      <c r="D1513" t="s">
        <v>265</v>
      </c>
      <c r="E1513" t="s">
        <v>264</v>
      </c>
      <c r="F1513" t="s">
        <v>1041</v>
      </c>
      <c r="G1513" t="s">
        <v>245</v>
      </c>
      <c r="H1513" s="170">
        <v>4500</v>
      </c>
      <c r="I1513">
        <v>675</v>
      </c>
      <c r="K1513" t="s">
        <v>194</v>
      </c>
      <c r="M1513" t="s">
        <v>1040</v>
      </c>
      <c r="Q1513">
        <v>212139</v>
      </c>
    </row>
    <row r="1514" spans="1:17" x14ac:dyDescent="0.2">
      <c r="A1514" s="169">
        <v>43864</v>
      </c>
      <c r="B1514">
        <v>3715</v>
      </c>
      <c r="C1514" t="s">
        <v>208</v>
      </c>
      <c r="D1514" t="s">
        <v>265</v>
      </c>
      <c r="E1514" t="s">
        <v>264</v>
      </c>
      <c r="F1514" t="s">
        <v>1039</v>
      </c>
      <c r="G1514" t="s">
        <v>245</v>
      </c>
      <c r="H1514">
        <v>20.399999999999999</v>
      </c>
      <c r="I1514">
        <v>3.06</v>
      </c>
      <c r="K1514" t="s">
        <v>194</v>
      </c>
      <c r="M1514" t="s">
        <v>1038</v>
      </c>
      <c r="Q1514">
        <v>212148</v>
      </c>
    </row>
    <row r="1515" spans="1:17" x14ac:dyDescent="0.2">
      <c r="A1515" s="169">
        <v>43864</v>
      </c>
      <c r="B1515">
        <v>2315</v>
      </c>
      <c r="C1515" t="s">
        <v>292</v>
      </c>
      <c r="D1515" t="s">
        <v>265</v>
      </c>
      <c r="E1515" t="s">
        <v>264</v>
      </c>
      <c r="F1515" t="s">
        <v>1037</v>
      </c>
      <c r="G1515" t="s">
        <v>245</v>
      </c>
      <c r="H1515">
        <v>530.02</v>
      </c>
      <c r="I1515">
        <v>79.5</v>
      </c>
      <c r="K1515" t="s">
        <v>194</v>
      </c>
      <c r="M1515" t="s">
        <v>1036</v>
      </c>
      <c r="Q1515">
        <v>212157</v>
      </c>
    </row>
    <row r="1516" spans="1:17" x14ac:dyDescent="0.2">
      <c r="A1516" s="169">
        <v>43865</v>
      </c>
      <c r="B1516">
        <v>4145</v>
      </c>
      <c r="C1516" t="s">
        <v>526</v>
      </c>
      <c r="D1516" t="s">
        <v>265</v>
      </c>
      <c r="E1516" t="s">
        <v>264</v>
      </c>
      <c r="F1516" t="s">
        <v>1035</v>
      </c>
      <c r="G1516" t="s">
        <v>245</v>
      </c>
      <c r="H1516" s="170">
        <v>5848.46</v>
      </c>
      <c r="I1516">
        <v>877.27</v>
      </c>
      <c r="K1516" t="s">
        <v>194</v>
      </c>
      <c r="M1516" t="s">
        <v>1032</v>
      </c>
      <c r="Q1516">
        <v>212179</v>
      </c>
    </row>
    <row r="1517" spans="1:17" x14ac:dyDescent="0.2">
      <c r="A1517" s="169">
        <v>43865</v>
      </c>
      <c r="B1517">
        <v>3010</v>
      </c>
      <c r="C1517" t="s">
        <v>207</v>
      </c>
      <c r="D1517" t="s">
        <v>265</v>
      </c>
      <c r="E1517" t="s">
        <v>264</v>
      </c>
      <c r="F1517" s="175" t="s">
        <v>1034</v>
      </c>
      <c r="G1517" t="s">
        <v>254</v>
      </c>
      <c r="H1517">
        <v>141.08000000000001</v>
      </c>
      <c r="I1517">
        <v>0</v>
      </c>
      <c r="K1517" t="s">
        <v>194</v>
      </c>
      <c r="M1517" t="s">
        <v>1032</v>
      </c>
      <c r="Q1517">
        <v>212182</v>
      </c>
    </row>
    <row r="1518" spans="1:17" x14ac:dyDescent="0.2">
      <c r="A1518" s="169">
        <v>43865</v>
      </c>
      <c r="B1518">
        <v>3010</v>
      </c>
      <c r="C1518" t="s">
        <v>207</v>
      </c>
      <c r="D1518" t="s">
        <v>265</v>
      </c>
      <c r="E1518" t="s">
        <v>264</v>
      </c>
      <c r="F1518" t="s">
        <v>1033</v>
      </c>
      <c r="G1518" t="s">
        <v>245</v>
      </c>
      <c r="H1518">
        <v>447.95</v>
      </c>
      <c r="I1518">
        <v>67.19</v>
      </c>
      <c r="K1518" t="s">
        <v>194</v>
      </c>
      <c r="M1518" t="s">
        <v>1032</v>
      </c>
      <c r="Q1518">
        <v>212184</v>
      </c>
    </row>
    <row r="1519" spans="1:17" x14ac:dyDescent="0.2">
      <c r="A1519" s="169">
        <v>43871</v>
      </c>
      <c r="B1519">
        <v>3435</v>
      </c>
      <c r="C1519" t="s">
        <v>289</v>
      </c>
      <c r="D1519" t="s">
        <v>265</v>
      </c>
      <c r="E1519" t="s">
        <v>264</v>
      </c>
      <c r="F1519" t="s">
        <v>1031</v>
      </c>
      <c r="G1519" t="s">
        <v>245</v>
      </c>
      <c r="H1519" s="170">
        <v>1072.8</v>
      </c>
      <c r="I1519">
        <v>160.91999999999999</v>
      </c>
      <c r="K1519" t="s">
        <v>194</v>
      </c>
      <c r="M1519" t="s">
        <v>1030</v>
      </c>
      <c r="Q1519">
        <v>212200</v>
      </c>
    </row>
    <row r="1520" spans="1:17" x14ac:dyDescent="0.2">
      <c r="A1520" s="169">
        <v>43871</v>
      </c>
      <c r="B1520">
        <v>3705</v>
      </c>
      <c r="C1520" t="s">
        <v>204</v>
      </c>
      <c r="D1520" t="s">
        <v>265</v>
      </c>
      <c r="E1520" t="s">
        <v>264</v>
      </c>
      <c r="F1520" t="s">
        <v>1029</v>
      </c>
      <c r="G1520" t="s">
        <v>245</v>
      </c>
      <c r="H1520" s="170">
        <v>1174.5</v>
      </c>
      <c r="I1520">
        <v>176.17</v>
      </c>
      <c r="K1520" t="s">
        <v>194</v>
      </c>
      <c r="M1520" t="s">
        <v>1027</v>
      </c>
      <c r="Q1520">
        <v>212205</v>
      </c>
    </row>
    <row r="1521" spans="1:17" x14ac:dyDescent="0.2">
      <c r="A1521" s="169">
        <v>43871</v>
      </c>
      <c r="B1521">
        <v>2310</v>
      </c>
      <c r="C1521" t="s">
        <v>286</v>
      </c>
      <c r="D1521" t="s">
        <v>265</v>
      </c>
      <c r="E1521" t="s">
        <v>264</v>
      </c>
      <c r="F1521" t="s">
        <v>1028</v>
      </c>
      <c r="G1521" t="s">
        <v>245</v>
      </c>
      <c r="H1521" s="170">
        <v>2351</v>
      </c>
      <c r="I1521">
        <v>352.65</v>
      </c>
      <c r="K1521" t="s">
        <v>194</v>
      </c>
      <c r="M1521" t="s">
        <v>1027</v>
      </c>
      <c r="Q1521">
        <v>212207</v>
      </c>
    </row>
    <row r="1522" spans="1:17" x14ac:dyDescent="0.2">
      <c r="A1522" s="169">
        <v>43872</v>
      </c>
      <c r="B1522">
        <v>2160</v>
      </c>
      <c r="C1522" t="s">
        <v>615</v>
      </c>
      <c r="D1522" t="s">
        <v>265</v>
      </c>
      <c r="E1522" t="s">
        <v>264</v>
      </c>
      <c r="F1522" t="s">
        <v>1026</v>
      </c>
      <c r="G1522" t="s">
        <v>245</v>
      </c>
      <c r="H1522">
        <v>170</v>
      </c>
      <c r="I1522">
        <v>25.5</v>
      </c>
      <c r="K1522" t="s">
        <v>194</v>
      </c>
      <c r="M1522" t="s">
        <v>1025</v>
      </c>
      <c r="Q1522">
        <v>212216</v>
      </c>
    </row>
    <row r="1523" spans="1:17" x14ac:dyDescent="0.2">
      <c r="A1523" s="169">
        <v>43871</v>
      </c>
      <c r="B1523">
        <v>3275</v>
      </c>
      <c r="C1523" t="s">
        <v>266</v>
      </c>
      <c r="D1523" t="s">
        <v>265</v>
      </c>
      <c r="E1523" t="s">
        <v>264</v>
      </c>
      <c r="F1523" t="s">
        <v>1024</v>
      </c>
      <c r="G1523" t="s">
        <v>245</v>
      </c>
      <c r="H1523" s="170">
        <v>16209.35</v>
      </c>
      <c r="I1523" s="170">
        <v>2431.4</v>
      </c>
      <c r="K1523" t="s">
        <v>194</v>
      </c>
      <c r="M1523" t="s">
        <v>1023</v>
      </c>
      <c r="Q1523">
        <v>212243</v>
      </c>
    </row>
    <row r="1524" spans="1:17" x14ac:dyDescent="0.2">
      <c r="A1524" s="169">
        <v>43872</v>
      </c>
      <c r="B1524">
        <v>2310</v>
      </c>
      <c r="C1524" t="s">
        <v>286</v>
      </c>
      <c r="D1524" t="s">
        <v>265</v>
      </c>
      <c r="E1524" t="s">
        <v>264</v>
      </c>
      <c r="F1524" t="s">
        <v>863</v>
      </c>
      <c r="G1524" t="s">
        <v>245</v>
      </c>
      <c r="H1524">
        <v>250</v>
      </c>
      <c r="I1524">
        <v>37.5</v>
      </c>
      <c r="K1524" t="s">
        <v>194</v>
      </c>
      <c r="M1524" t="s">
        <v>1022</v>
      </c>
      <c r="Q1524">
        <v>212246</v>
      </c>
    </row>
    <row r="1525" spans="1:17" x14ac:dyDescent="0.2">
      <c r="A1525" s="169">
        <v>43880</v>
      </c>
      <c r="B1525">
        <v>2105</v>
      </c>
      <c r="C1525" t="s">
        <v>186</v>
      </c>
      <c r="D1525" t="s">
        <v>265</v>
      </c>
      <c r="E1525" t="s">
        <v>264</v>
      </c>
      <c r="F1525" t="s">
        <v>1021</v>
      </c>
      <c r="G1525" t="s">
        <v>245</v>
      </c>
      <c r="H1525" s="170">
        <v>57573.66</v>
      </c>
      <c r="I1525">
        <v>0</v>
      </c>
      <c r="J1525" t="s">
        <v>188</v>
      </c>
      <c r="K1525" t="s">
        <v>189</v>
      </c>
      <c r="L1525" t="s">
        <v>189</v>
      </c>
      <c r="M1525" t="s">
        <v>1020</v>
      </c>
      <c r="Q1525">
        <v>212287</v>
      </c>
    </row>
    <row r="1526" spans="1:17" x14ac:dyDescent="0.2">
      <c r="A1526" s="169">
        <v>43880</v>
      </c>
      <c r="B1526">
        <v>2125</v>
      </c>
      <c r="C1526" t="s">
        <v>203</v>
      </c>
      <c r="D1526" t="s">
        <v>265</v>
      </c>
      <c r="E1526" t="s">
        <v>264</v>
      </c>
      <c r="F1526" t="s">
        <v>1021</v>
      </c>
      <c r="G1526" t="s">
        <v>245</v>
      </c>
      <c r="H1526">
        <v>115.15</v>
      </c>
      <c r="I1526">
        <v>0</v>
      </c>
      <c r="J1526" t="s">
        <v>188</v>
      </c>
      <c r="K1526" t="s">
        <v>189</v>
      </c>
      <c r="L1526" t="s">
        <v>189</v>
      </c>
      <c r="M1526" t="s">
        <v>1020</v>
      </c>
      <c r="Q1526">
        <v>212307</v>
      </c>
    </row>
    <row r="1527" spans="1:17" x14ac:dyDescent="0.2">
      <c r="A1527" s="169">
        <v>43880</v>
      </c>
      <c r="B1527">
        <v>2135</v>
      </c>
      <c r="C1527" t="s">
        <v>190</v>
      </c>
      <c r="D1527" t="s">
        <v>265</v>
      </c>
      <c r="E1527" t="s">
        <v>264</v>
      </c>
      <c r="F1527" t="s">
        <v>1021</v>
      </c>
      <c r="G1527" t="s">
        <v>245</v>
      </c>
      <c r="H1527">
        <v>697.81</v>
      </c>
      <c r="I1527">
        <v>0</v>
      </c>
      <c r="J1527" t="s">
        <v>188</v>
      </c>
      <c r="K1527" t="s">
        <v>189</v>
      </c>
      <c r="L1527" t="s">
        <v>189</v>
      </c>
      <c r="M1527" t="s">
        <v>1020</v>
      </c>
      <c r="Q1527">
        <v>212313</v>
      </c>
    </row>
    <row r="1528" spans="1:17" x14ac:dyDescent="0.2">
      <c r="A1528" s="169">
        <v>43880</v>
      </c>
      <c r="B1528">
        <v>2140</v>
      </c>
      <c r="C1528" t="s">
        <v>191</v>
      </c>
      <c r="D1528" t="s">
        <v>265</v>
      </c>
      <c r="E1528" t="s">
        <v>264</v>
      </c>
      <c r="F1528" t="s">
        <v>1021</v>
      </c>
      <c r="G1528" t="s">
        <v>245</v>
      </c>
      <c r="H1528" s="170">
        <v>1676.93</v>
      </c>
      <c r="I1528">
        <v>0</v>
      </c>
      <c r="J1528" t="s">
        <v>188</v>
      </c>
      <c r="K1528" t="s">
        <v>189</v>
      </c>
      <c r="L1528" t="s">
        <v>189</v>
      </c>
      <c r="M1528" t="s">
        <v>1020</v>
      </c>
      <c r="Q1528">
        <v>212323</v>
      </c>
    </row>
    <row r="1529" spans="1:17" x14ac:dyDescent="0.2">
      <c r="A1529" s="169">
        <v>43881</v>
      </c>
      <c r="B1529">
        <v>2410</v>
      </c>
      <c r="C1529" t="s">
        <v>235</v>
      </c>
      <c r="D1529" t="s">
        <v>265</v>
      </c>
      <c r="E1529" t="s">
        <v>264</v>
      </c>
      <c r="F1529" t="s">
        <v>1019</v>
      </c>
      <c r="G1529" t="s">
        <v>245</v>
      </c>
      <c r="H1529" s="170">
        <v>1259.23</v>
      </c>
      <c r="I1529">
        <v>0</v>
      </c>
      <c r="K1529" t="s">
        <v>194</v>
      </c>
      <c r="M1529" t="s">
        <v>1018</v>
      </c>
      <c r="Q1529">
        <v>212385</v>
      </c>
    </row>
    <row r="1530" spans="1:17" x14ac:dyDescent="0.2">
      <c r="A1530" s="169">
        <v>43880</v>
      </c>
      <c r="B1530">
        <v>4505</v>
      </c>
      <c r="C1530" t="s">
        <v>396</v>
      </c>
      <c r="D1530" t="s">
        <v>265</v>
      </c>
      <c r="E1530" t="s">
        <v>264</v>
      </c>
      <c r="F1530" t="s">
        <v>839</v>
      </c>
      <c r="G1530" t="s">
        <v>245</v>
      </c>
      <c r="H1530">
        <v>1</v>
      </c>
      <c r="I1530">
        <v>0</v>
      </c>
      <c r="J1530" t="s">
        <v>193</v>
      </c>
      <c r="K1530" t="s">
        <v>194</v>
      </c>
      <c r="L1530" t="s">
        <v>194</v>
      </c>
      <c r="M1530" t="s">
        <v>990</v>
      </c>
      <c r="Q1530">
        <v>212387</v>
      </c>
    </row>
    <row r="1531" spans="1:17" x14ac:dyDescent="0.2">
      <c r="A1531" s="169">
        <v>43880</v>
      </c>
      <c r="B1531">
        <v>4505</v>
      </c>
      <c r="C1531" t="s">
        <v>396</v>
      </c>
      <c r="D1531" t="s">
        <v>265</v>
      </c>
      <c r="E1531" t="s">
        <v>264</v>
      </c>
      <c r="F1531" t="s">
        <v>839</v>
      </c>
      <c r="G1531" t="s">
        <v>245</v>
      </c>
      <c r="H1531">
        <v>1</v>
      </c>
      <c r="I1531">
        <v>0</v>
      </c>
      <c r="J1531" t="s">
        <v>193</v>
      </c>
      <c r="K1531" t="s">
        <v>194</v>
      </c>
      <c r="L1531" t="s">
        <v>194</v>
      </c>
      <c r="M1531" t="s">
        <v>990</v>
      </c>
      <c r="Q1531">
        <v>212388</v>
      </c>
    </row>
    <row r="1532" spans="1:17" x14ac:dyDescent="0.2">
      <c r="A1532" s="169">
        <v>43880</v>
      </c>
      <c r="B1532">
        <v>4505</v>
      </c>
      <c r="C1532" t="s">
        <v>396</v>
      </c>
      <c r="D1532" t="s">
        <v>265</v>
      </c>
      <c r="E1532" t="s">
        <v>264</v>
      </c>
      <c r="F1532" t="s">
        <v>1017</v>
      </c>
      <c r="G1532" t="s">
        <v>245</v>
      </c>
      <c r="H1532">
        <v>2</v>
      </c>
      <c r="I1532">
        <v>0</v>
      </c>
      <c r="J1532" t="s">
        <v>193</v>
      </c>
      <c r="K1532" t="s">
        <v>194</v>
      </c>
      <c r="L1532" t="s">
        <v>194</v>
      </c>
      <c r="M1532" t="s">
        <v>990</v>
      </c>
      <c r="Q1532">
        <v>212389</v>
      </c>
    </row>
    <row r="1533" spans="1:17" x14ac:dyDescent="0.2">
      <c r="A1533" s="169">
        <v>43880</v>
      </c>
      <c r="B1533">
        <v>4505</v>
      </c>
      <c r="C1533" t="s">
        <v>396</v>
      </c>
      <c r="D1533" t="s">
        <v>265</v>
      </c>
      <c r="E1533" t="s">
        <v>264</v>
      </c>
      <c r="F1533" t="s">
        <v>839</v>
      </c>
      <c r="G1533" t="s">
        <v>245</v>
      </c>
      <c r="H1533">
        <v>1</v>
      </c>
      <c r="I1533">
        <v>0</v>
      </c>
      <c r="J1533" t="s">
        <v>193</v>
      </c>
      <c r="K1533" t="s">
        <v>194</v>
      </c>
      <c r="L1533" t="s">
        <v>194</v>
      </c>
      <c r="M1533" t="s">
        <v>990</v>
      </c>
      <c r="Q1533">
        <v>212390</v>
      </c>
    </row>
    <row r="1534" spans="1:17" x14ac:dyDescent="0.2">
      <c r="A1534" s="169">
        <v>43880</v>
      </c>
      <c r="B1534">
        <v>3465</v>
      </c>
      <c r="C1534" t="s">
        <v>633</v>
      </c>
      <c r="D1534" t="s">
        <v>265</v>
      </c>
      <c r="E1534" t="s">
        <v>264</v>
      </c>
      <c r="F1534" t="s">
        <v>1016</v>
      </c>
      <c r="G1534" t="s">
        <v>245</v>
      </c>
      <c r="H1534">
        <v>21.74</v>
      </c>
      <c r="I1534">
        <v>0</v>
      </c>
      <c r="J1534" t="s">
        <v>193</v>
      </c>
      <c r="K1534" t="s">
        <v>194</v>
      </c>
      <c r="L1534" t="s">
        <v>194</v>
      </c>
      <c r="M1534" t="s">
        <v>990</v>
      </c>
      <c r="N1534" t="s">
        <v>448</v>
      </c>
      <c r="Q1534">
        <v>212392</v>
      </c>
    </row>
    <row r="1535" spans="1:17" x14ac:dyDescent="0.2">
      <c r="A1535" s="169">
        <v>43880</v>
      </c>
      <c r="B1535">
        <v>3705</v>
      </c>
      <c r="C1535" t="s">
        <v>204</v>
      </c>
      <c r="D1535" t="s">
        <v>265</v>
      </c>
      <c r="E1535" t="s">
        <v>264</v>
      </c>
      <c r="F1535" t="s">
        <v>1015</v>
      </c>
      <c r="G1535" t="s">
        <v>245</v>
      </c>
      <c r="H1535">
        <v>30.43</v>
      </c>
      <c r="I1535">
        <v>0</v>
      </c>
      <c r="J1535" t="s">
        <v>193</v>
      </c>
      <c r="K1535" t="s">
        <v>194</v>
      </c>
      <c r="L1535" t="s">
        <v>194</v>
      </c>
      <c r="M1535" t="s">
        <v>990</v>
      </c>
      <c r="N1535" t="s">
        <v>1014</v>
      </c>
      <c r="Q1535">
        <v>212394</v>
      </c>
    </row>
    <row r="1536" spans="1:17" x14ac:dyDescent="0.2">
      <c r="A1536" s="169">
        <v>43880</v>
      </c>
      <c r="B1536">
        <v>3705</v>
      </c>
      <c r="C1536" t="s">
        <v>204</v>
      </c>
      <c r="D1536" t="s">
        <v>265</v>
      </c>
      <c r="E1536" t="s">
        <v>264</v>
      </c>
      <c r="F1536" t="s">
        <v>1013</v>
      </c>
      <c r="G1536" t="s">
        <v>245</v>
      </c>
      <c r="H1536">
        <v>5.22</v>
      </c>
      <c r="I1536">
        <v>0</v>
      </c>
      <c r="J1536" t="s">
        <v>193</v>
      </c>
      <c r="K1536" t="s">
        <v>194</v>
      </c>
      <c r="L1536" t="s">
        <v>194</v>
      </c>
      <c r="M1536" t="s">
        <v>990</v>
      </c>
      <c r="N1536" t="s">
        <v>1012</v>
      </c>
      <c r="Q1536">
        <v>212395</v>
      </c>
    </row>
    <row r="1537" spans="1:17" x14ac:dyDescent="0.2">
      <c r="A1537" s="169">
        <v>43880</v>
      </c>
      <c r="B1537">
        <v>2225</v>
      </c>
      <c r="C1537" t="s">
        <v>202</v>
      </c>
      <c r="D1537" t="s">
        <v>265</v>
      </c>
      <c r="E1537" t="s">
        <v>264</v>
      </c>
      <c r="F1537" t="s">
        <v>1011</v>
      </c>
      <c r="G1537" t="s">
        <v>245</v>
      </c>
      <c r="H1537">
        <v>104.35</v>
      </c>
      <c r="I1537">
        <v>0</v>
      </c>
      <c r="J1537" t="s">
        <v>193</v>
      </c>
      <c r="K1537" t="s">
        <v>194</v>
      </c>
      <c r="L1537" t="s">
        <v>194</v>
      </c>
      <c r="M1537" t="s">
        <v>990</v>
      </c>
      <c r="N1537" t="s">
        <v>1007</v>
      </c>
      <c r="Q1537">
        <v>212396</v>
      </c>
    </row>
    <row r="1538" spans="1:17" x14ac:dyDescent="0.2">
      <c r="A1538" s="169">
        <v>43880</v>
      </c>
      <c r="B1538">
        <v>3705</v>
      </c>
      <c r="C1538" t="s">
        <v>204</v>
      </c>
      <c r="D1538" t="s">
        <v>265</v>
      </c>
      <c r="E1538" t="s">
        <v>264</v>
      </c>
      <c r="F1538" t="s">
        <v>1010</v>
      </c>
      <c r="G1538" t="s">
        <v>245</v>
      </c>
      <c r="H1538">
        <v>127.07</v>
      </c>
      <c r="I1538">
        <v>0</v>
      </c>
      <c r="J1538" t="s">
        <v>193</v>
      </c>
      <c r="K1538" t="s">
        <v>194</v>
      </c>
      <c r="L1538" t="s">
        <v>194</v>
      </c>
      <c r="M1538" t="s">
        <v>990</v>
      </c>
      <c r="N1538" t="s">
        <v>383</v>
      </c>
      <c r="Q1538">
        <v>212398</v>
      </c>
    </row>
    <row r="1539" spans="1:17" x14ac:dyDescent="0.2">
      <c r="A1539" s="169">
        <v>43880</v>
      </c>
      <c r="B1539">
        <v>3010</v>
      </c>
      <c r="C1539" t="s">
        <v>207</v>
      </c>
      <c r="D1539" t="s">
        <v>265</v>
      </c>
      <c r="E1539" t="s">
        <v>264</v>
      </c>
      <c r="F1539" t="s">
        <v>1009</v>
      </c>
      <c r="G1539" t="s">
        <v>245</v>
      </c>
      <c r="H1539">
        <v>97.98</v>
      </c>
      <c r="I1539">
        <v>0</v>
      </c>
      <c r="J1539" t="s">
        <v>193</v>
      </c>
      <c r="K1539" t="s">
        <v>194</v>
      </c>
      <c r="L1539" t="s">
        <v>194</v>
      </c>
      <c r="M1539" t="s">
        <v>990</v>
      </c>
      <c r="N1539" t="s">
        <v>730</v>
      </c>
      <c r="Q1539">
        <v>212399</v>
      </c>
    </row>
    <row r="1540" spans="1:17" x14ac:dyDescent="0.2">
      <c r="A1540" s="169">
        <v>43880</v>
      </c>
      <c r="B1540">
        <v>3410</v>
      </c>
      <c r="C1540" t="s">
        <v>240</v>
      </c>
      <c r="D1540" t="s">
        <v>265</v>
      </c>
      <c r="E1540" t="s">
        <v>264</v>
      </c>
      <c r="F1540" t="s">
        <v>1008</v>
      </c>
      <c r="G1540" t="s">
        <v>245</v>
      </c>
      <c r="H1540">
        <v>52.17</v>
      </c>
      <c r="I1540">
        <v>0</v>
      </c>
      <c r="J1540" t="s">
        <v>193</v>
      </c>
      <c r="K1540" t="s">
        <v>194</v>
      </c>
      <c r="L1540" t="s">
        <v>194</v>
      </c>
      <c r="M1540" t="s">
        <v>990</v>
      </c>
      <c r="N1540" t="s">
        <v>1007</v>
      </c>
      <c r="Q1540">
        <v>212400</v>
      </c>
    </row>
    <row r="1541" spans="1:17" x14ac:dyDescent="0.2">
      <c r="A1541" s="169">
        <v>43880</v>
      </c>
      <c r="B1541">
        <v>3311</v>
      </c>
      <c r="C1541" t="s">
        <v>220</v>
      </c>
      <c r="D1541" t="s">
        <v>265</v>
      </c>
      <c r="E1541" t="s">
        <v>264</v>
      </c>
      <c r="F1541" t="s">
        <v>1006</v>
      </c>
      <c r="G1541" t="s">
        <v>245</v>
      </c>
      <c r="H1541">
        <v>25.83</v>
      </c>
      <c r="I1541">
        <v>0</v>
      </c>
      <c r="J1541" t="s">
        <v>193</v>
      </c>
      <c r="K1541" t="s">
        <v>194</v>
      </c>
      <c r="L1541" t="s">
        <v>194</v>
      </c>
      <c r="M1541" t="s">
        <v>990</v>
      </c>
      <c r="N1541" t="s">
        <v>223</v>
      </c>
      <c r="Q1541">
        <v>212402</v>
      </c>
    </row>
    <row r="1542" spans="1:17" x14ac:dyDescent="0.2">
      <c r="A1542" s="169">
        <v>43880</v>
      </c>
      <c r="B1542">
        <v>3311</v>
      </c>
      <c r="C1542" t="s">
        <v>220</v>
      </c>
      <c r="D1542" t="s">
        <v>265</v>
      </c>
      <c r="E1542" t="s">
        <v>264</v>
      </c>
      <c r="F1542" t="s">
        <v>1006</v>
      </c>
      <c r="G1542" t="s">
        <v>245</v>
      </c>
      <c r="H1542">
        <v>26.35</v>
      </c>
      <c r="I1542">
        <v>0</v>
      </c>
      <c r="J1542" t="s">
        <v>193</v>
      </c>
      <c r="K1542" t="s">
        <v>194</v>
      </c>
      <c r="L1542" t="s">
        <v>194</v>
      </c>
      <c r="M1542" t="s">
        <v>990</v>
      </c>
      <c r="N1542" t="s">
        <v>223</v>
      </c>
      <c r="Q1542">
        <v>212403</v>
      </c>
    </row>
    <row r="1543" spans="1:17" x14ac:dyDescent="0.2">
      <c r="A1543" s="169">
        <v>43880</v>
      </c>
      <c r="B1543">
        <v>3311</v>
      </c>
      <c r="C1543" t="s">
        <v>220</v>
      </c>
      <c r="D1543" t="s">
        <v>265</v>
      </c>
      <c r="E1543" t="s">
        <v>264</v>
      </c>
      <c r="F1543" t="s">
        <v>1005</v>
      </c>
      <c r="G1543" t="s">
        <v>245</v>
      </c>
      <c r="H1543">
        <v>23.91</v>
      </c>
      <c r="I1543">
        <v>0</v>
      </c>
      <c r="J1543" t="s">
        <v>193</v>
      </c>
      <c r="K1543" t="s">
        <v>194</v>
      </c>
      <c r="L1543" t="s">
        <v>194</v>
      </c>
      <c r="M1543" t="s">
        <v>990</v>
      </c>
      <c r="N1543" t="s">
        <v>223</v>
      </c>
      <c r="Q1543">
        <v>212404</v>
      </c>
    </row>
    <row r="1544" spans="1:17" x14ac:dyDescent="0.2">
      <c r="A1544" s="169">
        <v>43880</v>
      </c>
      <c r="B1544">
        <v>3311</v>
      </c>
      <c r="C1544" t="s">
        <v>220</v>
      </c>
      <c r="D1544" t="s">
        <v>265</v>
      </c>
      <c r="E1544" t="s">
        <v>264</v>
      </c>
      <c r="F1544" t="s">
        <v>1004</v>
      </c>
      <c r="G1544" t="s">
        <v>245</v>
      </c>
      <c r="H1544">
        <v>33.909999999999997</v>
      </c>
      <c r="I1544">
        <v>0</v>
      </c>
      <c r="J1544" t="s">
        <v>193</v>
      </c>
      <c r="K1544" t="s">
        <v>194</v>
      </c>
      <c r="L1544" t="s">
        <v>194</v>
      </c>
      <c r="M1544" t="s">
        <v>990</v>
      </c>
      <c r="N1544" t="s">
        <v>223</v>
      </c>
      <c r="Q1544">
        <v>212406</v>
      </c>
    </row>
    <row r="1545" spans="1:17" x14ac:dyDescent="0.2">
      <c r="A1545" s="169">
        <v>43880</v>
      </c>
      <c r="B1545">
        <v>3321</v>
      </c>
      <c r="C1545" t="s">
        <v>258</v>
      </c>
      <c r="D1545" t="s">
        <v>265</v>
      </c>
      <c r="E1545" t="s">
        <v>264</v>
      </c>
      <c r="F1545" t="s">
        <v>1003</v>
      </c>
      <c r="G1545" t="s">
        <v>245</v>
      </c>
      <c r="H1545">
        <v>387.12</v>
      </c>
      <c r="I1545">
        <v>0</v>
      </c>
      <c r="J1545" t="s">
        <v>193</v>
      </c>
      <c r="K1545" t="s">
        <v>194</v>
      </c>
      <c r="L1545" t="s">
        <v>194</v>
      </c>
      <c r="M1545" t="s">
        <v>990</v>
      </c>
      <c r="N1545" t="s">
        <v>1000</v>
      </c>
      <c r="Q1545">
        <v>212407</v>
      </c>
    </row>
    <row r="1546" spans="1:17" x14ac:dyDescent="0.2">
      <c r="A1546" s="169">
        <v>43880</v>
      </c>
      <c r="B1546">
        <v>3311</v>
      </c>
      <c r="C1546" t="s">
        <v>220</v>
      </c>
      <c r="D1546" t="s">
        <v>265</v>
      </c>
      <c r="E1546" t="s">
        <v>264</v>
      </c>
      <c r="F1546" t="s">
        <v>1002</v>
      </c>
      <c r="G1546" t="s">
        <v>245</v>
      </c>
      <c r="H1546">
        <v>29.91</v>
      </c>
      <c r="I1546">
        <v>0</v>
      </c>
      <c r="J1546" t="s">
        <v>193</v>
      </c>
      <c r="K1546" t="s">
        <v>194</v>
      </c>
      <c r="L1546" t="s">
        <v>194</v>
      </c>
      <c r="M1546" t="s">
        <v>990</v>
      </c>
      <c r="N1546" t="s">
        <v>223</v>
      </c>
      <c r="Q1546">
        <v>212408</v>
      </c>
    </row>
    <row r="1547" spans="1:17" x14ac:dyDescent="0.2">
      <c r="A1547" s="169">
        <v>43880</v>
      </c>
      <c r="B1547">
        <v>3326</v>
      </c>
      <c r="C1547" t="s">
        <v>252</v>
      </c>
      <c r="D1547" t="s">
        <v>265</v>
      </c>
      <c r="E1547" t="s">
        <v>264</v>
      </c>
      <c r="F1547" t="s">
        <v>1001</v>
      </c>
      <c r="G1547" t="s">
        <v>245</v>
      </c>
      <c r="H1547">
        <v>30.12</v>
      </c>
      <c r="I1547">
        <v>0</v>
      </c>
      <c r="J1547" t="s">
        <v>193</v>
      </c>
      <c r="K1547" t="s">
        <v>194</v>
      </c>
      <c r="L1547" t="s">
        <v>194</v>
      </c>
      <c r="M1547" t="s">
        <v>990</v>
      </c>
      <c r="N1547" t="s">
        <v>1000</v>
      </c>
      <c r="Q1547">
        <v>212409</v>
      </c>
    </row>
    <row r="1548" spans="1:17" x14ac:dyDescent="0.2">
      <c r="A1548" s="169">
        <v>43880</v>
      </c>
      <c r="B1548">
        <v>3326</v>
      </c>
      <c r="C1548" t="s">
        <v>252</v>
      </c>
      <c r="D1548" t="s">
        <v>265</v>
      </c>
      <c r="E1548" t="s">
        <v>264</v>
      </c>
      <c r="F1548" t="s">
        <v>999</v>
      </c>
      <c r="G1548" t="s">
        <v>245</v>
      </c>
      <c r="H1548">
        <v>101.22</v>
      </c>
      <c r="I1548">
        <v>0</v>
      </c>
      <c r="J1548" t="s">
        <v>193</v>
      </c>
      <c r="K1548" t="s">
        <v>194</v>
      </c>
      <c r="L1548" t="s">
        <v>194</v>
      </c>
      <c r="M1548" t="s">
        <v>990</v>
      </c>
      <c r="N1548" t="s">
        <v>998</v>
      </c>
      <c r="Q1548">
        <v>212410</v>
      </c>
    </row>
    <row r="1549" spans="1:17" x14ac:dyDescent="0.2">
      <c r="A1549" s="169">
        <v>43880</v>
      </c>
      <c r="B1549">
        <v>3326</v>
      </c>
      <c r="C1549" t="s">
        <v>252</v>
      </c>
      <c r="D1549" t="s">
        <v>265</v>
      </c>
      <c r="E1549" t="s">
        <v>264</v>
      </c>
      <c r="F1549" t="s">
        <v>997</v>
      </c>
      <c r="G1549" t="s">
        <v>245</v>
      </c>
      <c r="H1549">
        <v>84.05</v>
      </c>
      <c r="I1549">
        <v>0</v>
      </c>
      <c r="J1549" t="s">
        <v>193</v>
      </c>
      <c r="K1549" t="s">
        <v>194</v>
      </c>
      <c r="L1549" t="s">
        <v>194</v>
      </c>
      <c r="M1549" t="s">
        <v>990</v>
      </c>
      <c r="N1549" t="s">
        <v>996</v>
      </c>
      <c r="Q1549">
        <v>212411</v>
      </c>
    </row>
    <row r="1550" spans="1:17" x14ac:dyDescent="0.2">
      <c r="A1550" s="169">
        <v>43880</v>
      </c>
      <c r="B1550">
        <v>3705</v>
      </c>
      <c r="C1550" t="s">
        <v>204</v>
      </c>
      <c r="D1550" t="s">
        <v>265</v>
      </c>
      <c r="E1550" t="s">
        <v>264</v>
      </c>
      <c r="F1550" t="s">
        <v>995</v>
      </c>
      <c r="G1550" t="s">
        <v>245</v>
      </c>
      <c r="H1550">
        <v>4.3</v>
      </c>
      <c r="I1550">
        <v>0</v>
      </c>
      <c r="J1550" t="s">
        <v>193</v>
      </c>
      <c r="K1550" t="s">
        <v>194</v>
      </c>
      <c r="L1550" t="s">
        <v>194</v>
      </c>
      <c r="M1550" t="s">
        <v>990</v>
      </c>
      <c r="N1550" t="s">
        <v>407</v>
      </c>
      <c r="Q1550">
        <v>212446</v>
      </c>
    </row>
    <row r="1551" spans="1:17" x14ac:dyDescent="0.2">
      <c r="A1551" s="169">
        <v>43880</v>
      </c>
      <c r="B1551">
        <v>2225</v>
      </c>
      <c r="C1551" t="s">
        <v>202</v>
      </c>
      <c r="D1551" t="s">
        <v>265</v>
      </c>
      <c r="E1551" t="s">
        <v>264</v>
      </c>
      <c r="F1551" t="s">
        <v>994</v>
      </c>
      <c r="G1551" t="s">
        <v>245</v>
      </c>
      <c r="H1551">
        <v>12.17</v>
      </c>
      <c r="I1551">
        <v>0</v>
      </c>
      <c r="J1551" t="s">
        <v>193</v>
      </c>
      <c r="K1551" t="s">
        <v>194</v>
      </c>
      <c r="L1551" t="s">
        <v>194</v>
      </c>
      <c r="M1551" t="s">
        <v>990</v>
      </c>
      <c r="N1551" t="s">
        <v>993</v>
      </c>
      <c r="Q1551">
        <v>212447</v>
      </c>
    </row>
    <row r="1552" spans="1:17" x14ac:dyDescent="0.2">
      <c r="A1552" s="169">
        <v>43880</v>
      </c>
      <c r="B1552">
        <v>2225</v>
      </c>
      <c r="C1552" t="s">
        <v>202</v>
      </c>
      <c r="D1552" t="s">
        <v>265</v>
      </c>
      <c r="E1552" t="s">
        <v>264</v>
      </c>
      <c r="F1552" t="s">
        <v>992</v>
      </c>
      <c r="G1552" t="s">
        <v>245</v>
      </c>
      <c r="H1552">
        <v>121.04</v>
      </c>
      <c r="I1552">
        <v>0</v>
      </c>
      <c r="J1552" t="s">
        <v>193</v>
      </c>
      <c r="K1552" t="s">
        <v>194</v>
      </c>
      <c r="L1552" t="s">
        <v>194</v>
      </c>
      <c r="M1552" t="s">
        <v>990</v>
      </c>
      <c r="N1552" t="s">
        <v>195</v>
      </c>
      <c r="Q1552">
        <v>212448</v>
      </c>
    </row>
    <row r="1553" spans="1:17" x14ac:dyDescent="0.2">
      <c r="A1553" s="169">
        <v>43880</v>
      </c>
      <c r="B1553">
        <v>2225</v>
      </c>
      <c r="C1553" t="s">
        <v>202</v>
      </c>
      <c r="D1553" t="s">
        <v>265</v>
      </c>
      <c r="E1553" t="s">
        <v>264</v>
      </c>
      <c r="F1553" t="s">
        <v>991</v>
      </c>
      <c r="G1553" t="s">
        <v>245</v>
      </c>
      <c r="H1553">
        <v>266.08999999999997</v>
      </c>
      <c r="I1553">
        <v>0</v>
      </c>
      <c r="J1553" t="s">
        <v>193</v>
      </c>
      <c r="K1553" t="s">
        <v>194</v>
      </c>
      <c r="L1553" t="s">
        <v>194</v>
      </c>
      <c r="M1553" t="s">
        <v>990</v>
      </c>
      <c r="N1553" t="s">
        <v>195</v>
      </c>
      <c r="Q1553">
        <v>212449</v>
      </c>
    </row>
    <row r="1554" spans="1:17" x14ac:dyDescent="0.2">
      <c r="A1554" s="169">
        <v>43884</v>
      </c>
      <c r="B1554">
        <v>4505</v>
      </c>
      <c r="C1554" t="s">
        <v>396</v>
      </c>
      <c r="D1554" t="s">
        <v>265</v>
      </c>
      <c r="E1554" t="s">
        <v>264</v>
      </c>
      <c r="F1554" t="s">
        <v>454</v>
      </c>
      <c r="G1554" t="s">
        <v>245</v>
      </c>
      <c r="H1554">
        <v>3.8</v>
      </c>
      <c r="I1554">
        <v>0</v>
      </c>
      <c r="J1554" t="s">
        <v>193</v>
      </c>
      <c r="K1554" t="s">
        <v>194</v>
      </c>
      <c r="L1554" t="s">
        <v>194</v>
      </c>
      <c r="M1554" t="s">
        <v>988</v>
      </c>
      <c r="Q1554">
        <v>212474</v>
      </c>
    </row>
    <row r="1555" spans="1:17" x14ac:dyDescent="0.2">
      <c r="A1555" s="169">
        <v>43884</v>
      </c>
      <c r="B1555">
        <v>4505</v>
      </c>
      <c r="C1555" t="s">
        <v>396</v>
      </c>
      <c r="D1555" t="s">
        <v>265</v>
      </c>
      <c r="E1555" t="s">
        <v>264</v>
      </c>
      <c r="F1555" t="s">
        <v>453</v>
      </c>
      <c r="G1555" t="s">
        <v>245</v>
      </c>
      <c r="H1555">
        <v>3.8</v>
      </c>
      <c r="I1555">
        <v>0</v>
      </c>
      <c r="J1555" t="s">
        <v>193</v>
      </c>
      <c r="K1555" t="s">
        <v>194</v>
      </c>
      <c r="L1555" t="s">
        <v>194</v>
      </c>
      <c r="M1555" t="s">
        <v>988</v>
      </c>
      <c r="Q1555">
        <v>212476</v>
      </c>
    </row>
    <row r="1556" spans="1:17" x14ac:dyDescent="0.2">
      <c r="A1556" s="169">
        <v>43884</v>
      </c>
      <c r="B1556">
        <v>4505</v>
      </c>
      <c r="C1556" t="s">
        <v>396</v>
      </c>
      <c r="D1556" t="s">
        <v>265</v>
      </c>
      <c r="E1556" t="s">
        <v>264</v>
      </c>
      <c r="F1556" t="s">
        <v>452</v>
      </c>
      <c r="G1556" t="s">
        <v>245</v>
      </c>
      <c r="H1556">
        <v>3.8</v>
      </c>
      <c r="I1556">
        <v>0</v>
      </c>
      <c r="J1556" t="s">
        <v>193</v>
      </c>
      <c r="K1556" t="s">
        <v>194</v>
      </c>
      <c r="L1556" t="s">
        <v>194</v>
      </c>
      <c r="M1556" t="s">
        <v>988</v>
      </c>
      <c r="Q1556">
        <v>212478</v>
      </c>
    </row>
    <row r="1557" spans="1:17" x14ac:dyDescent="0.2">
      <c r="A1557" s="169">
        <v>43884</v>
      </c>
      <c r="B1557">
        <v>4505</v>
      </c>
      <c r="C1557" t="s">
        <v>396</v>
      </c>
      <c r="D1557" t="s">
        <v>265</v>
      </c>
      <c r="E1557" t="s">
        <v>264</v>
      </c>
      <c r="F1557" t="s">
        <v>451</v>
      </c>
      <c r="G1557" t="s">
        <v>245</v>
      </c>
      <c r="H1557">
        <v>3.8</v>
      </c>
      <c r="I1557">
        <v>0</v>
      </c>
      <c r="J1557" t="s">
        <v>193</v>
      </c>
      <c r="K1557" t="s">
        <v>194</v>
      </c>
      <c r="L1557" t="s">
        <v>194</v>
      </c>
      <c r="M1557" t="s">
        <v>988</v>
      </c>
      <c r="Q1557">
        <v>212480</v>
      </c>
    </row>
    <row r="1558" spans="1:17" x14ac:dyDescent="0.2">
      <c r="A1558" s="169">
        <v>43884</v>
      </c>
      <c r="B1558">
        <v>4505</v>
      </c>
      <c r="C1558" t="s">
        <v>396</v>
      </c>
      <c r="D1558" t="s">
        <v>265</v>
      </c>
      <c r="E1558" t="s">
        <v>264</v>
      </c>
      <c r="F1558" t="s">
        <v>450</v>
      </c>
      <c r="G1558" t="s">
        <v>245</v>
      </c>
      <c r="H1558">
        <v>3.8</v>
      </c>
      <c r="I1558">
        <v>0</v>
      </c>
      <c r="J1558" t="s">
        <v>193</v>
      </c>
      <c r="K1558" t="s">
        <v>194</v>
      </c>
      <c r="L1558" t="s">
        <v>194</v>
      </c>
      <c r="M1558" t="s">
        <v>988</v>
      </c>
      <c r="Q1558">
        <v>212482</v>
      </c>
    </row>
    <row r="1559" spans="1:17" x14ac:dyDescent="0.2">
      <c r="A1559" s="169">
        <v>43884</v>
      </c>
      <c r="B1559">
        <v>3465</v>
      </c>
      <c r="C1559" t="s">
        <v>633</v>
      </c>
      <c r="D1559" t="s">
        <v>265</v>
      </c>
      <c r="E1559" t="s">
        <v>264</v>
      </c>
      <c r="F1559" t="s">
        <v>989</v>
      </c>
      <c r="G1559" t="s">
        <v>245</v>
      </c>
      <c r="H1559">
        <v>21.74</v>
      </c>
      <c r="I1559">
        <v>0</v>
      </c>
      <c r="J1559" t="s">
        <v>193</v>
      </c>
      <c r="K1559" t="s">
        <v>194</v>
      </c>
      <c r="L1559" t="s">
        <v>194</v>
      </c>
      <c r="M1559" t="s">
        <v>988</v>
      </c>
      <c r="N1559" t="s">
        <v>448</v>
      </c>
      <c r="Q1559">
        <v>212485</v>
      </c>
    </row>
    <row r="1560" spans="1:17" x14ac:dyDescent="0.2">
      <c r="A1560" s="169">
        <v>43884</v>
      </c>
      <c r="B1560">
        <v>4505</v>
      </c>
      <c r="C1560" t="s">
        <v>396</v>
      </c>
      <c r="D1560" t="s">
        <v>265</v>
      </c>
      <c r="E1560" t="s">
        <v>264</v>
      </c>
      <c r="F1560" t="s">
        <v>447</v>
      </c>
      <c r="G1560" t="s">
        <v>245</v>
      </c>
      <c r="H1560">
        <v>3.8</v>
      </c>
      <c r="I1560">
        <v>0</v>
      </c>
      <c r="J1560" t="s">
        <v>193</v>
      </c>
      <c r="K1560" t="s">
        <v>194</v>
      </c>
      <c r="L1560" t="s">
        <v>194</v>
      </c>
      <c r="M1560" t="s">
        <v>988</v>
      </c>
      <c r="Q1560">
        <v>212486</v>
      </c>
    </row>
    <row r="1561" spans="1:17" x14ac:dyDescent="0.2">
      <c r="A1561" s="169">
        <v>43884</v>
      </c>
      <c r="B1561">
        <v>4505</v>
      </c>
      <c r="C1561" t="s">
        <v>396</v>
      </c>
      <c r="D1561" t="s">
        <v>265</v>
      </c>
      <c r="E1561" t="s">
        <v>264</v>
      </c>
      <c r="F1561" t="s">
        <v>446</v>
      </c>
      <c r="G1561" t="s">
        <v>245</v>
      </c>
      <c r="H1561">
        <v>3.8</v>
      </c>
      <c r="I1561">
        <v>0</v>
      </c>
      <c r="J1561" t="s">
        <v>193</v>
      </c>
      <c r="K1561" t="s">
        <v>194</v>
      </c>
      <c r="L1561" t="s">
        <v>194</v>
      </c>
      <c r="M1561" t="s">
        <v>988</v>
      </c>
      <c r="Q1561">
        <v>212488</v>
      </c>
    </row>
    <row r="1562" spans="1:17" x14ac:dyDescent="0.2">
      <c r="A1562" s="169">
        <v>43884</v>
      </c>
      <c r="B1562">
        <v>4505</v>
      </c>
      <c r="C1562" t="s">
        <v>396</v>
      </c>
      <c r="D1562" t="s">
        <v>265</v>
      </c>
      <c r="E1562" t="s">
        <v>264</v>
      </c>
      <c r="F1562" s="175" t="s">
        <v>445</v>
      </c>
      <c r="G1562" t="s">
        <v>245</v>
      </c>
      <c r="H1562">
        <v>3.8</v>
      </c>
      <c r="I1562">
        <v>0</v>
      </c>
      <c r="J1562" t="s">
        <v>193</v>
      </c>
      <c r="K1562" t="s">
        <v>194</v>
      </c>
      <c r="L1562" t="s">
        <v>194</v>
      </c>
      <c r="M1562" t="s">
        <v>988</v>
      </c>
      <c r="Q1562">
        <v>212490</v>
      </c>
    </row>
    <row r="1563" spans="1:17" x14ac:dyDescent="0.2">
      <c r="A1563" s="169">
        <v>43884</v>
      </c>
      <c r="B1563">
        <v>4505</v>
      </c>
      <c r="C1563" t="s">
        <v>396</v>
      </c>
      <c r="D1563" t="s">
        <v>265</v>
      </c>
      <c r="E1563" t="s">
        <v>264</v>
      </c>
      <c r="F1563" t="s">
        <v>444</v>
      </c>
      <c r="G1563" t="s">
        <v>245</v>
      </c>
      <c r="H1563">
        <v>3.8</v>
      </c>
      <c r="I1563">
        <v>0</v>
      </c>
      <c r="J1563" t="s">
        <v>193</v>
      </c>
      <c r="K1563" t="s">
        <v>194</v>
      </c>
      <c r="L1563" t="s">
        <v>194</v>
      </c>
      <c r="M1563" t="s">
        <v>988</v>
      </c>
      <c r="Q1563">
        <v>212492</v>
      </c>
    </row>
    <row r="1564" spans="1:17" x14ac:dyDescent="0.2">
      <c r="A1564" s="169">
        <v>43884</v>
      </c>
      <c r="B1564">
        <v>4505</v>
      </c>
      <c r="C1564" t="s">
        <v>396</v>
      </c>
      <c r="D1564" t="s">
        <v>265</v>
      </c>
      <c r="E1564" t="s">
        <v>264</v>
      </c>
      <c r="F1564" t="s">
        <v>443</v>
      </c>
      <c r="G1564" t="s">
        <v>245</v>
      </c>
      <c r="H1564">
        <v>3.8</v>
      </c>
      <c r="I1564">
        <v>0</v>
      </c>
      <c r="J1564" t="s">
        <v>193</v>
      </c>
      <c r="K1564" t="s">
        <v>194</v>
      </c>
      <c r="L1564" t="s">
        <v>194</v>
      </c>
      <c r="M1564" t="s">
        <v>988</v>
      </c>
      <c r="Q1564">
        <v>212494</v>
      </c>
    </row>
    <row r="1565" spans="1:17" x14ac:dyDescent="0.2">
      <c r="A1565" s="169">
        <v>43884</v>
      </c>
      <c r="B1565">
        <v>4505</v>
      </c>
      <c r="C1565" t="s">
        <v>396</v>
      </c>
      <c r="D1565" t="s">
        <v>265</v>
      </c>
      <c r="E1565" t="s">
        <v>264</v>
      </c>
      <c r="F1565" t="s">
        <v>405</v>
      </c>
      <c r="G1565" t="s">
        <v>245</v>
      </c>
      <c r="H1565">
        <v>3.8</v>
      </c>
      <c r="I1565">
        <v>0</v>
      </c>
      <c r="J1565" t="s">
        <v>193</v>
      </c>
      <c r="K1565" t="s">
        <v>194</v>
      </c>
      <c r="L1565" t="s">
        <v>194</v>
      </c>
      <c r="M1565" t="s">
        <v>988</v>
      </c>
      <c r="Q1565">
        <v>212496</v>
      </c>
    </row>
    <row r="1566" spans="1:17" x14ac:dyDescent="0.2">
      <c r="A1566" s="169">
        <v>43884</v>
      </c>
      <c r="B1566">
        <v>4505</v>
      </c>
      <c r="C1566" t="s">
        <v>396</v>
      </c>
      <c r="D1566" t="s">
        <v>265</v>
      </c>
      <c r="E1566" t="s">
        <v>264</v>
      </c>
      <c r="F1566" t="s">
        <v>442</v>
      </c>
      <c r="G1566" t="s">
        <v>245</v>
      </c>
      <c r="H1566">
        <v>3.8</v>
      </c>
      <c r="I1566">
        <v>0</v>
      </c>
      <c r="J1566" t="s">
        <v>193</v>
      </c>
      <c r="K1566" t="s">
        <v>194</v>
      </c>
      <c r="L1566" t="s">
        <v>194</v>
      </c>
      <c r="M1566" t="s">
        <v>988</v>
      </c>
      <c r="Q1566">
        <v>212498</v>
      </c>
    </row>
    <row r="1567" spans="1:17" x14ac:dyDescent="0.2">
      <c r="A1567" s="169">
        <v>43884</v>
      </c>
      <c r="B1567">
        <v>4505</v>
      </c>
      <c r="C1567" t="s">
        <v>396</v>
      </c>
      <c r="D1567" t="s">
        <v>265</v>
      </c>
      <c r="E1567" t="s">
        <v>264</v>
      </c>
      <c r="F1567" t="s">
        <v>441</v>
      </c>
      <c r="G1567" t="s">
        <v>245</v>
      </c>
      <c r="H1567">
        <v>3.8</v>
      </c>
      <c r="I1567">
        <v>0</v>
      </c>
      <c r="J1567" t="s">
        <v>193</v>
      </c>
      <c r="K1567" t="s">
        <v>194</v>
      </c>
      <c r="L1567" t="s">
        <v>194</v>
      </c>
      <c r="M1567" t="s">
        <v>988</v>
      </c>
      <c r="Q1567">
        <v>212500</v>
      </c>
    </row>
    <row r="1568" spans="1:17" x14ac:dyDescent="0.2">
      <c r="A1568" s="169">
        <v>43884</v>
      </c>
      <c r="B1568">
        <v>4505</v>
      </c>
      <c r="C1568" t="s">
        <v>396</v>
      </c>
      <c r="D1568" t="s">
        <v>265</v>
      </c>
      <c r="E1568" t="s">
        <v>264</v>
      </c>
      <c r="F1568" t="s">
        <v>440</v>
      </c>
      <c r="G1568" t="s">
        <v>245</v>
      </c>
      <c r="H1568">
        <v>3.8</v>
      </c>
      <c r="I1568">
        <v>0</v>
      </c>
      <c r="J1568" t="s">
        <v>193</v>
      </c>
      <c r="K1568" t="s">
        <v>194</v>
      </c>
      <c r="L1568" t="s">
        <v>194</v>
      </c>
      <c r="M1568" t="s">
        <v>988</v>
      </c>
      <c r="Q1568">
        <v>212502</v>
      </c>
    </row>
    <row r="1569" spans="1:17" x14ac:dyDescent="0.2">
      <c r="A1569" s="169">
        <v>43884</v>
      </c>
      <c r="B1569">
        <v>4505</v>
      </c>
      <c r="C1569" t="s">
        <v>396</v>
      </c>
      <c r="D1569" t="s">
        <v>265</v>
      </c>
      <c r="E1569" t="s">
        <v>264</v>
      </c>
      <c r="F1569" t="s">
        <v>439</v>
      </c>
      <c r="G1569" t="s">
        <v>245</v>
      </c>
      <c r="H1569">
        <v>3.8</v>
      </c>
      <c r="I1569">
        <v>0</v>
      </c>
      <c r="J1569" t="s">
        <v>193</v>
      </c>
      <c r="K1569" t="s">
        <v>194</v>
      </c>
      <c r="L1569" t="s">
        <v>194</v>
      </c>
      <c r="M1569" t="s">
        <v>988</v>
      </c>
      <c r="Q1569">
        <v>212505</v>
      </c>
    </row>
    <row r="1570" spans="1:17" x14ac:dyDescent="0.2">
      <c r="A1570" s="169">
        <v>43884</v>
      </c>
      <c r="B1570">
        <v>4505</v>
      </c>
      <c r="C1570" t="s">
        <v>396</v>
      </c>
      <c r="D1570" t="s">
        <v>265</v>
      </c>
      <c r="E1570" t="s">
        <v>264</v>
      </c>
      <c r="F1570" t="s">
        <v>438</v>
      </c>
      <c r="G1570" t="s">
        <v>245</v>
      </c>
      <c r="H1570">
        <v>3.8</v>
      </c>
      <c r="I1570">
        <v>0</v>
      </c>
      <c r="J1570" t="s">
        <v>193</v>
      </c>
      <c r="K1570" t="s">
        <v>194</v>
      </c>
      <c r="L1570" t="s">
        <v>194</v>
      </c>
      <c r="M1570" t="s">
        <v>988</v>
      </c>
      <c r="Q1570">
        <v>212507</v>
      </c>
    </row>
    <row r="1571" spans="1:17" x14ac:dyDescent="0.2">
      <c r="A1571" s="169">
        <v>43884</v>
      </c>
      <c r="B1571">
        <v>4505</v>
      </c>
      <c r="C1571" t="s">
        <v>396</v>
      </c>
      <c r="D1571" t="s">
        <v>265</v>
      </c>
      <c r="E1571" t="s">
        <v>264</v>
      </c>
      <c r="F1571" t="s">
        <v>437</v>
      </c>
      <c r="G1571" t="s">
        <v>245</v>
      </c>
      <c r="H1571">
        <v>3.8</v>
      </c>
      <c r="I1571">
        <v>0</v>
      </c>
      <c r="J1571" t="s">
        <v>193</v>
      </c>
      <c r="K1571" t="s">
        <v>194</v>
      </c>
      <c r="L1571" t="s">
        <v>194</v>
      </c>
      <c r="M1571" t="s">
        <v>988</v>
      </c>
      <c r="Q1571">
        <v>212509</v>
      </c>
    </row>
    <row r="1572" spans="1:17" x14ac:dyDescent="0.2">
      <c r="A1572" s="169">
        <v>43884</v>
      </c>
      <c r="B1572">
        <v>4505</v>
      </c>
      <c r="C1572" t="s">
        <v>396</v>
      </c>
      <c r="D1572" t="s">
        <v>265</v>
      </c>
      <c r="E1572" t="s">
        <v>264</v>
      </c>
      <c r="F1572" t="s">
        <v>436</v>
      </c>
      <c r="G1572" t="s">
        <v>245</v>
      </c>
      <c r="H1572">
        <v>3.8</v>
      </c>
      <c r="I1572">
        <v>0</v>
      </c>
      <c r="J1572" t="s">
        <v>193</v>
      </c>
      <c r="K1572" t="s">
        <v>194</v>
      </c>
      <c r="L1572" t="s">
        <v>194</v>
      </c>
      <c r="M1572" t="s">
        <v>988</v>
      </c>
      <c r="Q1572">
        <v>212511</v>
      </c>
    </row>
    <row r="1573" spans="1:17" x14ac:dyDescent="0.2">
      <c r="A1573" s="169">
        <v>43884</v>
      </c>
      <c r="B1573">
        <v>4505</v>
      </c>
      <c r="C1573" t="s">
        <v>396</v>
      </c>
      <c r="D1573" t="s">
        <v>265</v>
      </c>
      <c r="E1573" t="s">
        <v>264</v>
      </c>
      <c r="F1573" t="s">
        <v>435</v>
      </c>
      <c r="G1573" t="s">
        <v>245</v>
      </c>
      <c r="H1573">
        <v>3.8</v>
      </c>
      <c r="I1573">
        <v>0</v>
      </c>
      <c r="J1573" t="s">
        <v>193</v>
      </c>
      <c r="K1573" t="s">
        <v>194</v>
      </c>
      <c r="L1573" t="s">
        <v>194</v>
      </c>
      <c r="M1573" t="s">
        <v>988</v>
      </c>
      <c r="Q1573">
        <v>212513</v>
      </c>
    </row>
    <row r="1574" spans="1:17" x14ac:dyDescent="0.2">
      <c r="A1574" s="169">
        <v>43884</v>
      </c>
      <c r="B1574">
        <v>4505</v>
      </c>
      <c r="C1574" t="s">
        <v>396</v>
      </c>
      <c r="D1574" t="s">
        <v>265</v>
      </c>
      <c r="E1574" t="s">
        <v>264</v>
      </c>
      <c r="F1574" t="s">
        <v>434</v>
      </c>
      <c r="G1574" t="s">
        <v>245</v>
      </c>
      <c r="H1574">
        <v>3.8</v>
      </c>
      <c r="I1574">
        <v>0</v>
      </c>
      <c r="J1574" t="s">
        <v>193</v>
      </c>
      <c r="K1574" t="s">
        <v>194</v>
      </c>
      <c r="L1574" t="s">
        <v>194</v>
      </c>
      <c r="M1574" t="s">
        <v>988</v>
      </c>
      <c r="Q1574">
        <v>212515</v>
      </c>
    </row>
    <row r="1575" spans="1:17" x14ac:dyDescent="0.2">
      <c r="A1575" s="169">
        <v>43884</v>
      </c>
      <c r="B1575">
        <v>4505</v>
      </c>
      <c r="C1575" t="s">
        <v>396</v>
      </c>
      <c r="D1575" t="s">
        <v>265</v>
      </c>
      <c r="E1575" t="s">
        <v>264</v>
      </c>
      <c r="F1575" t="s">
        <v>433</v>
      </c>
      <c r="G1575" t="s">
        <v>245</v>
      </c>
      <c r="H1575">
        <v>3.8</v>
      </c>
      <c r="I1575">
        <v>0</v>
      </c>
      <c r="J1575" t="s">
        <v>193</v>
      </c>
      <c r="K1575" t="s">
        <v>194</v>
      </c>
      <c r="L1575" t="s">
        <v>194</v>
      </c>
      <c r="M1575" t="s">
        <v>988</v>
      </c>
      <c r="Q1575">
        <v>212517</v>
      </c>
    </row>
    <row r="1576" spans="1:17" x14ac:dyDescent="0.2">
      <c r="A1576" s="169">
        <v>43884</v>
      </c>
      <c r="B1576">
        <v>4505</v>
      </c>
      <c r="C1576" t="s">
        <v>396</v>
      </c>
      <c r="D1576" t="s">
        <v>265</v>
      </c>
      <c r="E1576" t="s">
        <v>264</v>
      </c>
      <c r="F1576" t="s">
        <v>432</v>
      </c>
      <c r="G1576" t="s">
        <v>245</v>
      </c>
      <c r="H1576">
        <v>3.8</v>
      </c>
      <c r="I1576">
        <v>0</v>
      </c>
      <c r="J1576" t="s">
        <v>193</v>
      </c>
      <c r="K1576" t="s">
        <v>194</v>
      </c>
      <c r="L1576" t="s">
        <v>194</v>
      </c>
      <c r="M1576" t="s">
        <v>988</v>
      </c>
      <c r="Q1576">
        <v>212519</v>
      </c>
    </row>
    <row r="1577" spans="1:17" x14ac:dyDescent="0.2">
      <c r="A1577" s="169">
        <v>43884</v>
      </c>
      <c r="B1577">
        <v>4505</v>
      </c>
      <c r="C1577" t="s">
        <v>396</v>
      </c>
      <c r="D1577" t="s">
        <v>265</v>
      </c>
      <c r="E1577" t="s">
        <v>264</v>
      </c>
      <c r="F1577" t="s">
        <v>431</v>
      </c>
      <c r="G1577" t="s">
        <v>245</v>
      </c>
      <c r="H1577">
        <v>3.8</v>
      </c>
      <c r="I1577">
        <v>0</v>
      </c>
      <c r="J1577" t="s">
        <v>193</v>
      </c>
      <c r="K1577" t="s">
        <v>194</v>
      </c>
      <c r="L1577" t="s">
        <v>194</v>
      </c>
      <c r="M1577" t="s">
        <v>988</v>
      </c>
      <c r="Q1577">
        <v>212521</v>
      </c>
    </row>
    <row r="1578" spans="1:17" x14ac:dyDescent="0.2">
      <c r="A1578" s="169">
        <v>43884</v>
      </c>
      <c r="B1578">
        <v>4505</v>
      </c>
      <c r="C1578" t="s">
        <v>396</v>
      </c>
      <c r="D1578" t="s">
        <v>265</v>
      </c>
      <c r="E1578" t="s">
        <v>264</v>
      </c>
      <c r="F1578" t="s">
        <v>430</v>
      </c>
      <c r="G1578" t="s">
        <v>245</v>
      </c>
      <c r="H1578">
        <v>3.8</v>
      </c>
      <c r="I1578">
        <v>0</v>
      </c>
      <c r="J1578" t="s">
        <v>193</v>
      </c>
      <c r="K1578" t="s">
        <v>194</v>
      </c>
      <c r="L1578" t="s">
        <v>194</v>
      </c>
      <c r="M1578" t="s">
        <v>988</v>
      </c>
      <c r="Q1578">
        <v>212527</v>
      </c>
    </row>
    <row r="1579" spans="1:17" x14ac:dyDescent="0.2">
      <c r="A1579" s="169">
        <v>43884</v>
      </c>
      <c r="B1579">
        <v>4505</v>
      </c>
      <c r="C1579" t="s">
        <v>396</v>
      </c>
      <c r="D1579" t="s">
        <v>265</v>
      </c>
      <c r="E1579" t="s">
        <v>264</v>
      </c>
      <c r="F1579" t="s">
        <v>429</v>
      </c>
      <c r="G1579" t="s">
        <v>245</v>
      </c>
      <c r="H1579">
        <v>3.8</v>
      </c>
      <c r="I1579">
        <v>0</v>
      </c>
      <c r="J1579" t="s">
        <v>193</v>
      </c>
      <c r="K1579" t="s">
        <v>194</v>
      </c>
      <c r="L1579" t="s">
        <v>194</v>
      </c>
      <c r="M1579" t="s">
        <v>988</v>
      </c>
      <c r="Q1579">
        <v>212529</v>
      </c>
    </row>
    <row r="1580" spans="1:17" x14ac:dyDescent="0.2">
      <c r="A1580" s="169">
        <v>43884</v>
      </c>
      <c r="B1580">
        <v>4505</v>
      </c>
      <c r="C1580" t="s">
        <v>396</v>
      </c>
      <c r="D1580" t="s">
        <v>265</v>
      </c>
      <c r="E1580" t="s">
        <v>264</v>
      </c>
      <c r="F1580" t="s">
        <v>417</v>
      </c>
      <c r="G1580" t="s">
        <v>245</v>
      </c>
      <c r="H1580">
        <v>3.8</v>
      </c>
      <c r="I1580">
        <v>0</v>
      </c>
      <c r="J1580" t="s">
        <v>193</v>
      </c>
      <c r="K1580" t="s">
        <v>194</v>
      </c>
      <c r="L1580" t="s">
        <v>194</v>
      </c>
      <c r="M1580" t="s">
        <v>988</v>
      </c>
      <c r="Q1580">
        <v>212531</v>
      </c>
    </row>
    <row r="1581" spans="1:17" x14ac:dyDescent="0.2">
      <c r="A1581" s="169">
        <v>43884</v>
      </c>
      <c r="B1581">
        <v>4505</v>
      </c>
      <c r="C1581" t="s">
        <v>396</v>
      </c>
      <c r="D1581" t="s">
        <v>265</v>
      </c>
      <c r="E1581" t="s">
        <v>264</v>
      </c>
      <c r="F1581" t="s">
        <v>395</v>
      </c>
      <c r="G1581" t="s">
        <v>245</v>
      </c>
      <c r="H1581">
        <v>3.8</v>
      </c>
      <c r="I1581">
        <v>0</v>
      </c>
      <c r="J1581" t="s">
        <v>193</v>
      </c>
      <c r="K1581" t="s">
        <v>194</v>
      </c>
      <c r="L1581" t="s">
        <v>194</v>
      </c>
      <c r="M1581" t="s">
        <v>988</v>
      </c>
      <c r="Q1581">
        <v>212533</v>
      </c>
    </row>
    <row r="1582" spans="1:17" x14ac:dyDescent="0.2">
      <c r="A1582" s="169">
        <v>43884</v>
      </c>
      <c r="B1582">
        <v>4505</v>
      </c>
      <c r="C1582" t="s">
        <v>396</v>
      </c>
      <c r="D1582" t="s">
        <v>265</v>
      </c>
      <c r="E1582" t="s">
        <v>264</v>
      </c>
      <c r="F1582" t="s">
        <v>428</v>
      </c>
      <c r="G1582" t="s">
        <v>245</v>
      </c>
      <c r="H1582">
        <v>3.8</v>
      </c>
      <c r="I1582">
        <v>0</v>
      </c>
      <c r="J1582" t="s">
        <v>193</v>
      </c>
      <c r="K1582" t="s">
        <v>194</v>
      </c>
      <c r="L1582" t="s">
        <v>194</v>
      </c>
      <c r="M1582" t="s">
        <v>988</v>
      </c>
      <c r="Q1582">
        <v>212535</v>
      </c>
    </row>
    <row r="1583" spans="1:17" x14ac:dyDescent="0.2">
      <c r="A1583" s="169">
        <v>43884</v>
      </c>
      <c r="B1583">
        <v>4505</v>
      </c>
      <c r="C1583" t="s">
        <v>396</v>
      </c>
      <c r="D1583" t="s">
        <v>265</v>
      </c>
      <c r="E1583" t="s">
        <v>264</v>
      </c>
      <c r="F1583" t="s">
        <v>427</v>
      </c>
      <c r="G1583" t="s">
        <v>245</v>
      </c>
      <c r="H1583">
        <v>3.8</v>
      </c>
      <c r="I1583">
        <v>0</v>
      </c>
      <c r="J1583" t="s">
        <v>193</v>
      </c>
      <c r="K1583" t="s">
        <v>194</v>
      </c>
      <c r="L1583" t="s">
        <v>194</v>
      </c>
      <c r="M1583" t="s">
        <v>988</v>
      </c>
      <c r="Q1583">
        <v>212537</v>
      </c>
    </row>
    <row r="1584" spans="1:17" x14ac:dyDescent="0.2">
      <c r="A1584" s="169">
        <v>43884</v>
      </c>
      <c r="B1584">
        <v>4505</v>
      </c>
      <c r="C1584" t="s">
        <v>396</v>
      </c>
      <c r="D1584" t="s">
        <v>265</v>
      </c>
      <c r="E1584" t="s">
        <v>264</v>
      </c>
      <c r="F1584" t="s">
        <v>426</v>
      </c>
      <c r="G1584" t="s">
        <v>245</v>
      </c>
      <c r="H1584">
        <v>3.8</v>
      </c>
      <c r="I1584">
        <v>0</v>
      </c>
      <c r="J1584" t="s">
        <v>193</v>
      </c>
      <c r="K1584" t="s">
        <v>194</v>
      </c>
      <c r="L1584" t="s">
        <v>194</v>
      </c>
      <c r="M1584" t="s">
        <v>988</v>
      </c>
      <c r="Q1584">
        <v>212539</v>
      </c>
    </row>
    <row r="1585" spans="1:17" x14ac:dyDescent="0.2">
      <c r="A1585" s="169">
        <v>43884</v>
      </c>
      <c r="B1585">
        <v>4505</v>
      </c>
      <c r="C1585" t="s">
        <v>396</v>
      </c>
      <c r="D1585" t="s">
        <v>265</v>
      </c>
      <c r="E1585" t="s">
        <v>264</v>
      </c>
      <c r="F1585" t="s">
        <v>425</v>
      </c>
      <c r="G1585" t="s">
        <v>245</v>
      </c>
      <c r="H1585">
        <v>3.8</v>
      </c>
      <c r="I1585">
        <v>0</v>
      </c>
      <c r="J1585" t="s">
        <v>193</v>
      </c>
      <c r="K1585" t="s">
        <v>194</v>
      </c>
      <c r="L1585" t="s">
        <v>194</v>
      </c>
      <c r="M1585" t="s">
        <v>988</v>
      </c>
      <c r="Q1585">
        <v>212541</v>
      </c>
    </row>
    <row r="1586" spans="1:17" x14ac:dyDescent="0.2">
      <c r="A1586" s="169">
        <v>43884</v>
      </c>
      <c r="B1586">
        <v>4505</v>
      </c>
      <c r="C1586" t="s">
        <v>396</v>
      </c>
      <c r="D1586" t="s">
        <v>265</v>
      </c>
      <c r="E1586" t="s">
        <v>264</v>
      </c>
      <c r="F1586" t="s">
        <v>424</v>
      </c>
      <c r="G1586" t="s">
        <v>245</v>
      </c>
      <c r="H1586">
        <v>3.8</v>
      </c>
      <c r="I1586">
        <v>0</v>
      </c>
      <c r="J1586" t="s">
        <v>193</v>
      </c>
      <c r="K1586" t="s">
        <v>194</v>
      </c>
      <c r="L1586" t="s">
        <v>194</v>
      </c>
      <c r="M1586" t="s">
        <v>988</v>
      </c>
      <c r="Q1586">
        <v>212543</v>
      </c>
    </row>
    <row r="1587" spans="1:17" x14ac:dyDescent="0.2">
      <c r="A1587" s="169">
        <v>43884</v>
      </c>
      <c r="B1587">
        <v>4505</v>
      </c>
      <c r="C1587" t="s">
        <v>396</v>
      </c>
      <c r="D1587" t="s">
        <v>265</v>
      </c>
      <c r="E1587" t="s">
        <v>264</v>
      </c>
      <c r="F1587" t="s">
        <v>423</v>
      </c>
      <c r="G1587" t="s">
        <v>245</v>
      </c>
      <c r="H1587">
        <v>3.8</v>
      </c>
      <c r="I1587">
        <v>0</v>
      </c>
      <c r="J1587" t="s">
        <v>193</v>
      </c>
      <c r="K1587" t="s">
        <v>194</v>
      </c>
      <c r="L1587" t="s">
        <v>194</v>
      </c>
      <c r="M1587" t="s">
        <v>988</v>
      </c>
      <c r="Q1587">
        <v>212545</v>
      </c>
    </row>
    <row r="1588" spans="1:17" x14ac:dyDescent="0.2">
      <c r="A1588" s="169">
        <v>43884</v>
      </c>
      <c r="B1588">
        <v>4505</v>
      </c>
      <c r="C1588" t="s">
        <v>396</v>
      </c>
      <c r="D1588" t="s">
        <v>265</v>
      </c>
      <c r="E1588" t="s">
        <v>264</v>
      </c>
      <c r="F1588" t="s">
        <v>422</v>
      </c>
      <c r="G1588" t="s">
        <v>245</v>
      </c>
      <c r="H1588">
        <v>3.8</v>
      </c>
      <c r="I1588">
        <v>0</v>
      </c>
      <c r="J1588" t="s">
        <v>193</v>
      </c>
      <c r="K1588" t="s">
        <v>194</v>
      </c>
      <c r="L1588" t="s">
        <v>194</v>
      </c>
      <c r="M1588" t="s">
        <v>988</v>
      </c>
      <c r="Q1588">
        <v>212547</v>
      </c>
    </row>
    <row r="1589" spans="1:17" x14ac:dyDescent="0.2">
      <c r="A1589" s="169">
        <v>43884</v>
      </c>
      <c r="B1589">
        <v>4505</v>
      </c>
      <c r="C1589" t="s">
        <v>396</v>
      </c>
      <c r="D1589" t="s">
        <v>265</v>
      </c>
      <c r="E1589" t="s">
        <v>264</v>
      </c>
      <c r="F1589" t="s">
        <v>421</v>
      </c>
      <c r="G1589" t="s">
        <v>245</v>
      </c>
      <c r="H1589">
        <v>3.8</v>
      </c>
      <c r="I1589">
        <v>0</v>
      </c>
      <c r="J1589" t="s">
        <v>193</v>
      </c>
      <c r="K1589" t="s">
        <v>194</v>
      </c>
      <c r="L1589" t="s">
        <v>194</v>
      </c>
      <c r="M1589" t="s">
        <v>988</v>
      </c>
      <c r="Q1589">
        <v>212549</v>
      </c>
    </row>
    <row r="1590" spans="1:17" x14ac:dyDescent="0.2">
      <c r="A1590" s="169">
        <v>43884</v>
      </c>
      <c r="B1590">
        <v>4505</v>
      </c>
      <c r="C1590" t="s">
        <v>396</v>
      </c>
      <c r="D1590" t="s">
        <v>265</v>
      </c>
      <c r="E1590" t="s">
        <v>264</v>
      </c>
      <c r="F1590" t="s">
        <v>420</v>
      </c>
      <c r="G1590" t="s">
        <v>245</v>
      </c>
      <c r="H1590">
        <v>3.8</v>
      </c>
      <c r="I1590">
        <v>0</v>
      </c>
      <c r="J1590" t="s">
        <v>193</v>
      </c>
      <c r="K1590" t="s">
        <v>194</v>
      </c>
      <c r="L1590" t="s">
        <v>194</v>
      </c>
      <c r="M1590" t="s">
        <v>988</v>
      </c>
      <c r="Q1590">
        <v>212551</v>
      </c>
    </row>
    <row r="1591" spans="1:17" x14ac:dyDescent="0.2">
      <c r="A1591" s="169">
        <v>43884</v>
      </c>
      <c r="B1591">
        <v>4505</v>
      </c>
      <c r="C1591" t="s">
        <v>396</v>
      </c>
      <c r="D1591" t="s">
        <v>265</v>
      </c>
      <c r="E1591" t="s">
        <v>264</v>
      </c>
      <c r="F1591" t="s">
        <v>419</v>
      </c>
      <c r="G1591" t="s">
        <v>245</v>
      </c>
      <c r="H1591">
        <v>3.8</v>
      </c>
      <c r="I1591">
        <v>0</v>
      </c>
      <c r="J1591" t="s">
        <v>193</v>
      </c>
      <c r="K1591" t="s">
        <v>194</v>
      </c>
      <c r="L1591" t="s">
        <v>194</v>
      </c>
      <c r="M1591" t="s">
        <v>988</v>
      </c>
      <c r="Q1591">
        <v>212553</v>
      </c>
    </row>
    <row r="1592" spans="1:17" x14ac:dyDescent="0.2">
      <c r="A1592" s="169">
        <v>43884</v>
      </c>
      <c r="B1592">
        <v>4505</v>
      </c>
      <c r="C1592" t="s">
        <v>396</v>
      </c>
      <c r="D1592" t="s">
        <v>265</v>
      </c>
      <c r="E1592" t="s">
        <v>264</v>
      </c>
      <c r="F1592" t="s">
        <v>418</v>
      </c>
      <c r="G1592" t="s">
        <v>245</v>
      </c>
      <c r="H1592">
        <v>3.8</v>
      </c>
      <c r="I1592">
        <v>0</v>
      </c>
      <c r="J1592" t="s">
        <v>193</v>
      </c>
      <c r="K1592" t="s">
        <v>194</v>
      </c>
      <c r="L1592" t="s">
        <v>194</v>
      </c>
      <c r="M1592" t="s">
        <v>988</v>
      </c>
      <c r="Q1592">
        <v>212555</v>
      </c>
    </row>
    <row r="1593" spans="1:17" x14ac:dyDescent="0.2">
      <c r="A1593" s="169">
        <v>43884</v>
      </c>
      <c r="B1593">
        <v>4505</v>
      </c>
      <c r="C1593" t="s">
        <v>396</v>
      </c>
      <c r="D1593" t="s">
        <v>265</v>
      </c>
      <c r="E1593" t="s">
        <v>264</v>
      </c>
      <c r="F1593" t="s">
        <v>417</v>
      </c>
      <c r="G1593" t="s">
        <v>245</v>
      </c>
      <c r="H1593">
        <v>3.8</v>
      </c>
      <c r="I1593">
        <v>0</v>
      </c>
      <c r="J1593" t="s">
        <v>193</v>
      </c>
      <c r="K1593" t="s">
        <v>194</v>
      </c>
      <c r="L1593" t="s">
        <v>194</v>
      </c>
      <c r="M1593" t="s">
        <v>988</v>
      </c>
      <c r="Q1593">
        <v>212567</v>
      </c>
    </row>
    <row r="1594" spans="1:17" x14ac:dyDescent="0.2">
      <c r="A1594" s="169">
        <v>43884</v>
      </c>
      <c r="B1594">
        <v>4505</v>
      </c>
      <c r="C1594" t="s">
        <v>396</v>
      </c>
      <c r="D1594" t="s">
        <v>265</v>
      </c>
      <c r="E1594" t="s">
        <v>264</v>
      </c>
      <c r="F1594" t="s">
        <v>416</v>
      </c>
      <c r="G1594" t="s">
        <v>245</v>
      </c>
      <c r="H1594">
        <v>3.8</v>
      </c>
      <c r="I1594">
        <v>0</v>
      </c>
      <c r="J1594" t="s">
        <v>193</v>
      </c>
      <c r="K1594" t="s">
        <v>194</v>
      </c>
      <c r="L1594" t="s">
        <v>194</v>
      </c>
      <c r="M1594" t="s">
        <v>988</v>
      </c>
      <c r="Q1594">
        <v>212569</v>
      </c>
    </row>
    <row r="1595" spans="1:17" x14ac:dyDescent="0.2">
      <c r="A1595" s="169">
        <v>43884</v>
      </c>
      <c r="B1595">
        <v>4505</v>
      </c>
      <c r="C1595" t="s">
        <v>396</v>
      </c>
      <c r="D1595" t="s">
        <v>265</v>
      </c>
      <c r="E1595" t="s">
        <v>264</v>
      </c>
      <c r="F1595" t="s">
        <v>414</v>
      </c>
      <c r="G1595" t="s">
        <v>245</v>
      </c>
      <c r="H1595">
        <v>3.8</v>
      </c>
      <c r="I1595">
        <v>0</v>
      </c>
      <c r="J1595" t="s">
        <v>193</v>
      </c>
      <c r="K1595" t="s">
        <v>194</v>
      </c>
      <c r="L1595" t="s">
        <v>194</v>
      </c>
      <c r="M1595" t="s">
        <v>988</v>
      </c>
      <c r="Q1595">
        <v>212571</v>
      </c>
    </row>
    <row r="1596" spans="1:17" x14ac:dyDescent="0.2">
      <c r="A1596" s="169">
        <v>43884</v>
      </c>
      <c r="B1596">
        <v>4505</v>
      </c>
      <c r="C1596" t="s">
        <v>396</v>
      </c>
      <c r="D1596" t="s">
        <v>265</v>
      </c>
      <c r="E1596" t="s">
        <v>264</v>
      </c>
      <c r="F1596" t="s">
        <v>405</v>
      </c>
      <c r="G1596" t="s">
        <v>245</v>
      </c>
      <c r="H1596">
        <v>3.8</v>
      </c>
      <c r="I1596">
        <v>0</v>
      </c>
      <c r="J1596" t="s">
        <v>193</v>
      </c>
      <c r="K1596" t="s">
        <v>194</v>
      </c>
      <c r="L1596" t="s">
        <v>194</v>
      </c>
      <c r="M1596" t="s">
        <v>988</v>
      </c>
      <c r="Q1596">
        <v>212573</v>
      </c>
    </row>
    <row r="1597" spans="1:17" x14ac:dyDescent="0.2">
      <c r="A1597" s="169">
        <v>43884</v>
      </c>
      <c r="B1597">
        <v>4505</v>
      </c>
      <c r="C1597" t="s">
        <v>396</v>
      </c>
      <c r="D1597" t="s">
        <v>265</v>
      </c>
      <c r="E1597" t="s">
        <v>264</v>
      </c>
      <c r="F1597" t="s">
        <v>403</v>
      </c>
      <c r="G1597" t="s">
        <v>245</v>
      </c>
      <c r="H1597">
        <v>3.8</v>
      </c>
      <c r="I1597">
        <v>0</v>
      </c>
      <c r="J1597" t="s">
        <v>193</v>
      </c>
      <c r="K1597" t="s">
        <v>194</v>
      </c>
      <c r="L1597" t="s">
        <v>194</v>
      </c>
      <c r="M1597" t="s">
        <v>988</v>
      </c>
      <c r="Q1597">
        <v>212575</v>
      </c>
    </row>
    <row r="1598" spans="1:17" x14ac:dyDescent="0.2">
      <c r="A1598" s="169">
        <v>43884</v>
      </c>
      <c r="B1598">
        <v>4505</v>
      </c>
      <c r="C1598" t="s">
        <v>396</v>
      </c>
      <c r="D1598" t="s">
        <v>265</v>
      </c>
      <c r="E1598" t="s">
        <v>264</v>
      </c>
      <c r="F1598" t="s">
        <v>402</v>
      </c>
      <c r="G1598" t="s">
        <v>245</v>
      </c>
      <c r="H1598">
        <v>3.8</v>
      </c>
      <c r="I1598">
        <v>0</v>
      </c>
      <c r="J1598" t="s">
        <v>193</v>
      </c>
      <c r="K1598" t="s">
        <v>194</v>
      </c>
      <c r="L1598" t="s">
        <v>194</v>
      </c>
      <c r="M1598" t="s">
        <v>988</v>
      </c>
      <c r="Q1598">
        <v>212577</v>
      </c>
    </row>
    <row r="1599" spans="1:17" x14ac:dyDescent="0.2">
      <c r="A1599" s="169">
        <v>43884</v>
      </c>
      <c r="B1599">
        <v>4505</v>
      </c>
      <c r="C1599" t="s">
        <v>396</v>
      </c>
      <c r="D1599" t="s">
        <v>265</v>
      </c>
      <c r="E1599" t="s">
        <v>264</v>
      </c>
      <c r="F1599" t="s">
        <v>401</v>
      </c>
      <c r="G1599" t="s">
        <v>245</v>
      </c>
      <c r="H1599">
        <v>3.8</v>
      </c>
      <c r="I1599">
        <v>0</v>
      </c>
      <c r="J1599" t="s">
        <v>193</v>
      </c>
      <c r="K1599" t="s">
        <v>194</v>
      </c>
      <c r="L1599" t="s">
        <v>194</v>
      </c>
      <c r="M1599" t="s">
        <v>988</v>
      </c>
      <c r="Q1599">
        <v>212579</v>
      </c>
    </row>
    <row r="1600" spans="1:17" x14ac:dyDescent="0.2">
      <c r="A1600" s="169">
        <v>43884</v>
      </c>
      <c r="B1600">
        <v>4505</v>
      </c>
      <c r="C1600" t="s">
        <v>396</v>
      </c>
      <c r="D1600" t="s">
        <v>265</v>
      </c>
      <c r="E1600" t="s">
        <v>264</v>
      </c>
      <c r="F1600" t="s">
        <v>399</v>
      </c>
      <c r="G1600" t="s">
        <v>245</v>
      </c>
      <c r="H1600">
        <v>3.8</v>
      </c>
      <c r="I1600">
        <v>0</v>
      </c>
      <c r="J1600" t="s">
        <v>193</v>
      </c>
      <c r="K1600" t="s">
        <v>194</v>
      </c>
      <c r="L1600" t="s">
        <v>194</v>
      </c>
      <c r="M1600" t="s">
        <v>988</v>
      </c>
      <c r="Q1600">
        <v>212581</v>
      </c>
    </row>
    <row r="1601" spans="1:17" x14ac:dyDescent="0.2">
      <c r="A1601" s="169">
        <v>43884</v>
      </c>
      <c r="B1601">
        <v>4505</v>
      </c>
      <c r="C1601" t="s">
        <v>396</v>
      </c>
      <c r="D1601" t="s">
        <v>265</v>
      </c>
      <c r="E1601" t="s">
        <v>264</v>
      </c>
      <c r="F1601" t="s">
        <v>398</v>
      </c>
      <c r="G1601" t="s">
        <v>245</v>
      </c>
      <c r="H1601">
        <v>3.8</v>
      </c>
      <c r="I1601">
        <v>0</v>
      </c>
      <c r="J1601" t="s">
        <v>193</v>
      </c>
      <c r="K1601" t="s">
        <v>194</v>
      </c>
      <c r="L1601" t="s">
        <v>194</v>
      </c>
      <c r="M1601" t="s">
        <v>988</v>
      </c>
      <c r="Q1601">
        <v>212583</v>
      </c>
    </row>
    <row r="1602" spans="1:17" x14ac:dyDescent="0.2">
      <c r="A1602" s="169">
        <v>43884</v>
      </c>
      <c r="B1602">
        <v>4505</v>
      </c>
      <c r="C1602" t="s">
        <v>396</v>
      </c>
      <c r="D1602" t="s">
        <v>265</v>
      </c>
      <c r="E1602" t="s">
        <v>264</v>
      </c>
      <c r="F1602" t="s">
        <v>397</v>
      </c>
      <c r="G1602" t="s">
        <v>245</v>
      </c>
      <c r="H1602">
        <v>3.8</v>
      </c>
      <c r="I1602">
        <v>0</v>
      </c>
      <c r="J1602" t="s">
        <v>193</v>
      </c>
      <c r="K1602" t="s">
        <v>194</v>
      </c>
      <c r="L1602" t="s">
        <v>194</v>
      </c>
      <c r="M1602" t="s">
        <v>988</v>
      </c>
      <c r="Q1602">
        <v>212585</v>
      </c>
    </row>
    <row r="1603" spans="1:17" x14ac:dyDescent="0.2">
      <c r="A1603" s="169">
        <v>43884</v>
      </c>
      <c r="B1603">
        <v>4505</v>
      </c>
      <c r="C1603" t="s">
        <v>396</v>
      </c>
      <c r="D1603" t="s">
        <v>265</v>
      </c>
      <c r="E1603" t="s">
        <v>264</v>
      </c>
      <c r="F1603" t="s">
        <v>395</v>
      </c>
      <c r="G1603" t="s">
        <v>245</v>
      </c>
      <c r="H1603">
        <v>3.8</v>
      </c>
      <c r="I1603">
        <v>0</v>
      </c>
      <c r="J1603" t="s">
        <v>193</v>
      </c>
      <c r="K1603" t="s">
        <v>194</v>
      </c>
      <c r="L1603" t="s">
        <v>194</v>
      </c>
      <c r="M1603" t="s">
        <v>988</v>
      </c>
      <c r="Q1603">
        <v>212587</v>
      </c>
    </row>
    <row r="1604" spans="1:17" x14ac:dyDescent="0.2">
      <c r="A1604" s="169">
        <v>43884</v>
      </c>
      <c r="B1604">
        <v>3326</v>
      </c>
      <c r="C1604" t="s">
        <v>252</v>
      </c>
      <c r="D1604" t="s">
        <v>265</v>
      </c>
      <c r="E1604" t="s">
        <v>264</v>
      </c>
      <c r="F1604" s="175" t="s">
        <v>987</v>
      </c>
      <c r="G1604" t="s">
        <v>243</v>
      </c>
      <c r="H1604">
        <v>20.49</v>
      </c>
      <c r="I1604">
        <v>0</v>
      </c>
      <c r="J1604" t="s">
        <v>193</v>
      </c>
      <c r="K1604" t="s">
        <v>194</v>
      </c>
      <c r="L1604" t="s">
        <v>194</v>
      </c>
      <c r="M1604" t="s">
        <v>986</v>
      </c>
      <c r="N1604" t="s">
        <v>985</v>
      </c>
      <c r="Q1604">
        <v>212591</v>
      </c>
    </row>
    <row r="1605" spans="1:17" x14ac:dyDescent="0.2">
      <c r="A1605" s="169">
        <v>43887</v>
      </c>
      <c r="B1605">
        <v>3705</v>
      </c>
      <c r="C1605" t="s">
        <v>204</v>
      </c>
      <c r="D1605" t="s">
        <v>265</v>
      </c>
      <c r="E1605" t="s">
        <v>264</v>
      </c>
      <c r="F1605" s="175" t="s">
        <v>984</v>
      </c>
      <c r="G1605" t="s">
        <v>245</v>
      </c>
      <c r="H1605">
        <v>31.18</v>
      </c>
      <c r="I1605">
        <v>0</v>
      </c>
      <c r="J1605" t="s">
        <v>193</v>
      </c>
      <c r="K1605" t="s">
        <v>194</v>
      </c>
      <c r="L1605" t="s">
        <v>194</v>
      </c>
      <c r="M1605" t="s">
        <v>978</v>
      </c>
      <c r="N1605" t="s">
        <v>983</v>
      </c>
      <c r="Q1605">
        <v>212612</v>
      </c>
    </row>
    <row r="1606" spans="1:17" x14ac:dyDescent="0.2">
      <c r="A1606" s="169">
        <v>43887</v>
      </c>
      <c r="B1606">
        <v>2225</v>
      </c>
      <c r="C1606" t="s">
        <v>202</v>
      </c>
      <c r="D1606" t="s">
        <v>265</v>
      </c>
      <c r="E1606" t="s">
        <v>264</v>
      </c>
      <c r="F1606" s="175" t="s">
        <v>982</v>
      </c>
      <c r="G1606" t="s">
        <v>24</v>
      </c>
      <c r="H1606">
        <v>7.39</v>
      </c>
      <c r="I1606">
        <v>0</v>
      </c>
      <c r="J1606" t="s">
        <v>193</v>
      </c>
      <c r="K1606" t="s">
        <v>194</v>
      </c>
      <c r="L1606" t="s">
        <v>194</v>
      </c>
      <c r="M1606" t="s">
        <v>978</v>
      </c>
      <c r="N1606" t="s">
        <v>195</v>
      </c>
      <c r="Q1606">
        <v>212613</v>
      </c>
    </row>
    <row r="1607" spans="1:17" x14ac:dyDescent="0.2">
      <c r="A1607" s="169">
        <v>43887</v>
      </c>
      <c r="B1607">
        <v>2225</v>
      </c>
      <c r="C1607" t="s">
        <v>202</v>
      </c>
      <c r="D1607" t="s">
        <v>265</v>
      </c>
      <c r="E1607" t="s">
        <v>264</v>
      </c>
      <c r="F1607" t="s">
        <v>981</v>
      </c>
      <c r="G1607" t="s">
        <v>245</v>
      </c>
      <c r="H1607">
        <v>41.74</v>
      </c>
      <c r="I1607">
        <v>0</v>
      </c>
      <c r="J1607" t="s">
        <v>193</v>
      </c>
      <c r="K1607" t="s">
        <v>194</v>
      </c>
      <c r="L1607" t="s">
        <v>194</v>
      </c>
      <c r="M1607" t="s">
        <v>978</v>
      </c>
      <c r="N1607" t="s">
        <v>980</v>
      </c>
      <c r="Q1607">
        <v>212624</v>
      </c>
    </row>
    <row r="1608" spans="1:17" x14ac:dyDescent="0.2">
      <c r="A1608" s="169">
        <v>43887</v>
      </c>
      <c r="B1608">
        <v>2225</v>
      </c>
      <c r="C1608" t="s">
        <v>202</v>
      </c>
      <c r="D1608" t="s">
        <v>265</v>
      </c>
      <c r="E1608" t="s">
        <v>264</v>
      </c>
      <c r="F1608" t="s">
        <v>979</v>
      </c>
      <c r="G1608" t="s">
        <v>245</v>
      </c>
      <c r="H1608">
        <v>33.909999999999997</v>
      </c>
      <c r="I1608">
        <v>0</v>
      </c>
      <c r="J1608" t="s">
        <v>193</v>
      </c>
      <c r="K1608" t="s">
        <v>194</v>
      </c>
      <c r="L1608" t="s">
        <v>194</v>
      </c>
      <c r="M1608" t="s">
        <v>978</v>
      </c>
      <c r="N1608" t="s">
        <v>977</v>
      </c>
      <c r="Q1608">
        <v>212625</v>
      </c>
    </row>
    <row r="1609" spans="1:17" x14ac:dyDescent="0.2">
      <c r="A1609" s="169">
        <v>43889</v>
      </c>
      <c r="B1609">
        <v>4505</v>
      </c>
      <c r="C1609" t="s">
        <v>396</v>
      </c>
      <c r="D1609" t="s">
        <v>265</v>
      </c>
      <c r="E1609" t="s">
        <v>264</v>
      </c>
      <c r="F1609" t="s">
        <v>976</v>
      </c>
      <c r="G1609" t="s">
        <v>245</v>
      </c>
      <c r="H1609">
        <v>3.08</v>
      </c>
      <c r="I1609">
        <v>0</v>
      </c>
      <c r="J1609" t="s">
        <v>193</v>
      </c>
      <c r="K1609" t="s">
        <v>194</v>
      </c>
      <c r="L1609" t="s">
        <v>194</v>
      </c>
      <c r="M1609" t="s">
        <v>975</v>
      </c>
      <c r="N1609" t="s">
        <v>974</v>
      </c>
      <c r="Q1609">
        <v>212688</v>
      </c>
    </row>
    <row r="1610" spans="1:17" x14ac:dyDescent="0.2">
      <c r="A1610" s="169">
        <v>43890</v>
      </c>
      <c r="B1610">
        <v>2105</v>
      </c>
      <c r="C1610" t="s">
        <v>186</v>
      </c>
      <c r="D1610" t="s">
        <v>265</v>
      </c>
      <c r="E1610" t="s">
        <v>264</v>
      </c>
      <c r="F1610" t="s">
        <v>972</v>
      </c>
      <c r="G1610" t="s">
        <v>245</v>
      </c>
      <c r="H1610" s="170">
        <v>40301.58</v>
      </c>
      <c r="I1610">
        <v>0</v>
      </c>
      <c r="J1610" t="s">
        <v>188</v>
      </c>
      <c r="K1610" t="s">
        <v>189</v>
      </c>
      <c r="L1610" t="s">
        <v>189</v>
      </c>
      <c r="M1610" t="s">
        <v>973</v>
      </c>
      <c r="Q1610">
        <v>212698</v>
      </c>
    </row>
    <row r="1611" spans="1:17" x14ac:dyDescent="0.2">
      <c r="A1611" s="169">
        <v>43890</v>
      </c>
      <c r="B1611">
        <v>2135</v>
      </c>
      <c r="C1611" t="s">
        <v>190</v>
      </c>
      <c r="D1611" t="s">
        <v>265</v>
      </c>
      <c r="E1611" t="s">
        <v>264</v>
      </c>
      <c r="F1611" t="s">
        <v>972</v>
      </c>
      <c r="G1611" t="s">
        <v>245</v>
      </c>
      <c r="H1611">
        <v>488.47</v>
      </c>
      <c r="I1611">
        <v>0</v>
      </c>
      <c r="J1611" t="s">
        <v>188</v>
      </c>
      <c r="K1611" t="s">
        <v>189</v>
      </c>
      <c r="L1611" t="s">
        <v>189</v>
      </c>
      <c r="M1611" t="s">
        <v>973</v>
      </c>
      <c r="Q1611">
        <v>212704</v>
      </c>
    </row>
    <row r="1612" spans="1:17" x14ac:dyDescent="0.2">
      <c r="A1612" s="169">
        <v>43890</v>
      </c>
      <c r="B1612">
        <v>2140</v>
      </c>
      <c r="C1612" t="s">
        <v>191</v>
      </c>
      <c r="D1612" t="s">
        <v>265</v>
      </c>
      <c r="E1612" t="s">
        <v>264</v>
      </c>
      <c r="F1612" t="s">
        <v>972</v>
      </c>
      <c r="G1612" t="s">
        <v>245</v>
      </c>
      <c r="H1612" s="170">
        <v>1173.8599999999999</v>
      </c>
      <c r="I1612">
        <v>0</v>
      </c>
      <c r="J1612" t="s">
        <v>188</v>
      </c>
      <c r="K1612" t="s">
        <v>189</v>
      </c>
      <c r="L1612" t="s">
        <v>189</v>
      </c>
      <c r="M1612" t="s">
        <v>973</v>
      </c>
      <c r="Q1612">
        <v>212714</v>
      </c>
    </row>
    <row r="1613" spans="1:17" x14ac:dyDescent="0.2">
      <c r="A1613" s="169">
        <v>43891</v>
      </c>
      <c r="B1613">
        <v>2105</v>
      </c>
      <c r="C1613" t="s">
        <v>186</v>
      </c>
      <c r="D1613" t="s">
        <v>265</v>
      </c>
      <c r="E1613" t="s">
        <v>264</v>
      </c>
      <c r="F1613" t="s">
        <v>972</v>
      </c>
      <c r="G1613" t="s">
        <v>245</v>
      </c>
      <c r="H1613" s="170">
        <v>-40301.58</v>
      </c>
      <c r="I1613">
        <v>0</v>
      </c>
      <c r="J1613" t="s">
        <v>188</v>
      </c>
      <c r="K1613" t="s">
        <v>189</v>
      </c>
      <c r="L1613" t="s">
        <v>189</v>
      </c>
      <c r="M1613" t="s">
        <v>971</v>
      </c>
      <c r="Q1613">
        <v>212725</v>
      </c>
    </row>
    <row r="1614" spans="1:17" x14ac:dyDescent="0.2">
      <c r="A1614" s="169">
        <v>43891</v>
      </c>
      <c r="B1614">
        <v>2135</v>
      </c>
      <c r="C1614" t="s">
        <v>190</v>
      </c>
      <c r="D1614" t="s">
        <v>265</v>
      </c>
      <c r="E1614" t="s">
        <v>264</v>
      </c>
      <c r="F1614" t="s">
        <v>972</v>
      </c>
      <c r="G1614" t="s">
        <v>245</v>
      </c>
      <c r="H1614">
        <v>-488.47</v>
      </c>
      <c r="I1614">
        <v>0</v>
      </c>
      <c r="J1614" t="s">
        <v>188</v>
      </c>
      <c r="K1614" t="s">
        <v>189</v>
      </c>
      <c r="L1614" t="s">
        <v>189</v>
      </c>
      <c r="M1614" t="s">
        <v>971</v>
      </c>
      <c r="Q1614">
        <v>212731</v>
      </c>
    </row>
    <row r="1615" spans="1:17" x14ac:dyDescent="0.2">
      <c r="A1615" s="169">
        <v>43891</v>
      </c>
      <c r="B1615">
        <v>2140</v>
      </c>
      <c r="C1615" t="s">
        <v>191</v>
      </c>
      <c r="D1615" t="s">
        <v>265</v>
      </c>
      <c r="E1615" t="s">
        <v>264</v>
      </c>
      <c r="F1615" t="s">
        <v>972</v>
      </c>
      <c r="G1615" t="s">
        <v>245</v>
      </c>
      <c r="H1615" s="170">
        <v>-1173.8599999999999</v>
      </c>
      <c r="I1615">
        <v>0</v>
      </c>
      <c r="J1615" t="s">
        <v>188</v>
      </c>
      <c r="K1615" t="s">
        <v>189</v>
      </c>
      <c r="L1615" t="s">
        <v>189</v>
      </c>
      <c r="M1615" t="s">
        <v>971</v>
      </c>
      <c r="Q1615">
        <v>212741</v>
      </c>
    </row>
    <row r="1616" spans="1:17" x14ac:dyDescent="0.2">
      <c r="A1616" s="169">
        <v>43890</v>
      </c>
      <c r="B1616">
        <v>2505</v>
      </c>
      <c r="C1616" t="s">
        <v>205</v>
      </c>
      <c r="D1616" t="s">
        <v>265</v>
      </c>
      <c r="E1616" t="s">
        <v>264</v>
      </c>
      <c r="F1616" t="s">
        <v>970</v>
      </c>
      <c r="G1616" t="s">
        <v>245</v>
      </c>
      <c r="H1616" s="170">
        <v>8774.5</v>
      </c>
      <c r="I1616">
        <v>0</v>
      </c>
      <c r="J1616" t="s">
        <v>188</v>
      </c>
      <c r="K1616" t="s">
        <v>189</v>
      </c>
      <c r="L1616" t="s">
        <v>189</v>
      </c>
      <c r="M1616" t="s">
        <v>969</v>
      </c>
      <c r="Q1616">
        <v>212754</v>
      </c>
    </row>
    <row r="1617" spans="1:17" x14ac:dyDescent="0.2">
      <c r="A1617" s="169">
        <v>43890</v>
      </c>
      <c r="B1617">
        <v>4505</v>
      </c>
      <c r="C1617" t="s">
        <v>396</v>
      </c>
      <c r="D1617" t="s">
        <v>265</v>
      </c>
      <c r="E1617" t="s">
        <v>264</v>
      </c>
      <c r="F1617" t="s">
        <v>415</v>
      </c>
      <c r="G1617" t="s">
        <v>245</v>
      </c>
      <c r="H1617">
        <v>3.8</v>
      </c>
      <c r="I1617">
        <v>0</v>
      </c>
      <c r="J1617" t="s">
        <v>193</v>
      </c>
      <c r="K1617" t="s">
        <v>194</v>
      </c>
      <c r="L1617" t="s">
        <v>194</v>
      </c>
      <c r="M1617" t="s">
        <v>968</v>
      </c>
      <c r="Q1617">
        <v>212803</v>
      </c>
    </row>
    <row r="1618" spans="1:17" x14ac:dyDescent="0.2">
      <c r="A1618" s="169">
        <v>43890</v>
      </c>
      <c r="B1618">
        <v>4505</v>
      </c>
      <c r="C1618" t="s">
        <v>396</v>
      </c>
      <c r="D1618" t="s">
        <v>265</v>
      </c>
      <c r="E1618" t="s">
        <v>264</v>
      </c>
      <c r="F1618" t="s">
        <v>400</v>
      </c>
      <c r="G1618" t="s">
        <v>245</v>
      </c>
      <c r="H1618">
        <v>3.8</v>
      </c>
      <c r="I1618">
        <v>0</v>
      </c>
      <c r="J1618" t="s">
        <v>193</v>
      </c>
      <c r="K1618" t="s">
        <v>194</v>
      </c>
      <c r="L1618" t="s">
        <v>194</v>
      </c>
      <c r="M1618" t="s">
        <v>968</v>
      </c>
      <c r="Q1618">
        <v>212805</v>
      </c>
    </row>
    <row r="1619" spans="1:17" x14ac:dyDescent="0.2">
      <c r="A1619" s="169">
        <v>43890</v>
      </c>
      <c r="B1619">
        <v>3446</v>
      </c>
      <c r="C1619" t="s">
        <v>192</v>
      </c>
      <c r="D1619" t="s">
        <v>265</v>
      </c>
      <c r="E1619" t="s">
        <v>264</v>
      </c>
      <c r="F1619" t="s">
        <v>382</v>
      </c>
      <c r="G1619" t="s">
        <v>245</v>
      </c>
      <c r="H1619">
        <v>239.02</v>
      </c>
      <c r="I1619">
        <v>0</v>
      </c>
      <c r="J1619" t="s">
        <v>193</v>
      </c>
      <c r="K1619" t="s">
        <v>194</v>
      </c>
      <c r="L1619" t="s">
        <v>194</v>
      </c>
      <c r="M1619" t="s">
        <v>967</v>
      </c>
      <c r="N1619" t="s">
        <v>224</v>
      </c>
      <c r="Q1619">
        <v>212808</v>
      </c>
    </row>
    <row r="1620" spans="1:17" x14ac:dyDescent="0.2">
      <c r="A1620" s="169">
        <v>43890</v>
      </c>
      <c r="B1620">
        <v>3446</v>
      </c>
      <c r="C1620" t="s">
        <v>192</v>
      </c>
      <c r="D1620" t="s">
        <v>265</v>
      </c>
      <c r="E1620" t="s">
        <v>264</v>
      </c>
      <c r="F1620" t="s">
        <v>382</v>
      </c>
      <c r="G1620" t="s">
        <v>245</v>
      </c>
      <c r="H1620">
        <v>57.39</v>
      </c>
      <c r="I1620">
        <v>0</v>
      </c>
      <c r="J1620" t="s">
        <v>193</v>
      </c>
      <c r="K1620" t="s">
        <v>194</v>
      </c>
      <c r="L1620" t="s">
        <v>194</v>
      </c>
      <c r="M1620" t="s">
        <v>967</v>
      </c>
      <c r="N1620" t="s">
        <v>195</v>
      </c>
      <c r="Q1620">
        <v>212809</v>
      </c>
    </row>
    <row r="1621" spans="1:17" x14ac:dyDescent="0.2">
      <c r="A1621" s="169">
        <v>43890</v>
      </c>
      <c r="B1621">
        <v>3446</v>
      </c>
      <c r="C1621" t="s">
        <v>192</v>
      </c>
      <c r="D1621" t="s">
        <v>265</v>
      </c>
      <c r="E1621" t="s">
        <v>264</v>
      </c>
      <c r="F1621" t="s">
        <v>382</v>
      </c>
      <c r="G1621" t="s">
        <v>245</v>
      </c>
      <c r="H1621">
        <v>32.700000000000003</v>
      </c>
      <c r="I1621">
        <v>0</v>
      </c>
      <c r="J1621" t="s">
        <v>193</v>
      </c>
      <c r="K1621" t="s">
        <v>194</v>
      </c>
      <c r="L1621" t="s">
        <v>194</v>
      </c>
      <c r="M1621" t="s">
        <v>967</v>
      </c>
      <c r="N1621" t="s">
        <v>230</v>
      </c>
      <c r="Q1621">
        <v>212810</v>
      </c>
    </row>
    <row r="1622" spans="1:17" x14ac:dyDescent="0.2">
      <c r="A1622" s="169">
        <v>43890</v>
      </c>
      <c r="B1622">
        <v>4505</v>
      </c>
      <c r="C1622" t="s">
        <v>396</v>
      </c>
      <c r="D1622" t="s">
        <v>265</v>
      </c>
      <c r="E1622" t="s">
        <v>264</v>
      </c>
      <c r="F1622" t="s">
        <v>554</v>
      </c>
      <c r="G1622" t="s">
        <v>245</v>
      </c>
      <c r="H1622">
        <v>41.67</v>
      </c>
      <c r="I1622">
        <v>0</v>
      </c>
      <c r="J1622" t="s">
        <v>193</v>
      </c>
      <c r="K1622" t="s">
        <v>194</v>
      </c>
      <c r="L1622" t="s">
        <v>194</v>
      </c>
      <c r="M1622" t="s">
        <v>967</v>
      </c>
      <c r="Q1622">
        <v>212845</v>
      </c>
    </row>
    <row r="1623" spans="1:17" x14ac:dyDescent="0.2">
      <c r="A1623" s="169">
        <v>43891</v>
      </c>
      <c r="B1623">
        <v>3446</v>
      </c>
      <c r="C1623" t="s">
        <v>192</v>
      </c>
      <c r="D1623" t="s">
        <v>265</v>
      </c>
      <c r="E1623" t="s">
        <v>264</v>
      </c>
      <c r="F1623" t="s">
        <v>382</v>
      </c>
      <c r="G1623" t="s">
        <v>245</v>
      </c>
      <c r="H1623">
        <v>-239.02</v>
      </c>
      <c r="I1623">
        <v>0</v>
      </c>
      <c r="J1623" t="s">
        <v>193</v>
      </c>
      <c r="K1623" t="s">
        <v>194</v>
      </c>
      <c r="L1623" t="s">
        <v>194</v>
      </c>
      <c r="M1623" t="s">
        <v>966</v>
      </c>
      <c r="N1623" t="s">
        <v>224</v>
      </c>
      <c r="Q1623">
        <v>212847</v>
      </c>
    </row>
    <row r="1624" spans="1:17" x14ac:dyDescent="0.2">
      <c r="A1624" s="169">
        <v>43891</v>
      </c>
      <c r="B1624">
        <v>3446</v>
      </c>
      <c r="C1624" t="s">
        <v>192</v>
      </c>
      <c r="D1624" t="s">
        <v>265</v>
      </c>
      <c r="E1624" t="s">
        <v>264</v>
      </c>
      <c r="F1624" t="s">
        <v>382</v>
      </c>
      <c r="G1624" t="s">
        <v>245</v>
      </c>
      <c r="H1624">
        <v>-57.39</v>
      </c>
      <c r="I1624">
        <v>0</v>
      </c>
      <c r="J1624" t="s">
        <v>193</v>
      </c>
      <c r="K1624" t="s">
        <v>194</v>
      </c>
      <c r="L1624" t="s">
        <v>194</v>
      </c>
      <c r="M1624" t="s">
        <v>966</v>
      </c>
      <c r="N1624" t="s">
        <v>195</v>
      </c>
      <c r="Q1624">
        <v>212848</v>
      </c>
    </row>
    <row r="1625" spans="1:17" x14ac:dyDescent="0.2">
      <c r="A1625" s="169">
        <v>43891</v>
      </c>
      <c r="B1625">
        <v>3446</v>
      </c>
      <c r="C1625" t="s">
        <v>192</v>
      </c>
      <c r="D1625" t="s">
        <v>265</v>
      </c>
      <c r="E1625" t="s">
        <v>264</v>
      </c>
      <c r="F1625" t="s">
        <v>382</v>
      </c>
      <c r="G1625" t="s">
        <v>245</v>
      </c>
      <c r="H1625">
        <v>-32.700000000000003</v>
      </c>
      <c r="I1625">
        <v>0</v>
      </c>
      <c r="J1625" t="s">
        <v>193</v>
      </c>
      <c r="K1625" t="s">
        <v>194</v>
      </c>
      <c r="L1625" t="s">
        <v>194</v>
      </c>
      <c r="M1625" t="s">
        <v>966</v>
      </c>
      <c r="N1625" t="s">
        <v>230</v>
      </c>
      <c r="Q1625">
        <v>212849</v>
      </c>
    </row>
    <row r="1626" spans="1:17" x14ac:dyDescent="0.2">
      <c r="A1626" s="169">
        <v>43891</v>
      </c>
      <c r="B1626">
        <v>4505</v>
      </c>
      <c r="C1626" t="s">
        <v>396</v>
      </c>
      <c r="D1626" t="s">
        <v>265</v>
      </c>
      <c r="E1626" t="s">
        <v>264</v>
      </c>
      <c r="F1626" t="s">
        <v>554</v>
      </c>
      <c r="G1626" t="s">
        <v>245</v>
      </c>
      <c r="H1626">
        <v>-41.67</v>
      </c>
      <c r="I1626">
        <v>0</v>
      </c>
      <c r="J1626" t="s">
        <v>193</v>
      </c>
      <c r="K1626" t="s">
        <v>194</v>
      </c>
      <c r="L1626" t="s">
        <v>194</v>
      </c>
      <c r="M1626" t="s">
        <v>966</v>
      </c>
      <c r="Q1626">
        <v>212884</v>
      </c>
    </row>
    <row r="1627" spans="1:17" x14ac:dyDescent="0.2">
      <c r="A1627" s="169">
        <v>43890</v>
      </c>
      <c r="B1627">
        <v>4505</v>
      </c>
      <c r="C1627" t="s">
        <v>396</v>
      </c>
      <c r="D1627" t="s">
        <v>265</v>
      </c>
      <c r="E1627" t="s">
        <v>264</v>
      </c>
      <c r="F1627" t="s">
        <v>554</v>
      </c>
      <c r="G1627" t="s">
        <v>245</v>
      </c>
      <c r="H1627">
        <v>0.1</v>
      </c>
      <c r="I1627">
        <v>0</v>
      </c>
      <c r="J1627" t="s">
        <v>193</v>
      </c>
      <c r="K1627" t="s">
        <v>201</v>
      </c>
      <c r="L1627" t="s">
        <v>201</v>
      </c>
      <c r="M1627" t="s">
        <v>965</v>
      </c>
      <c r="Q1627">
        <v>212889</v>
      </c>
    </row>
    <row r="1628" spans="1:17" x14ac:dyDescent="0.2">
      <c r="A1628" s="169">
        <v>43890</v>
      </c>
      <c r="B1628">
        <v>3446</v>
      </c>
      <c r="C1628" t="s">
        <v>192</v>
      </c>
      <c r="D1628" t="s">
        <v>265</v>
      </c>
      <c r="E1628" t="s">
        <v>264</v>
      </c>
      <c r="F1628" t="s">
        <v>963</v>
      </c>
      <c r="G1628" t="s">
        <v>245</v>
      </c>
      <c r="H1628">
        <v>10.38</v>
      </c>
      <c r="I1628">
        <v>0</v>
      </c>
      <c r="J1628" t="s">
        <v>193</v>
      </c>
      <c r="K1628" t="s">
        <v>201</v>
      </c>
      <c r="L1628" t="s">
        <v>201</v>
      </c>
      <c r="M1628" t="s">
        <v>964</v>
      </c>
      <c r="N1628" t="s">
        <v>961</v>
      </c>
      <c r="Q1628">
        <v>212891</v>
      </c>
    </row>
    <row r="1629" spans="1:17" x14ac:dyDescent="0.2">
      <c r="A1629" s="169">
        <v>43891</v>
      </c>
      <c r="B1629">
        <v>3446</v>
      </c>
      <c r="C1629" t="s">
        <v>192</v>
      </c>
      <c r="D1629" t="s">
        <v>265</v>
      </c>
      <c r="E1629" t="s">
        <v>264</v>
      </c>
      <c r="F1629" t="s">
        <v>963</v>
      </c>
      <c r="G1629" t="s">
        <v>245</v>
      </c>
      <c r="H1629">
        <v>-10.38</v>
      </c>
      <c r="I1629">
        <v>0</v>
      </c>
      <c r="J1629" t="s">
        <v>193</v>
      </c>
      <c r="K1629" t="s">
        <v>201</v>
      </c>
      <c r="L1629" t="s">
        <v>201</v>
      </c>
      <c r="M1629" t="s">
        <v>962</v>
      </c>
      <c r="N1629" t="s">
        <v>961</v>
      </c>
      <c r="Q1629">
        <v>212893</v>
      </c>
    </row>
    <row r="1630" spans="1:17" x14ac:dyDescent="0.2">
      <c r="A1630" s="169">
        <v>43890</v>
      </c>
      <c r="B1630">
        <v>3446</v>
      </c>
      <c r="C1630" t="s">
        <v>192</v>
      </c>
      <c r="D1630" t="s">
        <v>265</v>
      </c>
      <c r="E1630" t="s">
        <v>264</v>
      </c>
      <c r="F1630" t="s">
        <v>578</v>
      </c>
      <c r="G1630" t="s">
        <v>245</v>
      </c>
      <c r="H1630">
        <v>16.89</v>
      </c>
      <c r="I1630">
        <v>0</v>
      </c>
      <c r="J1630" t="s">
        <v>193</v>
      </c>
      <c r="K1630" t="s">
        <v>201</v>
      </c>
      <c r="L1630" t="s">
        <v>201</v>
      </c>
      <c r="M1630" t="s">
        <v>960</v>
      </c>
      <c r="Q1630">
        <v>212897</v>
      </c>
    </row>
    <row r="1631" spans="1:17" x14ac:dyDescent="0.2">
      <c r="A1631" s="169">
        <v>43891</v>
      </c>
      <c r="B1631">
        <v>3446</v>
      </c>
      <c r="C1631" t="s">
        <v>192</v>
      </c>
      <c r="D1631" t="s">
        <v>265</v>
      </c>
      <c r="E1631" t="s">
        <v>264</v>
      </c>
      <c r="F1631" t="s">
        <v>578</v>
      </c>
      <c r="G1631" t="s">
        <v>245</v>
      </c>
      <c r="H1631">
        <v>-16.89</v>
      </c>
      <c r="I1631">
        <v>0</v>
      </c>
      <c r="J1631" t="s">
        <v>193</v>
      </c>
      <c r="K1631" t="s">
        <v>201</v>
      </c>
      <c r="L1631" t="s">
        <v>201</v>
      </c>
      <c r="M1631" t="s">
        <v>959</v>
      </c>
      <c r="Q1631">
        <v>212901</v>
      </c>
    </row>
    <row r="1632" spans="1:17" x14ac:dyDescent="0.2">
      <c r="A1632" s="169">
        <v>43891</v>
      </c>
      <c r="B1632">
        <v>2160</v>
      </c>
      <c r="C1632" t="s">
        <v>615</v>
      </c>
      <c r="D1632" t="s">
        <v>265</v>
      </c>
      <c r="E1632" t="s">
        <v>264</v>
      </c>
      <c r="F1632" t="s">
        <v>958</v>
      </c>
      <c r="G1632" t="s">
        <v>245</v>
      </c>
      <c r="H1632">
        <v>76.5</v>
      </c>
      <c r="I1632">
        <v>11.48</v>
      </c>
      <c r="K1632" t="s">
        <v>201</v>
      </c>
      <c r="M1632" t="s">
        <v>957</v>
      </c>
      <c r="Q1632">
        <v>212903</v>
      </c>
    </row>
    <row r="1633" spans="1:17" x14ac:dyDescent="0.2">
      <c r="A1633" s="169">
        <v>43890</v>
      </c>
      <c r="B1633">
        <v>4250</v>
      </c>
      <c r="C1633" t="s">
        <v>391</v>
      </c>
      <c r="D1633" t="s">
        <v>265</v>
      </c>
      <c r="E1633" t="s">
        <v>264</v>
      </c>
      <c r="F1633" t="s">
        <v>387</v>
      </c>
      <c r="G1633" t="s">
        <v>245</v>
      </c>
      <c r="H1633" s="170">
        <v>84083.16</v>
      </c>
      <c r="I1633">
        <v>0</v>
      </c>
      <c r="J1633" t="s">
        <v>188</v>
      </c>
      <c r="K1633" t="s">
        <v>189</v>
      </c>
      <c r="L1633" t="s">
        <v>189</v>
      </c>
      <c r="M1633" t="s">
        <v>956</v>
      </c>
      <c r="Q1633">
        <v>212930</v>
      </c>
    </row>
    <row r="1634" spans="1:17" x14ac:dyDescent="0.2">
      <c r="A1634" s="169">
        <v>43890</v>
      </c>
      <c r="B1634">
        <v>4215</v>
      </c>
      <c r="C1634" t="s">
        <v>393</v>
      </c>
      <c r="D1634" t="s">
        <v>265</v>
      </c>
      <c r="E1634" t="s">
        <v>264</v>
      </c>
      <c r="F1634" t="s">
        <v>387</v>
      </c>
      <c r="G1634" t="s">
        <v>245</v>
      </c>
      <c r="H1634">
        <v>41.65</v>
      </c>
      <c r="I1634">
        <v>0</v>
      </c>
      <c r="J1634" t="s">
        <v>188</v>
      </c>
      <c r="K1634" t="s">
        <v>189</v>
      </c>
      <c r="L1634" t="s">
        <v>189</v>
      </c>
      <c r="M1634" t="s">
        <v>956</v>
      </c>
      <c r="Q1634">
        <v>212932</v>
      </c>
    </row>
    <row r="1635" spans="1:17" x14ac:dyDescent="0.2">
      <c r="A1635" s="169">
        <v>43890</v>
      </c>
      <c r="B1635">
        <v>4225</v>
      </c>
      <c r="C1635" t="s">
        <v>392</v>
      </c>
      <c r="D1635" t="s">
        <v>265</v>
      </c>
      <c r="E1635" t="s">
        <v>264</v>
      </c>
      <c r="F1635" t="s">
        <v>387</v>
      </c>
      <c r="G1635" t="s">
        <v>245</v>
      </c>
      <c r="H1635" s="170">
        <v>9047.49</v>
      </c>
      <c r="I1635">
        <v>0</v>
      </c>
      <c r="J1635" t="s">
        <v>188</v>
      </c>
      <c r="K1635" t="s">
        <v>189</v>
      </c>
      <c r="L1635" t="s">
        <v>189</v>
      </c>
      <c r="M1635" t="s">
        <v>956</v>
      </c>
      <c r="Q1635">
        <v>212934</v>
      </c>
    </row>
    <row r="1636" spans="1:17" x14ac:dyDescent="0.2">
      <c r="A1636" s="169">
        <v>43890</v>
      </c>
      <c r="B1636">
        <v>4250</v>
      </c>
      <c r="C1636" t="s">
        <v>391</v>
      </c>
      <c r="D1636" t="s">
        <v>265</v>
      </c>
      <c r="E1636" t="s">
        <v>390</v>
      </c>
      <c r="F1636" t="s">
        <v>387</v>
      </c>
      <c r="G1636" t="s">
        <v>245</v>
      </c>
      <c r="H1636" s="170">
        <v>15733.96</v>
      </c>
      <c r="I1636">
        <v>0</v>
      </c>
      <c r="J1636" t="s">
        <v>188</v>
      </c>
      <c r="K1636" t="s">
        <v>189</v>
      </c>
      <c r="L1636" t="s">
        <v>189</v>
      </c>
      <c r="M1636" t="s">
        <v>956</v>
      </c>
      <c r="Q1636">
        <v>212935</v>
      </c>
    </row>
    <row r="1637" spans="1:17" x14ac:dyDescent="0.2">
      <c r="A1637" s="169">
        <v>43890</v>
      </c>
      <c r="B1637">
        <v>4245</v>
      </c>
      <c r="C1637" t="s">
        <v>389</v>
      </c>
      <c r="D1637" t="s">
        <v>265</v>
      </c>
      <c r="E1637" t="s">
        <v>264</v>
      </c>
      <c r="F1637" t="s">
        <v>387</v>
      </c>
      <c r="G1637" t="s">
        <v>245</v>
      </c>
      <c r="H1637">
        <v>142.86000000000001</v>
      </c>
      <c r="I1637">
        <v>0</v>
      </c>
      <c r="J1637" t="s">
        <v>188</v>
      </c>
      <c r="K1637" t="s">
        <v>189</v>
      </c>
      <c r="L1637" t="s">
        <v>189</v>
      </c>
      <c r="M1637" t="s">
        <v>956</v>
      </c>
      <c r="Q1637">
        <v>212938</v>
      </c>
    </row>
    <row r="1638" spans="1:17" x14ac:dyDescent="0.2">
      <c r="A1638" s="169">
        <v>43890</v>
      </c>
      <c r="B1638">
        <v>4220</v>
      </c>
      <c r="C1638" t="s">
        <v>388</v>
      </c>
      <c r="D1638" t="s">
        <v>265</v>
      </c>
      <c r="E1638" t="s">
        <v>264</v>
      </c>
      <c r="F1638" t="s">
        <v>387</v>
      </c>
      <c r="G1638" t="s">
        <v>245</v>
      </c>
      <c r="H1638">
        <v>72.099999999999994</v>
      </c>
      <c r="I1638">
        <v>0</v>
      </c>
      <c r="J1638" t="s">
        <v>188</v>
      </c>
      <c r="K1638" t="s">
        <v>189</v>
      </c>
      <c r="L1638" t="s">
        <v>189</v>
      </c>
      <c r="M1638" t="s">
        <v>956</v>
      </c>
      <c r="Q1638">
        <v>212940</v>
      </c>
    </row>
    <row r="1639" spans="1:17" x14ac:dyDescent="0.2">
      <c r="A1639" s="169">
        <v>43890</v>
      </c>
      <c r="B1639">
        <v>3710</v>
      </c>
      <c r="C1639" t="s">
        <v>206</v>
      </c>
      <c r="D1639" t="s">
        <v>265</v>
      </c>
      <c r="E1639" t="s">
        <v>264</v>
      </c>
      <c r="F1639" t="s">
        <v>955</v>
      </c>
      <c r="G1639" t="s">
        <v>245</v>
      </c>
      <c r="H1639">
        <v>0.32</v>
      </c>
      <c r="I1639">
        <v>0</v>
      </c>
      <c r="K1639" t="s">
        <v>201</v>
      </c>
      <c r="M1639" t="s">
        <v>934</v>
      </c>
      <c r="Q1639">
        <v>213043</v>
      </c>
    </row>
    <row r="1640" spans="1:17" x14ac:dyDescent="0.2">
      <c r="A1640" s="169">
        <v>43890</v>
      </c>
      <c r="B1640">
        <v>3710</v>
      </c>
      <c r="C1640" t="s">
        <v>206</v>
      </c>
      <c r="D1640" t="s">
        <v>265</v>
      </c>
      <c r="E1640" t="s">
        <v>264</v>
      </c>
      <c r="F1640" t="s">
        <v>954</v>
      </c>
      <c r="G1640" t="s">
        <v>245</v>
      </c>
      <c r="H1640">
        <v>0.37</v>
      </c>
      <c r="I1640">
        <v>0</v>
      </c>
      <c r="K1640" t="s">
        <v>201</v>
      </c>
      <c r="M1640" t="s">
        <v>934</v>
      </c>
      <c r="Q1640">
        <v>213044</v>
      </c>
    </row>
    <row r="1641" spans="1:17" x14ac:dyDescent="0.2">
      <c r="A1641" s="169">
        <v>43890</v>
      </c>
      <c r="B1641">
        <v>3710</v>
      </c>
      <c r="C1641" t="s">
        <v>206</v>
      </c>
      <c r="D1641" t="s">
        <v>265</v>
      </c>
      <c r="E1641" t="s">
        <v>264</v>
      </c>
      <c r="F1641" t="s">
        <v>953</v>
      </c>
      <c r="G1641" t="s">
        <v>245</v>
      </c>
      <c r="H1641">
        <v>5.32</v>
      </c>
      <c r="I1641">
        <v>0</v>
      </c>
      <c r="K1641" t="s">
        <v>201</v>
      </c>
      <c r="M1641" t="s">
        <v>934</v>
      </c>
      <c r="Q1641">
        <v>213045</v>
      </c>
    </row>
    <row r="1642" spans="1:17" x14ac:dyDescent="0.2">
      <c r="A1642" s="169">
        <v>43890</v>
      </c>
      <c r="B1642">
        <v>3710</v>
      </c>
      <c r="C1642" t="s">
        <v>206</v>
      </c>
      <c r="D1642" t="s">
        <v>265</v>
      </c>
      <c r="E1642" t="s">
        <v>264</v>
      </c>
      <c r="F1642" t="s">
        <v>952</v>
      </c>
      <c r="G1642" t="s">
        <v>245</v>
      </c>
      <c r="H1642">
        <v>75.02</v>
      </c>
      <c r="I1642">
        <v>0</v>
      </c>
      <c r="K1642" t="s">
        <v>201</v>
      </c>
      <c r="M1642" t="s">
        <v>934</v>
      </c>
      <c r="Q1642">
        <v>213046</v>
      </c>
    </row>
    <row r="1643" spans="1:17" x14ac:dyDescent="0.2">
      <c r="A1643" s="169">
        <v>43890</v>
      </c>
      <c r="B1643">
        <v>3710</v>
      </c>
      <c r="C1643" t="s">
        <v>206</v>
      </c>
      <c r="D1643" t="s">
        <v>265</v>
      </c>
      <c r="E1643" t="s">
        <v>264</v>
      </c>
      <c r="F1643" t="s">
        <v>951</v>
      </c>
      <c r="G1643" t="s">
        <v>245</v>
      </c>
      <c r="H1643">
        <v>3.59</v>
      </c>
      <c r="I1643">
        <v>0</v>
      </c>
      <c r="K1643" t="s">
        <v>201</v>
      </c>
      <c r="M1643" t="s">
        <v>934</v>
      </c>
      <c r="Q1643">
        <v>213047</v>
      </c>
    </row>
    <row r="1644" spans="1:17" x14ac:dyDescent="0.2">
      <c r="A1644" s="169">
        <v>43890</v>
      </c>
      <c r="B1644">
        <v>3710</v>
      </c>
      <c r="C1644" t="s">
        <v>206</v>
      </c>
      <c r="D1644" t="s">
        <v>265</v>
      </c>
      <c r="E1644" t="s">
        <v>264</v>
      </c>
      <c r="F1644" t="s">
        <v>950</v>
      </c>
      <c r="G1644" t="s">
        <v>245</v>
      </c>
      <c r="H1644">
        <v>2.31</v>
      </c>
      <c r="I1644">
        <v>0</v>
      </c>
      <c r="K1644" t="s">
        <v>201</v>
      </c>
      <c r="M1644" t="s">
        <v>934</v>
      </c>
      <c r="Q1644">
        <v>213048</v>
      </c>
    </row>
    <row r="1645" spans="1:17" x14ac:dyDescent="0.2">
      <c r="A1645" s="169">
        <v>43890</v>
      </c>
      <c r="B1645">
        <v>3710</v>
      </c>
      <c r="C1645" t="s">
        <v>206</v>
      </c>
      <c r="D1645" t="s">
        <v>265</v>
      </c>
      <c r="E1645" t="s">
        <v>264</v>
      </c>
      <c r="F1645" t="s">
        <v>949</v>
      </c>
      <c r="G1645" t="s">
        <v>245</v>
      </c>
      <c r="H1645">
        <v>13.37</v>
      </c>
      <c r="I1645">
        <v>0</v>
      </c>
      <c r="K1645" t="s">
        <v>201</v>
      </c>
      <c r="M1645" t="s">
        <v>934</v>
      </c>
      <c r="Q1645">
        <v>213049</v>
      </c>
    </row>
    <row r="1646" spans="1:17" x14ac:dyDescent="0.2">
      <c r="A1646" s="169">
        <v>43890</v>
      </c>
      <c r="B1646">
        <v>3710</v>
      </c>
      <c r="C1646" t="s">
        <v>206</v>
      </c>
      <c r="D1646" t="s">
        <v>265</v>
      </c>
      <c r="E1646" t="s">
        <v>264</v>
      </c>
      <c r="F1646" t="s">
        <v>948</v>
      </c>
      <c r="G1646" t="s">
        <v>245</v>
      </c>
      <c r="H1646">
        <v>15.98</v>
      </c>
      <c r="I1646">
        <v>0</v>
      </c>
      <c r="K1646" t="s">
        <v>201</v>
      </c>
      <c r="M1646" t="s">
        <v>934</v>
      </c>
      <c r="Q1646">
        <v>213050</v>
      </c>
    </row>
    <row r="1647" spans="1:17" x14ac:dyDescent="0.2">
      <c r="A1647" s="169">
        <v>43890</v>
      </c>
      <c r="B1647">
        <v>3710</v>
      </c>
      <c r="C1647" t="s">
        <v>206</v>
      </c>
      <c r="D1647" t="s">
        <v>265</v>
      </c>
      <c r="E1647" t="s">
        <v>264</v>
      </c>
      <c r="F1647" t="s">
        <v>947</v>
      </c>
      <c r="G1647" t="s">
        <v>245</v>
      </c>
      <c r="H1647">
        <v>12.56</v>
      </c>
      <c r="I1647">
        <v>0</v>
      </c>
      <c r="K1647" t="s">
        <v>201</v>
      </c>
      <c r="M1647" t="s">
        <v>934</v>
      </c>
      <c r="Q1647">
        <v>213051</v>
      </c>
    </row>
    <row r="1648" spans="1:17" x14ac:dyDescent="0.2">
      <c r="A1648" s="169">
        <v>43890</v>
      </c>
      <c r="B1648">
        <v>3710</v>
      </c>
      <c r="C1648" t="s">
        <v>206</v>
      </c>
      <c r="D1648" t="s">
        <v>265</v>
      </c>
      <c r="E1648" t="s">
        <v>264</v>
      </c>
      <c r="F1648" t="s">
        <v>946</v>
      </c>
      <c r="G1648" t="s">
        <v>245</v>
      </c>
      <c r="H1648">
        <v>1.73</v>
      </c>
      <c r="I1648">
        <v>0</v>
      </c>
      <c r="K1648" t="s">
        <v>201</v>
      </c>
      <c r="M1648" t="s">
        <v>934</v>
      </c>
      <c r="Q1648">
        <v>213052</v>
      </c>
    </row>
    <row r="1649" spans="1:17" x14ac:dyDescent="0.2">
      <c r="A1649" s="169">
        <v>43890</v>
      </c>
      <c r="B1649">
        <v>3710</v>
      </c>
      <c r="C1649" t="s">
        <v>206</v>
      </c>
      <c r="D1649" t="s">
        <v>265</v>
      </c>
      <c r="E1649" t="s">
        <v>264</v>
      </c>
      <c r="F1649" t="s">
        <v>945</v>
      </c>
      <c r="G1649" t="s">
        <v>245</v>
      </c>
      <c r="H1649">
        <v>1.1299999999999999</v>
      </c>
      <c r="I1649">
        <v>0</v>
      </c>
      <c r="K1649" t="s">
        <v>201</v>
      </c>
      <c r="M1649" t="s">
        <v>934</v>
      </c>
      <c r="Q1649">
        <v>213053</v>
      </c>
    </row>
    <row r="1650" spans="1:17" x14ac:dyDescent="0.2">
      <c r="A1650" s="169">
        <v>43890</v>
      </c>
      <c r="B1650">
        <v>3710</v>
      </c>
      <c r="C1650" t="s">
        <v>206</v>
      </c>
      <c r="D1650" t="s">
        <v>265</v>
      </c>
      <c r="E1650" t="s">
        <v>264</v>
      </c>
      <c r="F1650" t="s">
        <v>944</v>
      </c>
      <c r="G1650" t="s">
        <v>245</v>
      </c>
      <c r="H1650">
        <v>16.98</v>
      </c>
      <c r="I1650">
        <v>0</v>
      </c>
      <c r="K1650" t="s">
        <v>201</v>
      </c>
      <c r="M1650" t="s">
        <v>934</v>
      </c>
      <c r="Q1650">
        <v>213054</v>
      </c>
    </row>
    <row r="1651" spans="1:17" x14ac:dyDescent="0.2">
      <c r="A1651" s="169">
        <v>43890</v>
      </c>
      <c r="B1651">
        <v>3710</v>
      </c>
      <c r="C1651" t="s">
        <v>206</v>
      </c>
      <c r="D1651" t="s">
        <v>265</v>
      </c>
      <c r="E1651" t="s">
        <v>264</v>
      </c>
      <c r="F1651" t="s">
        <v>943</v>
      </c>
      <c r="G1651" t="s">
        <v>245</v>
      </c>
      <c r="H1651">
        <v>27.91</v>
      </c>
      <c r="I1651">
        <v>0</v>
      </c>
      <c r="K1651" t="s">
        <v>201</v>
      </c>
      <c r="M1651" t="s">
        <v>934</v>
      </c>
      <c r="Q1651">
        <v>213055</v>
      </c>
    </row>
    <row r="1652" spans="1:17" x14ac:dyDescent="0.2">
      <c r="A1652" s="169">
        <v>43890</v>
      </c>
      <c r="B1652">
        <v>3710</v>
      </c>
      <c r="C1652" t="s">
        <v>206</v>
      </c>
      <c r="D1652" t="s">
        <v>265</v>
      </c>
      <c r="E1652" t="s">
        <v>264</v>
      </c>
      <c r="F1652" t="s">
        <v>942</v>
      </c>
      <c r="G1652" t="s">
        <v>245</v>
      </c>
      <c r="H1652">
        <v>34.11</v>
      </c>
      <c r="I1652">
        <v>0</v>
      </c>
      <c r="K1652" t="s">
        <v>201</v>
      </c>
      <c r="M1652" t="s">
        <v>934</v>
      </c>
      <c r="Q1652">
        <v>213056</v>
      </c>
    </row>
    <row r="1653" spans="1:17" x14ac:dyDescent="0.2">
      <c r="A1653" s="169">
        <v>43890</v>
      </c>
      <c r="B1653">
        <v>3710</v>
      </c>
      <c r="C1653" t="s">
        <v>206</v>
      </c>
      <c r="D1653" t="s">
        <v>265</v>
      </c>
      <c r="E1653" t="s">
        <v>264</v>
      </c>
      <c r="F1653" t="s">
        <v>941</v>
      </c>
      <c r="G1653" t="s">
        <v>245</v>
      </c>
      <c r="H1653">
        <v>3.24</v>
      </c>
      <c r="I1653">
        <v>0</v>
      </c>
      <c r="K1653" t="s">
        <v>201</v>
      </c>
      <c r="M1653" t="s">
        <v>934</v>
      </c>
      <c r="Q1653">
        <v>213057</v>
      </c>
    </row>
    <row r="1654" spans="1:17" x14ac:dyDescent="0.2">
      <c r="A1654" s="169">
        <v>43890</v>
      </c>
      <c r="B1654">
        <v>3710</v>
      </c>
      <c r="C1654" t="s">
        <v>206</v>
      </c>
      <c r="D1654" t="s">
        <v>265</v>
      </c>
      <c r="E1654" t="s">
        <v>264</v>
      </c>
      <c r="F1654" t="s">
        <v>940</v>
      </c>
      <c r="G1654" t="s">
        <v>245</v>
      </c>
      <c r="H1654">
        <v>3.68</v>
      </c>
      <c r="I1654">
        <v>0</v>
      </c>
      <c r="K1654" t="s">
        <v>201</v>
      </c>
      <c r="M1654" t="s">
        <v>934</v>
      </c>
      <c r="Q1654">
        <v>213058</v>
      </c>
    </row>
    <row r="1655" spans="1:17" x14ac:dyDescent="0.2">
      <c r="A1655" s="169">
        <v>43890</v>
      </c>
      <c r="B1655">
        <v>3710</v>
      </c>
      <c r="C1655" t="s">
        <v>206</v>
      </c>
      <c r="D1655" t="s">
        <v>265</v>
      </c>
      <c r="E1655" t="s">
        <v>264</v>
      </c>
      <c r="F1655" t="s">
        <v>939</v>
      </c>
      <c r="G1655" t="s">
        <v>245</v>
      </c>
      <c r="H1655">
        <v>0.26</v>
      </c>
      <c r="I1655">
        <v>0</v>
      </c>
      <c r="K1655" t="s">
        <v>201</v>
      </c>
      <c r="M1655" t="s">
        <v>934</v>
      </c>
      <c r="Q1655">
        <v>213059</v>
      </c>
    </row>
    <row r="1656" spans="1:17" x14ac:dyDescent="0.2">
      <c r="A1656" s="169">
        <v>43890</v>
      </c>
      <c r="B1656">
        <v>3710</v>
      </c>
      <c r="C1656" t="s">
        <v>206</v>
      </c>
      <c r="D1656" t="s">
        <v>265</v>
      </c>
      <c r="E1656" t="s">
        <v>264</v>
      </c>
      <c r="F1656" t="s">
        <v>938</v>
      </c>
      <c r="G1656" t="s">
        <v>245</v>
      </c>
      <c r="H1656">
        <v>42.3</v>
      </c>
      <c r="I1656">
        <v>0</v>
      </c>
      <c r="K1656" t="s">
        <v>201</v>
      </c>
      <c r="M1656" t="s">
        <v>934</v>
      </c>
      <c r="Q1656">
        <v>213060</v>
      </c>
    </row>
    <row r="1657" spans="1:17" x14ac:dyDescent="0.2">
      <c r="A1657" s="169">
        <v>43890</v>
      </c>
      <c r="B1657">
        <v>3710</v>
      </c>
      <c r="C1657" t="s">
        <v>206</v>
      </c>
      <c r="D1657" t="s">
        <v>265</v>
      </c>
      <c r="E1657" t="s">
        <v>264</v>
      </c>
      <c r="F1657" t="s">
        <v>937</v>
      </c>
      <c r="G1657" t="s">
        <v>245</v>
      </c>
      <c r="H1657">
        <v>0.47</v>
      </c>
      <c r="I1657">
        <v>0</v>
      </c>
      <c r="K1657" t="s">
        <v>201</v>
      </c>
      <c r="M1657" t="s">
        <v>934</v>
      </c>
      <c r="Q1657">
        <v>213061</v>
      </c>
    </row>
    <row r="1658" spans="1:17" x14ac:dyDescent="0.2">
      <c r="A1658" s="169">
        <v>43890</v>
      </c>
      <c r="B1658">
        <v>3710</v>
      </c>
      <c r="C1658" t="s">
        <v>206</v>
      </c>
      <c r="D1658" t="s">
        <v>265</v>
      </c>
      <c r="E1658" t="s">
        <v>264</v>
      </c>
      <c r="F1658" t="s">
        <v>936</v>
      </c>
      <c r="G1658" t="s">
        <v>245</v>
      </c>
      <c r="H1658">
        <v>12.99</v>
      </c>
      <c r="I1658">
        <v>0</v>
      </c>
      <c r="K1658" t="s">
        <v>201</v>
      </c>
      <c r="M1658" t="s">
        <v>934</v>
      </c>
      <c r="Q1658">
        <v>213062</v>
      </c>
    </row>
    <row r="1659" spans="1:17" x14ac:dyDescent="0.2">
      <c r="A1659" s="169">
        <v>43890</v>
      </c>
      <c r="B1659">
        <v>3710</v>
      </c>
      <c r="C1659" t="s">
        <v>206</v>
      </c>
      <c r="D1659" t="s">
        <v>265</v>
      </c>
      <c r="E1659" t="s">
        <v>264</v>
      </c>
      <c r="F1659" t="s">
        <v>935</v>
      </c>
      <c r="G1659" t="s">
        <v>245</v>
      </c>
      <c r="H1659">
        <v>54.08</v>
      </c>
      <c r="I1659">
        <v>0</v>
      </c>
      <c r="K1659" t="s">
        <v>201</v>
      </c>
      <c r="M1659" t="s">
        <v>934</v>
      </c>
      <c r="Q1659">
        <v>213179</v>
      </c>
    </row>
    <row r="1660" spans="1:17" x14ac:dyDescent="0.2">
      <c r="A1660" s="169">
        <v>43894</v>
      </c>
      <c r="B1660">
        <v>2105</v>
      </c>
      <c r="C1660" t="s">
        <v>186</v>
      </c>
      <c r="D1660" t="s">
        <v>265</v>
      </c>
      <c r="E1660" t="s">
        <v>264</v>
      </c>
      <c r="F1660" t="s">
        <v>933</v>
      </c>
      <c r="G1660" t="s">
        <v>245</v>
      </c>
      <c r="H1660" s="170">
        <v>57913.96</v>
      </c>
      <c r="I1660">
        <v>0</v>
      </c>
      <c r="J1660" t="s">
        <v>188</v>
      </c>
      <c r="K1660" t="s">
        <v>189</v>
      </c>
      <c r="L1660" t="s">
        <v>189</v>
      </c>
      <c r="M1660" t="s">
        <v>932</v>
      </c>
      <c r="Q1660">
        <v>213197</v>
      </c>
    </row>
    <row r="1661" spans="1:17" x14ac:dyDescent="0.2">
      <c r="A1661" s="169">
        <v>43894</v>
      </c>
      <c r="B1661">
        <v>2125</v>
      </c>
      <c r="C1661" t="s">
        <v>203</v>
      </c>
      <c r="D1661" t="s">
        <v>265</v>
      </c>
      <c r="E1661" t="s">
        <v>264</v>
      </c>
      <c r="F1661" t="s">
        <v>933</v>
      </c>
      <c r="G1661" t="s">
        <v>245</v>
      </c>
      <c r="H1661">
        <v>115.82</v>
      </c>
      <c r="I1661">
        <v>0</v>
      </c>
      <c r="J1661" t="s">
        <v>188</v>
      </c>
      <c r="K1661" t="s">
        <v>189</v>
      </c>
      <c r="L1661" t="s">
        <v>189</v>
      </c>
      <c r="M1661" t="s">
        <v>932</v>
      </c>
      <c r="Q1661">
        <v>213215</v>
      </c>
    </row>
    <row r="1662" spans="1:17" x14ac:dyDescent="0.2">
      <c r="A1662" s="169">
        <v>43894</v>
      </c>
      <c r="B1662">
        <v>2135</v>
      </c>
      <c r="C1662" t="s">
        <v>190</v>
      </c>
      <c r="D1662" t="s">
        <v>265</v>
      </c>
      <c r="E1662" t="s">
        <v>264</v>
      </c>
      <c r="F1662" t="s">
        <v>933</v>
      </c>
      <c r="G1662" t="s">
        <v>245</v>
      </c>
      <c r="H1662">
        <v>697.81</v>
      </c>
      <c r="I1662">
        <v>0</v>
      </c>
      <c r="J1662" t="s">
        <v>188</v>
      </c>
      <c r="K1662" t="s">
        <v>189</v>
      </c>
      <c r="L1662" t="s">
        <v>189</v>
      </c>
      <c r="M1662" t="s">
        <v>932</v>
      </c>
      <c r="Q1662">
        <v>213221</v>
      </c>
    </row>
    <row r="1663" spans="1:17" x14ac:dyDescent="0.2">
      <c r="A1663" s="169">
        <v>43894</v>
      </c>
      <c r="B1663">
        <v>2140</v>
      </c>
      <c r="C1663" t="s">
        <v>191</v>
      </c>
      <c r="D1663" t="s">
        <v>265</v>
      </c>
      <c r="E1663" t="s">
        <v>264</v>
      </c>
      <c r="F1663" t="s">
        <v>933</v>
      </c>
      <c r="G1663" t="s">
        <v>245</v>
      </c>
      <c r="H1663" s="170">
        <v>1331.52</v>
      </c>
      <c r="I1663">
        <v>0</v>
      </c>
      <c r="J1663" t="s">
        <v>188</v>
      </c>
      <c r="K1663" t="s">
        <v>189</v>
      </c>
      <c r="L1663" t="s">
        <v>189</v>
      </c>
      <c r="M1663" t="s">
        <v>932</v>
      </c>
      <c r="Q1663">
        <v>213231</v>
      </c>
    </row>
    <row r="1664" spans="1:17" x14ac:dyDescent="0.2">
      <c r="A1664" s="169">
        <v>43894</v>
      </c>
      <c r="B1664">
        <v>2205</v>
      </c>
      <c r="C1664" t="s">
        <v>487</v>
      </c>
      <c r="D1664" t="s">
        <v>265</v>
      </c>
      <c r="E1664" t="s">
        <v>264</v>
      </c>
      <c r="F1664" t="s">
        <v>933</v>
      </c>
      <c r="G1664" t="s">
        <v>245</v>
      </c>
      <c r="H1664">
        <v>105</v>
      </c>
      <c r="I1664">
        <v>0</v>
      </c>
      <c r="J1664" t="s">
        <v>188</v>
      </c>
      <c r="K1664" t="s">
        <v>189</v>
      </c>
      <c r="L1664" t="s">
        <v>189</v>
      </c>
      <c r="M1664" t="s">
        <v>932</v>
      </c>
      <c r="Q1664">
        <v>213238</v>
      </c>
    </row>
    <row r="1665" spans="1:17" x14ac:dyDescent="0.2">
      <c r="A1665" s="169">
        <v>43887</v>
      </c>
      <c r="B1665">
        <v>3010</v>
      </c>
      <c r="C1665" t="s">
        <v>207</v>
      </c>
      <c r="D1665" t="s">
        <v>265</v>
      </c>
      <c r="E1665" t="s">
        <v>264</v>
      </c>
      <c r="F1665" t="s">
        <v>931</v>
      </c>
      <c r="G1665" t="s">
        <v>245</v>
      </c>
      <c r="H1665">
        <v>53.17</v>
      </c>
      <c r="I1665">
        <v>0</v>
      </c>
      <c r="J1665" t="s">
        <v>209</v>
      </c>
      <c r="K1665" t="s">
        <v>194</v>
      </c>
      <c r="L1665" t="s">
        <v>194</v>
      </c>
      <c r="M1665" t="s">
        <v>919</v>
      </c>
      <c r="N1665" t="s">
        <v>212</v>
      </c>
      <c r="Q1665">
        <v>213257</v>
      </c>
    </row>
    <row r="1666" spans="1:17" x14ac:dyDescent="0.2">
      <c r="A1666" s="169">
        <v>43887</v>
      </c>
      <c r="B1666">
        <v>3030</v>
      </c>
      <c r="C1666" t="s">
        <v>211</v>
      </c>
      <c r="D1666" t="s">
        <v>265</v>
      </c>
      <c r="E1666" t="s">
        <v>264</v>
      </c>
      <c r="F1666" t="s">
        <v>930</v>
      </c>
      <c r="G1666" t="s">
        <v>245</v>
      </c>
      <c r="H1666">
        <v>37.25</v>
      </c>
      <c r="I1666">
        <v>0</v>
      </c>
      <c r="J1666" t="s">
        <v>209</v>
      </c>
      <c r="K1666" t="s">
        <v>194</v>
      </c>
      <c r="L1666" t="s">
        <v>194</v>
      </c>
      <c r="M1666" t="s">
        <v>919</v>
      </c>
      <c r="N1666" t="s">
        <v>212</v>
      </c>
      <c r="Q1666">
        <v>213302</v>
      </c>
    </row>
    <row r="1667" spans="1:17" x14ac:dyDescent="0.2">
      <c r="A1667" s="169">
        <v>43887</v>
      </c>
      <c r="B1667">
        <v>3030</v>
      </c>
      <c r="C1667" t="s">
        <v>211</v>
      </c>
      <c r="D1667" t="s">
        <v>265</v>
      </c>
      <c r="E1667" t="s">
        <v>264</v>
      </c>
      <c r="F1667" t="s">
        <v>929</v>
      </c>
      <c r="G1667" t="s">
        <v>245</v>
      </c>
      <c r="H1667">
        <v>0.7</v>
      </c>
      <c r="I1667">
        <v>0</v>
      </c>
      <c r="J1667" t="s">
        <v>209</v>
      </c>
      <c r="K1667" t="s">
        <v>194</v>
      </c>
      <c r="L1667" t="s">
        <v>194</v>
      </c>
      <c r="M1667" t="s">
        <v>919</v>
      </c>
      <c r="N1667" t="s">
        <v>212</v>
      </c>
      <c r="Q1667">
        <v>213316</v>
      </c>
    </row>
    <row r="1668" spans="1:17" x14ac:dyDescent="0.2">
      <c r="A1668" s="169">
        <v>43887</v>
      </c>
      <c r="B1668">
        <v>3030</v>
      </c>
      <c r="C1668" t="s">
        <v>211</v>
      </c>
      <c r="D1668" t="s">
        <v>265</v>
      </c>
      <c r="E1668" t="s">
        <v>264</v>
      </c>
      <c r="F1668" t="s">
        <v>928</v>
      </c>
      <c r="G1668" t="s">
        <v>245</v>
      </c>
      <c r="H1668">
        <v>0.73</v>
      </c>
      <c r="I1668">
        <v>0</v>
      </c>
      <c r="J1668" t="s">
        <v>209</v>
      </c>
      <c r="K1668" t="s">
        <v>194</v>
      </c>
      <c r="L1668" t="s">
        <v>194</v>
      </c>
      <c r="M1668" t="s">
        <v>919</v>
      </c>
      <c r="N1668" t="s">
        <v>212</v>
      </c>
      <c r="Q1668">
        <v>213318</v>
      </c>
    </row>
    <row r="1669" spans="1:17" x14ac:dyDescent="0.2">
      <c r="A1669" s="169">
        <v>43887</v>
      </c>
      <c r="B1669">
        <v>3030</v>
      </c>
      <c r="C1669" t="s">
        <v>211</v>
      </c>
      <c r="D1669" t="s">
        <v>265</v>
      </c>
      <c r="E1669" t="s">
        <v>264</v>
      </c>
      <c r="F1669" t="s">
        <v>927</v>
      </c>
      <c r="G1669" t="s">
        <v>245</v>
      </c>
      <c r="H1669">
        <v>1.83</v>
      </c>
      <c r="I1669">
        <v>0</v>
      </c>
      <c r="J1669" t="s">
        <v>209</v>
      </c>
      <c r="K1669" t="s">
        <v>194</v>
      </c>
      <c r="L1669" t="s">
        <v>194</v>
      </c>
      <c r="M1669" t="s">
        <v>919</v>
      </c>
      <c r="N1669" t="s">
        <v>212</v>
      </c>
      <c r="Q1669">
        <v>213329</v>
      </c>
    </row>
    <row r="1670" spans="1:17" x14ac:dyDescent="0.2">
      <c r="A1670" s="169">
        <v>43887</v>
      </c>
      <c r="B1670">
        <v>3030</v>
      </c>
      <c r="C1670" t="s">
        <v>211</v>
      </c>
      <c r="D1670" t="s">
        <v>265</v>
      </c>
      <c r="E1670" t="s">
        <v>264</v>
      </c>
      <c r="F1670" t="s">
        <v>926</v>
      </c>
      <c r="G1670" t="s">
        <v>245</v>
      </c>
      <c r="H1670">
        <v>0.7</v>
      </c>
      <c r="I1670">
        <v>0</v>
      </c>
      <c r="J1670" t="s">
        <v>209</v>
      </c>
      <c r="K1670" t="s">
        <v>194</v>
      </c>
      <c r="L1670" t="s">
        <v>194</v>
      </c>
      <c r="M1670" t="s">
        <v>919</v>
      </c>
      <c r="N1670" t="s">
        <v>212</v>
      </c>
      <c r="Q1670">
        <v>213333</v>
      </c>
    </row>
    <row r="1671" spans="1:17" x14ac:dyDescent="0.2">
      <c r="A1671" s="169">
        <v>43887</v>
      </c>
      <c r="B1671">
        <v>3030</v>
      </c>
      <c r="C1671" t="s">
        <v>211</v>
      </c>
      <c r="D1671" t="s">
        <v>265</v>
      </c>
      <c r="E1671" t="s">
        <v>264</v>
      </c>
      <c r="F1671" t="s">
        <v>925</v>
      </c>
      <c r="G1671" t="s">
        <v>245</v>
      </c>
      <c r="H1671">
        <v>0.7</v>
      </c>
      <c r="I1671">
        <v>0</v>
      </c>
      <c r="J1671" t="s">
        <v>209</v>
      </c>
      <c r="K1671" t="s">
        <v>194</v>
      </c>
      <c r="L1671" t="s">
        <v>194</v>
      </c>
      <c r="M1671" t="s">
        <v>919</v>
      </c>
      <c r="N1671" t="s">
        <v>212</v>
      </c>
      <c r="Q1671">
        <v>213334</v>
      </c>
    </row>
    <row r="1672" spans="1:17" x14ac:dyDescent="0.2">
      <c r="A1672" s="169">
        <v>43887</v>
      </c>
      <c r="B1672">
        <v>3030</v>
      </c>
      <c r="C1672" t="s">
        <v>211</v>
      </c>
      <c r="D1672" t="s">
        <v>265</v>
      </c>
      <c r="E1672" t="s">
        <v>264</v>
      </c>
      <c r="F1672" t="s">
        <v>924</v>
      </c>
      <c r="G1672" t="s">
        <v>245</v>
      </c>
      <c r="H1672">
        <v>3.31</v>
      </c>
      <c r="I1672">
        <v>0</v>
      </c>
      <c r="J1672" t="s">
        <v>209</v>
      </c>
      <c r="K1672" t="s">
        <v>194</v>
      </c>
      <c r="L1672" t="s">
        <v>194</v>
      </c>
      <c r="M1672" t="s">
        <v>919</v>
      </c>
      <c r="N1672" t="s">
        <v>212</v>
      </c>
      <c r="Q1672">
        <v>213362</v>
      </c>
    </row>
    <row r="1673" spans="1:17" x14ac:dyDescent="0.2">
      <c r="A1673" s="169">
        <v>43887</v>
      </c>
      <c r="B1673">
        <v>3030</v>
      </c>
      <c r="C1673" t="s">
        <v>211</v>
      </c>
      <c r="D1673" t="s">
        <v>265</v>
      </c>
      <c r="E1673" t="s">
        <v>264</v>
      </c>
      <c r="F1673" t="s">
        <v>923</v>
      </c>
      <c r="G1673" t="s">
        <v>245</v>
      </c>
      <c r="H1673">
        <v>8.5500000000000007</v>
      </c>
      <c r="I1673">
        <v>0</v>
      </c>
      <c r="J1673" t="s">
        <v>209</v>
      </c>
      <c r="K1673" t="s">
        <v>194</v>
      </c>
      <c r="L1673" t="s">
        <v>194</v>
      </c>
      <c r="M1673" t="s">
        <v>919</v>
      </c>
      <c r="N1673" t="s">
        <v>212</v>
      </c>
      <c r="Q1673">
        <v>213363</v>
      </c>
    </row>
    <row r="1674" spans="1:17" x14ac:dyDescent="0.2">
      <c r="A1674" s="169">
        <v>43887</v>
      </c>
      <c r="B1674">
        <v>3030</v>
      </c>
      <c r="C1674" t="s">
        <v>211</v>
      </c>
      <c r="D1674" t="s">
        <v>265</v>
      </c>
      <c r="E1674" t="s">
        <v>264</v>
      </c>
      <c r="F1674" t="s">
        <v>922</v>
      </c>
      <c r="G1674" t="s">
        <v>245</v>
      </c>
      <c r="H1674">
        <v>10.48</v>
      </c>
      <c r="I1674">
        <v>0</v>
      </c>
      <c r="J1674" t="s">
        <v>209</v>
      </c>
      <c r="K1674" t="s">
        <v>194</v>
      </c>
      <c r="L1674" t="s">
        <v>194</v>
      </c>
      <c r="M1674" t="s">
        <v>919</v>
      </c>
      <c r="N1674" t="s">
        <v>212</v>
      </c>
      <c r="Q1674">
        <v>213373</v>
      </c>
    </row>
    <row r="1675" spans="1:17" x14ac:dyDescent="0.2">
      <c r="A1675" s="169">
        <v>43887</v>
      </c>
      <c r="B1675">
        <v>3030</v>
      </c>
      <c r="C1675" t="s">
        <v>211</v>
      </c>
      <c r="D1675" t="s">
        <v>265</v>
      </c>
      <c r="E1675" t="s">
        <v>264</v>
      </c>
      <c r="F1675" t="s">
        <v>921</v>
      </c>
      <c r="G1675" t="s">
        <v>245</v>
      </c>
      <c r="H1675">
        <v>0.7</v>
      </c>
      <c r="I1675">
        <v>0</v>
      </c>
      <c r="J1675" t="s">
        <v>209</v>
      </c>
      <c r="K1675" t="s">
        <v>194</v>
      </c>
      <c r="L1675" t="s">
        <v>194</v>
      </c>
      <c r="M1675" t="s">
        <v>919</v>
      </c>
      <c r="N1675" t="s">
        <v>212</v>
      </c>
      <c r="Q1675">
        <v>213374</v>
      </c>
    </row>
    <row r="1676" spans="1:17" x14ac:dyDescent="0.2">
      <c r="A1676" s="169">
        <v>43887</v>
      </c>
      <c r="B1676">
        <v>3030</v>
      </c>
      <c r="C1676" t="s">
        <v>211</v>
      </c>
      <c r="D1676" t="s">
        <v>265</v>
      </c>
      <c r="E1676" t="s">
        <v>264</v>
      </c>
      <c r="F1676" t="s">
        <v>920</v>
      </c>
      <c r="G1676" t="s">
        <v>245</v>
      </c>
      <c r="H1676">
        <v>20.69</v>
      </c>
      <c r="I1676">
        <v>0</v>
      </c>
      <c r="J1676" t="s">
        <v>209</v>
      </c>
      <c r="K1676" t="s">
        <v>194</v>
      </c>
      <c r="L1676" t="s">
        <v>194</v>
      </c>
      <c r="M1676" t="s">
        <v>919</v>
      </c>
      <c r="N1676" t="s">
        <v>212</v>
      </c>
      <c r="Q1676">
        <v>213394</v>
      </c>
    </row>
    <row r="1677" spans="1:17" x14ac:dyDescent="0.2">
      <c r="A1677" s="169">
        <v>43890</v>
      </c>
      <c r="B1677">
        <v>3710</v>
      </c>
      <c r="C1677" t="s">
        <v>206</v>
      </c>
      <c r="D1677" t="s">
        <v>265</v>
      </c>
      <c r="E1677" t="s">
        <v>264</v>
      </c>
      <c r="F1677" t="s">
        <v>918</v>
      </c>
      <c r="G1677" t="s">
        <v>245</v>
      </c>
      <c r="H1677">
        <v>71.03</v>
      </c>
      <c r="I1677">
        <v>0</v>
      </c>
      <c r="J1677" t="s">
        <v>194</v>
      </c>
      <c r="K1677" t="s">
        <v>188</v>
      </c>
      <c r="L1677" t="s">
        <v>188</v>
      </c>
      <c r="M1677" t="s">
        <v>910</v>
      </c>
      <c r="N1677" t="s">
        <v>333</v>
      </c>
      <c r="Q1677">
        <v>213429</v>
      </c>
    </row>
    <row r="1678" spans="1:17" x14ac:dyDescent="0.2">
      <c r="A1678" s="169">
        <v>43890</v>
      </c>
      <c r="B1678">
        <v>3710</v>
      </c>
      <c r="C1678" t="s">
        <v>206</v>
      </c>
      <c r="D1678" t="s">
        <v>265</v>
      </c>
      <c r="E1678" t="s">
        <v>264</v>
      </c>
      <c r="F1678" t="s">
        <v>917</v>
      </c>
      <c r="G1678" t="s">
        <v>245</v>
      </c>
      <c r="H1678">
        <v>16.920000000000002</v>
      </c>
      <c r="I1678">
        <v>0</v>
      </c>
      <c r="J1678" t="s">
        <v>194</v>
      </c>
      <c r="K1678" t="s">
        <v>188</v>
      </c>
      <c r="L1678" t="s">
        <v>188</v>
      </c>
      <c r="M1678" t="s">
        <v>910</v>
      </c>
      <c r="N1678" t="s">
        <v>333</v>
      </c>
      <c r="Q1678">
        <v>213433</v>
      </c>
    </row>
    <row r="1679" spans="1:17" x14ac:dyDescent="0.2">
      <c r="A1679" s="169">
        <v>43890</v>
      </c>
      <c r="B1679">
        <v>3710</v>
      </c>
      <c r="C1679" t="s">
        <v>206</v>
      </c>
      <c r="D1679" t="s">
        <v>265</v>
      </c>
      <c r="E1679" t="s">
        <v>264</v>
      </c>
      <c r="F1679" t="s">
        <v>916</v>
      </c>
      <c r="G1679" t="s">
        <v>245</v>
      </c>
      <c r="H1679">
        <v>2.6</v>
      </c>
      <c r="I1679">
        <v>0</v>
      </c>
      <c r="J1679" t="s">
        <v>194</v>
      </c>
      <c r="K1679" t="s">
        <v>188</v>
      </c>
      <c r="L1679" t="s">
        <v>188</v>
      </c>
      <c r="M1679" t="s">
        <v>910</v>
      </c>
      <c r="N1679" t="s">
        <v>333</v>
      </c>
      <c r="Q1679">
        <v>213434</v>
      </c>
    </row>
    <row r="1680" spans="1:17" x14ac:dyDescent="0.2">
      <c r="A1680" s="169">
        <v>43890</v>
      </c>
      <c r="B1680">
        <v>3710</v>
      </c>
      <c r="C1680" t="s">
        <v>206</v>
      </c>
      <c r="D1680" t="s">
        <v>265</v>
      </c>
      <c r="E1680" t="s">
        <v>264</v>
      </c>
      <c r="F1680" t="s">
        <v>915</v>
      </c>
      <c r="G1680" t="s">
        <v>245</v>
      </c>
      <c r="H1680">
        <v>0.79</v>
      </c>
      <c r="I1680">
        <v>0</v>
      </c>
      <c r="J1680" t="s">
        <v>194</v>
      </c>
      <c r="K1680" t="s">
        <v>188</v>
      </c>
      <c r="L1680" t="s">
        <v>188</v>
      </c>
      <c r="M1680" t="s">
        <v>910</v>
      </c>
      <c r="N1680" t="s">
        <v>333</v>
      </c>
      <c r="Q1680">
        <v>213435</v>
      </c>
    </row>
    <row r="1681" spans="1:17" x14ac:dyDescent="0.2">
      <c r="A1681" s="169">
        <v>43890</v>
      </c>
      <c r="B1681">
        <v>3710</v>
      </c>
      <c r="C1681" t="s">
        <v>206</v>
      </c>
      <c r="D1681" t="s">
        <v>265</v>
      </c>
      <c r="E1681" t="s">
        <v>264</v>
      </c>
      <c r="F1681" t="s">
        <v>914</v>
      </c>
      <c r="G1681" t="s">
        <v>245</v>
      </c>
      <c r="H1681">
        <v>1.69</v>
      </c>
      <c r="I1681">
        <v>0</v>
      </c>
      <c r="J1681" t="s">
        <v>194</v>
      </c>
      <c r="K1681" t="s">
        <v>188</v>
      </c>
      <c r="L1681" t="s">
        <v>188</v>
      </c>
      <c r="M1681" t="s">
        <v>910</v>
      </c>
      <c r="N1681" t="s">
        <v>333</v>
      </c>
      <c r="Q1681">
        <v>213436</v>
      </c>
    </row>
    <row r="1682" spans="1:17" x14ac:dyDescent="0.2">
      <c r="A1682" s="169">
        <v>43890</v>
      </c>
      <c r="B1682">
        <v>3710</v>
      </c>
      <c r="C1682" t="s">
        <v>206</v>
      </c>
      <c r="D1682" t="s">
        <v>265</v>
      </c>
      <c r="E1682" t="s">
        <v>264</v>
      </c>
      <c r="F1682" t="s">
        <v>913</v>
      </c>
      <c r="G1682" t="s">
        <v>245</v>
      </c>
      <c r="H1682">
        <v>1.1000000000000001</v>
      </c>
      <c r="I1682">
        <v>0</v>
      </c>
      <c r="J1682" t="s">
        <v>194</v>
      </c>
      <c r="K1682" t="s">
        <v>188</v>
      </c>
      <c r="L1682" t="s">
        <v>188</v>
      </c>
      <c r="M1682" t="s">
        <v>910</v>
      </c>
      <c r="N1682" t="s">
        <v>333</v>
      </c>
      <c r="Q1682">
        <v>213437</v>
      </c>
    </row>
    <row r="1683" spans="1:17" x14ac:dyDescent="0.2">
      <c r="A1683" s="169">
        <v>43890</v>
      </c>
      <c r="B1683">
        <v>3710</v>
      </c>
      <c r="C1683" t="s">
        <v>206</v>
      </c>
      <c r="D1683" t="s">
        <v>265</v>
      </c>
      <c r="E1683" t="s">
        <v>264</v>
      </c>
      <c r="F1683" t="s">
        <v>912</v>
      </c>
      <c r="G1683" t="s">
        <v>245</v>
      </c>
      <c r="H1683">
        <v>27.58</v>
      </c>
      <c r="I1683">
        <v>0</v>
      </c>
      <c r="J1683" t="s">
        <v>194</v>
      </c>
      <c r="K1683" t="s">
        <v>188</v>
      </c>
      <c r="L1683" t="s">
        <v>188</v>
      </c>
      <c r="M1683" t="s">
        <v>910</v>
      </c>
      <c r="N1683" t="s">
        <v>333</v>
      </c>
      <c r="Q1683">
        <v>213447</v>
      </c>
    </row>
    <row r="1684" spans="1:17" x14ac:dyDescent="0.2">
      <c r="A1684" s="169">
        <v>43890</v>
      </c>
      <c r="B1684">
        <v>3010</v>
      </c>
      <c r="C1684" t="s">
        <v>207</v>
      </c>
      <c r="D1684" t="s">
        <v>265</v>
      </c>
      <c r="E1684" t="s">
        <v>264</v>
      </c>
      <c r="F1684" t="s">
        <v>911</v>
      </c>
      <c r="G1684" t="s">
        <v>245</v>
      </c>
      <c r="H1684">
        <v>385</v>
      </c>
      <c r="I1684">
        <v>0</v>
      </c>
      <c r="J1684" t="s">
        <v>194</v>
      </c>
      <c r="K1684" t="s">
        <v>188</v>
      </c>
      <c r="L1684" t="s">
        <v>188</v>
      </c>
      <c r="M1684" t="s">
        <v>910</v>
      </c>
      <c r="N1684" t="s">
        <v>232</v>
      </c>
      <c r="Q1684">
        <v>213449</v>
      </c>
    </row>
    <row r="1685" spans="1:17" x14ac:dyDescent="0.2">
      <c r="A1685" s="169">
        <v>43890</v>
      </c>
      <c r="B1685">
        <v>4145</v>
      </c>
      <c r="C1685" t="s">
        <v>526</v>
      </c>
      <c r="D1685" t="s">
        <v>265</v>
      </c>
      <c r="E1685" t="s">
        <v>264</v>
      </c>
      <c r="F1685" t="s">
        <v>908</v>
      </c>
      <c r="G1685" t="s">
        <v>245</v>
      </c>
      <c r="H1685" s="170">
        <v>13842.78</v>
      </c>
      <c r="I1685">
        <v>0</v>
      </c>
      <c r="J1685" t="s">
        <v>262</v>
      </c>
      <c r="K1685" t="s">
        <v>197</v>
      </c>
      <c r="L1685" t="s">
        <v>197</v>
      </c>
      <c r="M1685" t="s">
        <v>909</v>
      </c>
      <c r="N1685" t="s">
        <v>549</v>
      </c>
      <c r="Q1685">
        <v>213498</v>
      </c>
    </row>
    <row r="1686" spans="1:17" x14ac:dyDescent="0.2">
      <c r="A1686" s="169">
        <v>43890</v>
      </c>
      <c r="B1686">
        <v>2310</v>
      </c>
      <c r="C1686" t="s">
        <v>286</v>
      </c>
      <c r="D1686" t="s">
        <v>265</v>
      </c>
      <c r="E1686" t="s">
        <v>264</v>
      </c>
      <c r="F1686" t="s">
        <v>907</v>
      </c>
      <c r="G1686" t="s">
        <v>245</v>
      </c>
      <c r="H1686" s="170">
        <v>6084</v>
      </c>
      <c r="I1686">
        <v>0</v>
      </c>
      <c r="J1686" t="s">
        <v>262</v>
      </c>
      <c r="K1686" t="s">
        <v>197</v>
      </c>
      <c r="L1686" t="s">
        <v>197</v>
      </c>
      <c r="M1686" t="s">
        <v>909</v>
      </c>
      <c r="N1686" t="s">
        <v>306</v>
      </c>
      <c r="Q1686">
        <v>213499</v>
      </c>
    </row>
    <row r="1687" spans="1:17" x14ac:dyDescent="0.2">
      <c r="A1687" s="169">
        <v>43890</v>
      </c>
      <c r="B1687">
        <v>2310</v>
      </c>
      <c r="C1687" t="s">
        <v>286</v>
      </c>
      <c r="D1687" t="s">
        <v>265</v>
      </c>
      <c r="E1687" t="s">
        <v>264</v>
      </c>
      <c r="F1687" t="s">
        <v>906</v>
      </c>
      <c r="G1687" t="s">
        <v>245</v>
      </c>
      <c r="H1687" s="170">
        <v>3190</v>
      </c>
      <c r="I1687">
        <v>0</v>
      </c>
      <c r="J1687" t="s">
        <v>262</v>
      </c>
      <c r="K1687" t="s">
        <v>197</v>
      </c>
      <c r="L1687" t="s">
        <v>197</v>
      </c>
      <c r="M1687" t="s">
        <v>909</v>
      </c>
      <c r="N1687" t="s">
        <v>904</v>
      </c>
      <c r="Q1687">
        <v>213503</v>
      </c>
    </row>
    <row r="1688" spans="1:17" x14ac:dyDescent="0.2">
      <c r="A1688" s="169">
        <v>43891</v>
      </c>
      <c r="B1688">
        <v>4145</v>
      </c>
      <c r="C1688" t="s">
        <v>526</v>
      </c>
      <c r="D1688" t="s">
        <v>265</v>
      </c>
      <c r="E1688" t="s">
        <v>264</v>
      </c>
      <c r="F1688" t="s">
        <v>908</v>
      </c>
      <c r="G1688" t="s">
        <v>245</v>
      </c>
      <c r="H1688" s="170">
        <v>-13842.78</v>
      </c>
      <c r="I1688">
        <v>0</v>
      </c>
      <c r="J1688" t="s">
        <v>262</v>
      </c>
      <c r="K1688" t="s">
        <v>197</v>
      </c>
      <c r="L1688" t="s">
        <v>197</v>
      </c>
      <c r="M1688" t="s">
        <v>905</v>
      </c>
      <c r="N1688" t="s">
        <v>549</v>
      </c>
      <c r="Q1688">
        <v>213506</v>
      </c>
    </row>
    <row r="1689" spans="1:17" x14ac:dyDescent="0.2">
      <c r="A1689" s="169">
        <v>43891</v>
      </c>
      <c r="B1689">
        <v>2310</v>
      </c>
      <c r="C1689" t="s">
        <v>286</v>
      </c>
      <c r="D1689" t="s">
        <v>265</v>
      </c>
      <c r="E1689" t="s">
        <v>264</v>
      </c>
      <c r="F1689" t="s">
        <v>907</v>
      </c>
      <c r="G1689" t="s">
        <v>245</v>
      </c>
      <c r="H1689" s="170">
        <v>-6084</v>
      </c>
      <c r="I1689">
        <v>0</v>
      </c>
      <c r="J1689" t="s">
        <v>262</v>
      </c>
      <c r="K1689" t="s">
        <v>197</v>
      </c>
      <c r="L1689" t="s">
        <v>197</v>
      </c>
      <c r="M1689" t="s">
        <v>905</v>
      </c>
      <c r="N1689" t="s">
        <v>306</v>
      </c>
      <c r="Q1689">
        <v>213507</v>
      </c>
    </row>
    <row r="1690" spans="1:17" x14ac:dyDescent="0.2">
      <c r="A1690" s="169">
        <v>43891</v>
      </c>
      <c r="B1690">
        <v>2310</v>
      </c>
      <c r="C1690" t="s">
        <v>286</v>
      </c>
      <c r="D1690" t="s">
        <v>265</v>
      </c>
      <c r="E1690" t="s">
        <v>264</v>
      </c>
      <c r="F1690" t="s">
        <v>906</v>
      </c>
      <c r="G1690" t="s">
        <v>245</v>
      </c>
      <c r="H1690" s="170">
        <v>-3190</v>
      </c>
      <c r="I1690">
        <v>0</v>
      </c>
      <c r="J1690" t="s">
        <v>262</v>
      </c>
      <c r="K1690" t="s">
        <v>197</v>
      </c>
      <c r="L1690" t="s">
        <v>197</v>
      </c>
      <c r="M1690" t="s">
        <v>905</v>
      </c>
      <c r="N1690" t="s">
        <v>904</v>
      </c>
      <c r="Q1690">
        <v>213511</v>
      </c>
    </row>
    <row r="1691" spans="1:17" x14ac:dyDescent="0.2">
      <c r="A1691" s="169">
        <v>43890</v>
      </c>
      <c r="B1691">
        <v>3305</v>
      </c>
      <c r="C1691" t="s">
        <v>283</v>
      </c>
      <c r="D1691" t="s">
        <v>265</v>
      </c>
      <c r="E1691" t="s">
        <v>264</v>
      </c>
      <c r="F1691" t="s">
        <v>903</v>
      </c>
      <c r="G1691" t="s">
        <v>245</v>
      </c>
      <c r="H1691">
        <v>-271.17</v>
      </c>
      <c r="I1691">
        <v>0</v>
      </c>
      <c r="J1691" t="s">
        <v>262</v>
      </c>
      <c r="K1691" t="s">
        <v>197</v>
      </c>
      <c r="L1691" t="s">
        <v>197</v>
      </c>
      <c r="M1691" t="s">
        <v>902</v>
      </c>
      <c r="N1691" t="s">
        <v>280</v>
      </c>
      <c r="Q1691">
        <v>213514</v>
      </c>
    </row>
    <row r="1692" spans="1:17" x14ac:dyDescent="0.2">
      <c r="A1692" s="169">
        <v>43892</v>
      </c>
      <c r="B1692">
        <v>3730</v>
      </c>
      <c r="C1692" t="s">
        <v>234</v>
      </c>
      <c r="D1692" t="s">
        <v>265</v>
      </c>
      <c r="E1692" t="s">
        <v>264</v>
      </c>
      <c r="F1692" t="s">
        <v>901</v>
      </c>
      <c r="G1692" t="s">
        <v>245</v>
      </c>
      <c r="H1692">
        <v>58</v>
      </c>
      <c r="I1692">
        <v>8.6999999999999993</v>
      </c>
      <c r="K1692" t="s">
        <v>201</v>
      </c>
      <c r="M1692" t="s">
        <v>900</v>
      </c>
      <c r="Q1692">
        <v>213688</v>
      </c>
    </row>
    <row r="1693" spans="1:17" x14ac:dyDescent="0.2">
      <c r="A1693" s="169">
        <v>43892</v>
      </c>
      <c r="B1693">
        <v>2310</v>
      </c>
      <c r="C1693" t="s">
        <v>286</v>
      </c>
      <c r="D1693" t="s">
        <v>265</v>
      </c>
      <c r="E1693" t="s">
        <v>264</v>
      </c>
      <c r="F1693" t="s">
        <v>899</v>
      </c>
      <c r="G1693" t="s">
        <v>245</v>
      </c>
      <c r="H1693" s="170">
        <v>3190</v>
      </c>
      <c r="I1693">
        <v>478.5</v>
      </c>
      <c r="K1693" t="s">
        <v>201</v>
      </c>
      <c r="M1693" t="s">
        <v>898</v>
      </c>
      <c r="Q1693">
        <v>213691</v>
      </c>
    </row>
    <row r="1694" spans="1:17" x14ac:dyDescent="0.2">
      <c r="A1694" s="169">
        <v>43893</v>
      </c>
      <c r="B1694">
        <v>3010</v>
      </c>
      <c r="C1694" t="s">
        <v>207</v>
      </c>
      <c r="D1694" t="s">
        <v>265</v>
      </c>
      <c r="E1694" t="s">
        <v>264</v>
      </c>
      <c r="F1694" t="s">
        <v>897</v>
      </c>
      <c r="G1694" t="s">
        <v>245</v>
      </c>
      <c r="H1694">
        <v>35</v>
      </c>
      <c r="I1694">
        <v>0</v>
      </c>
      <c r="K1694" t="s">
        <v>201</v>
      </c>
      <c r="M1694" t="s">
        <v>894</v>
      </c>
      <c r="Q1694">
        <v>213694</v>
      </c>
    </row>
    <row r="1695" spans="1:17" x14ac:dyDescent="0.2">
      <c r="A1695" s="169">
        <v>43893</v>
      </c>
      <c r="B1695">
        <v>3010</v>
      </c>
      <c r="C1695" t="s">
        <v>207</v>
      </c>
      <c r="D1695" t="s">
        <v>265</v>
      </c>
      <c r="E1695" t="s">
        <v>264</v>
      </c>
      <c r="F1695" t="s">
        <v>896</v>
      </c>
      <c r="G1695" t="s">
        <v>245</v>
      </c>
      <c r="H1695">
        <v>467.81</v>
      </c>
      <c r="I1695">
        <v>70.180000000000007</v>
      </c>
      <c r="K1695" t="s">
        <v>201</v>
      </c>
      <c r="M1695" t="s">
        <v>894</v>
      </c>
      <c r="Q1695">
        <v>213699</v>
      </c>
    </row>
    <row r="1696" spans="1:17" x14ac:dyDescent="0.2">
      <c r="A1696" s="169">
        <v>43893</v>
      </c>
      <c r="B1696">
        <v>4145</v>
      </c>
      <c r="C1696" t="s">
        <v>526</v>
      </c>
      <c r="D1696" t="s">
        <v>265</v>
      </c>
      <c r="E1696" t="s">
        <v>264</v>
      </c>
      <c r="F1696" t="s">
        <v>895</v>
      </c>
      <c r="G1696" t="s">
        <v>245</v>
      </c>
      <c r="H1696" s="170">
        <v>13842.79</v>
      </c>
      <c r="I1696" s="170">
        <v>2076.41</v>
      </c>
      <c r="K1696" t="s">
        <v>201</v>
      </c>
      <c r="M1696" t="s">
        <v>894</v>
      </c>
      <c r="Q1696">
        <v>213701</v>
      </c>
    </row>
    <row r="1697" spans="1:17" x14ac:dyDescent="0.2">
      <c r="A1697" s="169">
        <v>43893</v>
      </c>
      <c r="B1697">
        <v>3715</v>
      </c>
      <c r="C1697" t="s">
        <v>208</v>
      </c>
      <c r="D1697" t="s">
        <v>265</v>
      </c>
      <c r="E1697" t="s">
        <v>264</v>
      </c>
      <c r="F1697" t="s">
        <v>893</v>
      </c>
      <c r="G1697" t="s">
        <v>245</v>
      </c>
      <c r="H1697">
        <v>40.79</v>
      </c>
      <c r="I1697">
        <v>6.12</v>
      </c>
      <c r="K1697" t="s">
        <v>201</v>
      </c>
      <c r="M1697" t="s">
        <v>892</v>
      </c>
      <c r="Q1697">
        <v>213704</v>
      </c>
    </row>
    <row r="1698" spans="1:17" x14ac:dyDescent="0.2">
      <c r="A1698" s="169">
        <v>43894</v>
      </c>
      <c r="B1698">
        <v>2410</v>
      </c>
      <c r="C1698" t="s">
        <v>235</v>
      </c>
      <c r="D1698" t="s">
        <v>265</v>
      </c>
      <c r="E1698" t="s">
        <v>264</v>
      </c>
      <c r="F1698" t="s">
        <v>891</v>
      </c>
      <c r="G1698" t="s">
        <v>245</v>
      </c>
      <c r="H1698">
        <v>386.96</v>
      </c>
      <c r="I1698">
        <v>58.04</v>
      </c>
      <c r="K1698" t="s">
        <v>201</v>
      </c>
      <c r="M1698" t="s">
        <v>890</v>
      </c>
      <c r="Q1698">
        <v>213710</v>
      </c>
    </row>
    <row r="1699" spans="1:17" x14ac:dyDescent="0.2">
      <c r="A1699" s="169">
        <v>43894</v>
      </c>
      <c r="B1699">
        <v>3705</v>
      </c>
      <c r="C1699" t="s">
        <v>204</v>
      </c>
      <c r="D1699" t="s">
        <v>265</v>
      </c>
      <c r="E1699" t="s">
        <v>264</v>
      </c>
      <c r="F1699" t="s">
        <v>204</v>
      </c>
      <c r="G1699" t="s">
        <v>245</v>
      </c>
      <c r="H1699">
        <v>735.53</v>
      </c>
      <c r="I1699">
        <v>110.33</v>
      </c>
      <c r="K1699" t="s">
        <v>201</v>
      </c>
      <c r="M1699" t="s">
        <v>888</v>
      </c>
      <c r="Q1699">
        <v>213713</v>
      </c>
    </row>
    <row r="1700" spans="1:17" x14ac:dyDescent="0.2">
      <c r="A1700" s="169">
        <v>43894</v>
      </c>
      <c r="B1700">
        <v>2310</v>
      </c>
      <c r="C1700" t="s">
        <v>286</v>
      </c>
      <c r="D1700" t="s">
        <v>265</v>
      </c>
      <c r="E1700" t="s">
        <v>264</v>
      </c>
      <c r="F1700" t="s">
        <v>889</v>
      </c>
      <c r="G1700" t="s">
        <v>245</v>
      </c>
      <c r="H1700" s="170">
        <v>6084</v>
      </c>
      <c r="I1700">
        <v>912.6</v>
      </c>
      <c r="K1700" t="s">
        <v>201</v>
      </c>
      <c r="M1700" t="s">
        <v>888</v>
      </c>
      <c r="Q1700">
        <v>213717</v>
      </c>
    </row>
    <row r="1701" spans="1:17" x14ac:dyDescent="0.2">
      <c r="A1701" s="169">
        <v>43894</v>
      </c>
      <c r="B1701">
        <v>2160</v>
      </c>
      <c r="C1701" t="s">
        <v>615</v>
      </c>
      <c r="D1701" t="s">
        <v>265</v>
      </c>
      <c r="E1701" t="s">
        <v>264</v>
      </c>
      <c r="F1701" t="s">
        <v>887</v>
      </c>
      <c r="G1701" t="s">
        <v>245</v>
      </c>
      <c r="H1701">
        <v>120</v>
      </c>
      <c r="I1701">
        <v>18</v>
      </c>
      <c r="K1701" t="s">
        <v>201</v>
      </c>
      <c r="M1701" t="s">
        <v>886</v>
      </c>
      <c r="Q1701">
        <v>213723</v>
      </c>
    </row>
    <row r="1702" spans="1:17" x14ac:dyDescent="0.2">
      <c r="A1702" s="169">
        <v>43894</v>
      </c>
      <c r="B1702">
        <v>3435</v>
      </c>
      <c r="C1702" t="s">
        <v>289</v>
      </c>
      <c r="D1702" t="s">
        <v>265</v>
      </c>
      <c r="E1702" t="s">
        <v>264</v>
      </c>
      <c r="F1702" t="s">
        <v>885</v>
      </c>
      <c r="G1702" t="s">
        <v>245</v>
      </c>
      <c r="H1702">
        <v>243.8</v>
      </c>
      <c r="I1702">
        <v>36.57</v>
      </c>
      <c r="K1702" t="s">
        <v>201</v>
      </c>
      <c r="M1702" t="s">
        <v>884</v>
      </c>
      <c r="Q1702">
        <v>213729</v>
      </c>
    </row>
    <row r="1703" spans="1:17" x14ac:dyDescent="0.2">
      <c r="A1703" s="169">
        <v>43894</v>
      </c>
      <c r="B1703">
        <v>3435</v>
      </c>
      <c r="C1703" t="s">
        <v>289</v>
      </c>
      <c r="D1703" t="s">
        <v>265</v>
      </c>
      <c r="E1703" t="s">
        <v>264</v>
      </c>
      <c r="F1703" t="s">
        <v>883</v>
      </c>
      <c r="G1703" t="s">
        <v>245</v>
      </c>
      <c r="H1703">
        <v>199.64</v>
      </c>
      <c r="I1703">
        <v>29.95</v>
      </c>
      <c r="K1703" t="s">
        <v>201</v>
      </c>
      <c r="M1703" t="s">
        <v>882</v>
      </c>
      <c r="Q1703">
        <v>213738</v>
      </c>
    </row>
    <row r="1704" spans="1:17" x14ac:dyDescent="0.2">
      <c r="A1704" s="169">
        <v>43895</v>
      </c>
      <c r="B1704">
        <v>3740</v>
      </c>
      <c r="C1704" t="s">
        <v>714</v>
      </c>
      <c r="D1704" t="s">
        <v>265</v>
      </c>
      <c r="E1704" t="s">
        <v>264</v>
      </c>
      <c r="F1704" t="s">
        <v>880</v>
      </c>
      <c r="G1704" t="s">
        <v>245</v>
      </c>
      <c r="H1704">
        <v>49.98</v>
      </c>
      <c r="I1704">
        <v>0</v>
      </c>
      <c r="K1704" t="s">
        <v>194</v>
      </c>
      <c r="M1704" t="s">
        <v>881</v>
      </c>
      <c r="Q1704">
        <v>213747</v>
      </c>
    </row>
    <row r="1705" spans="1:17" x14ac:dyDescent="0.2">
      <c r="A1705" s="169">
        <v>43895</v>
      </c>
      <c r="B1705">
        <v>3740</v>
      </c>
      <c r="C1705" t="s">
        <v>714</v>
      </c>
      <c r="D1705" t="s">
        <v>265</v>
      </c>
      <c r="E1705" t="s">
        <v>264</v>
      </c>
      <c r="F1705" t="s">
        <v>880</v>
      </c>
      <c r="G1705" t="s">
        <v>245</v>
      </c>
      <c r="H1705">
        <v>49.98</v>
      </c>
      <c r="I1705">
        <v>0</v>
      </c>
      <c r="K1705" t="s">
        <v>194</v>
      </c>
      <c r="M1705" t="s">
        <v>879</v>
      </c>
      <c r="Q1705">
        <v>213749</v>
      </c>
    </row>
    <row r="1706" spans="1:17" x14ac:dyDescent="0.2">
      <c r="A1706" s="169">
        <v>43895</v>
      </c>
      <c r="B1706">
        <v>2160</v>
      </c>
      <c r="C1706" t="s">
        <v>615</v>
      </c>
      <c r="D1706" t="s">
        <v>265</v>
      </c>
      <c r="E1706" t="s">
        <v>264</v>
      </c>
      <c r="F1706" t="s">
        <v>878</v>
      </c>
      <c r="G1706" t="s">
        <v>245</v>
      </c>
      <c r="H1706">
        <v>340</v>
      </c>
      <c r="I1706">
        <v>51</v>
      </c>
      <c r="K1706" t="s">
        <v>201</v>
      </c>
      <c r="M1706" t="s">
        <v>877</v>
      </c>
      <c r="Q1706">
        <v>213756</v>
      </c>
    </row>
    <row r="1707" spans="1:17" x14ac:dyDescent="0.2">
      <c r="A1707" s="169">
        <v>43896</v>
      </c>
      <c r="B1707">
        <v>2310</v>
      </c>
      <c r="C1707" t="s">
        <v>286</v>
      </c>
      <c r="D1707" t="s">
        <v>265</v>
      </c>
      <c r="E1707" t="s">
        <v>264</v>
      </c>
      <c r="F1707" t="s">
        <v>876</v>
      </c>
      <c r="G1707" t="s">
        <v>245</v>
      </c>
      <c r="H1707">
        <v>183</v>
      </c>
      <c r="I1707">
        <v>27.45</v>
      </c>
      <c r="K1707" t="s">
        <v>201</v>
      </c>
      <c r="M1707" t="s">
        <v>875</v>
      </c>
      <c r="Q1707">
        <v>213764</v>
      </c>
    </row>
    <row r="1708" spans="1:17" x14ac:dyDescent="0.2">
      <c r="A1708" s="169">
        <v>43896</v>
      </c>
      <c r="B1708">
        <v>2310</v>
      </c>
      <c r="C1708" t="s">
        <v>286</v>
      </c>
      <c r="D1708" t="s">
        <v>265</v>
      </c>
      <c r="E1708" t="s">
        <v>264</v>
      </c>
      <c r="F1708" t="s">
        <v>874</v>
      </c>
      <c r="G1708" t="s">
        <v>245</v>
      </c>
      <c r="H1708">
        <v>278.91000000000003</v>
      </c>
      <c r="I1708">
        <v>41.84</v>
      </c>
      <c r="K1708" t="s">
        <v>201</v>
      </c>
      <c r="M1708" t="s">
        <v>873</v>
      </c>
      <c r="Q1708">
        <v>213776</v>
      </c>
    </row>
    <row r="1709" spans="1:17" x14ac:dyDescent="0.2">
      <c r="A1709" s="169">
        <v>43896</v>
      </c>
      <c r="B1709">
        <v>3265</v>
      </c>
      <c r="C1709" t="s">
        <v>215</v>
      </c>
      <c r="D1709" t="s">
        <v>265</v>
      </c>
      <c r="E1709" t="s">
        <v>264</v>
      </c>
      <c r="F1709" t="s">
        <v>872</v>
      </c>
      <c r="G1709" t="s">
        <v>245</v>
      </c>
      <c r="H1709">
        <v>88.31</v>
      </c>
      <c r="I1709">
        <v>13.25</v>
      </c>
      <c r="K1709" t="s">
        <v>201</v>
      </c>
      <c r="M1709" t="s">
        <v>871</v>
      </c>
      <c r="Q1709">
        <v>213779</v>
      </c>
    </row>
    <row r="1710" spans="1:17" x14ac:dyDescent="0.2">
      <c r="A1710" s="169">
        <v>43892</v>
      </c>
      <c r="B1710">
        <v>4505</v>
      </c>
      <c r="C1710" t="s">
        <v>396</v>
      </c>
      <c r="D1710" t="s">
        <v>265</v>
      </c>
      <c r="E1710" t="s">
        <v>264</v>
      </c>
      <c r="F1710" t="s">
        <v>602</v>
      </c>
      <c r="G1710" t="s">
        <v>245</v>
      </c>
      <c r="H1710">
        <v>15</v>
      </c>
      <c r="I1710">
        <v>0</v>
      </c>
      <c r="K1710" t="s">
        <v>188</v>
      </c>
      <c r="M1710" t="s">
        <v>870</v>
      </c>
      <c r="Q1710">
        <v>213790</v>
      </c>
    </row>
    <row r="1711" spans="1:17" x14ac:dyDescent="0.2">
      <c r="A1711" s="169">
        <v>43896</v>
      </c>
      <c r="B1711">
        <v>3435</v>
      </c>
      <c r="C1711" t="s">
        <v>289</v>
      </c>
      <c r="D1711" t="s">
        <v>265</v>
      </c>
      <c r="E1711" t="s">
        <v>264</v>
      </c>
      <c r="F1711" t="s">
        <v>869</v>
      </c>
      <c r="G1711" t="s">
        <v>245</v>
      </c>
      <c r="H1711" s="170">
        <v>1104.9000000000001</v>
      </c>
      <c r="I1711">
        <v>165.74</v>
      </c>
      <c r="K1711" t="s">
        <v>201</v>
      </c>
      <c r="M1711" t="s">
        <v>868</v>
      </c>
      <c r="Q1711">
        <v>213803</v>
      </c>
    </row>
    <row r="1712" spans="1:17" x14ac:dyDescent="0.2">
      <c r="A1712" s="169">
        <v>43899</v>
      </c>
      <c r="B1712">
        <v>3275</v>
      </c>
      <c r="C1712" t="s">
        <v>266</v>
      </c>
      <c r="D1712" t="s">
        <v>265</v>
      </c>
      <c r="E1712" t="s">
        <v>264</v>
      </c>
      <c r="F1712" t="s">
        <v>867</v>
      </c>
      <c r="G1712" t="s">
        <v>245</v>
      </c>
      <c r="H1712" s="170">
        <v>27421.9</v>
      </c>
      <c r="I1712" s="170">
        <v>4113.29</v>
      </c>
      <c r="K1712" t="s">
        <v>201</v>
      </c>
      <c r="M1712" t="s">
        <v>866</v>
      </c>
      <c r="Q1712">
        <v>213806</v>
      </c>
    </row>
    <row r="1713" spans="1:17" x14ac:dyDescent="0.2">
      <c r="A1713" s="169">
        <v>43900</v>
      </c>
      <c r="B1713">
        <v>2160</v>
      </c>
      <c r="C1713" t="s">
        <v>615</v>
      </c>
      <c r="D1713" t="s">
        <v>265</v>
      </c>
      <c r="E1713" t="s">
        <v>264</v>
      </c>
      <c r="F1713" t="s">
        <v>865</v>
      </c>
      <c r="G1713" t="s">
        <v>245</v>
      </c>
      <c r="H1713" s="170">
        <v>1988</v>
      </c>
      <c r="I1713">
        <v>298.2</v>
      </c>
      <c r="K1713" t="s">
        <v>201</v>
      </c>
      <c r="M1713" t="s">
        <v>864</v>
      </c>
      <c r="Q1713">
        <v>213815</v>
      </c>
    </row>
    <row r="1714" spans="1:17" x14ac:dyDescent="0.2">
      <c r="A1714" s="169">
        <v>43900</v>
      </c>
      <c r="B1714">
        <v>2310</v>
      </c>
      <c r="C1714" t="s">
        <v>286</v>
      </c>
      <c r="D1714" t="s">
        <v>265</v>
      </c>
      <c r="E1714" t="s">
        <v>264</v>
      </c>
      <c r="F1714" t="s">
        <v>863</v>
      </c>
      <c r="G1714" t="s">
        <v>245</v>
      </c>
      <c r="H1714">
        <v>500</v>
      </c>
      <c r="I1714">
        <v>75</v>
      </c>
      <c r="K1714" t="s">
        <v>201</v>
      </c>
      <c r="M1714" t="s">
        <v>862</v>
      </c>
      <c r="Q1714">
        <v>213821</v>
      </c>
    </row>
    <row r="1715" spans="1:17" x14ac:dyDescent="0.2">
      <c r="A1715" s="169">
        <v>43908</v>
      </c>
      <c r="B1715">
        <v>2105</v>
      </c>
      <c r="C1715" t="s">
        <v>186</v>
      </c>
      <c r="D1715" t="s">
        <v>265</v>
      </c>
      <c r="E1715" t="s">
        <v>264</v>
      </c>
      <c r="F1715" t="s">
        <v>861</v>
      </c>
      <c r="G1715" t="s">
        <v>245</v>
      </c>
      <c r="H1715" s="170">
        <v>57880.15</v>
      </c>
      <c r="I1715">
        <v>0</v>
      </c>
      <c r="J1715" t="s">
        <v>188</v>
      </c>
      <c r="K1715" t="s">
        <v>189</v>
      </c>
      <c r="L1715" t="s">
        <v>189</v>
      </c>
      <c r="M1715" t="s">
        <v>860</v>
      </c>
      <c r="Q1715">
        <v>213988</v>
      </c>
    </row>
    <row r="1716" spans="1:17" x14ac:dyDescent="0.2">
      <c r="A1716" s="169">
        <v>43908</v>
      </c>
      <c r="B1716">
        <v>2125</v>
      </c>
      <c r="C1716" t="s">
        <v>203</v>
      </c>
      <c r="D1716" t="s">
        <v>265</v>
      </c>
      <c r="E1716" t="s">
        <v>264</v>
      </c>
      <c r="F1716" t="s">
        <v>861</v>
      </c>
      <c r="G1716" t="s">
        <v>245</v>
      </c>
      <c r="H1716">
        <v>115.76</v>
      </c>
      <c r="I1716">
        <v>0</v>
      </c>
      <c r="J1716" t="s">
        <v>188</v>
      </c>
      <c r="K1716" t="s">
        <v>189</v>
      </c>
      <c r="L1716" t="s">
        <v>189</v>
      </c>
      <c r="M1716" t="s">
        <v>860</v>
      </c>
      <c r="Q1716">
        <v>214006</v>
      </c>
    </row>
    <row r="1717" spans="1:17" x14ac:dyDescent="0.2">
      <c r="A1717" s="169">
        <v>43908</v>
      </c>
      <c r="B1717">
        <v>2135</v>
      </c>
      <c r="C1717" t="s">
        <v>190</v>
      </c>
      <c r="D1717" t="s">
        <v>265</v>
      </c>
      <c r="E1717" t="s">
        <v>264</v>
      </c>
      <c r="F1717" t="s">
        <v>861</v>
      </c>
      <c r="G1717" t="s">
        <v>245</v>
      </c>
      <c r="H1717">
        <v>697.81</v>
      </c>
      <c r="I1717">
        <v>0</v>
      </c>
      <c r="J1717" t="s">
        <v>188</v>
      </c>
      <c r="K1717" t="s">
        <v>189</v>
      </c>
      <c r="L1717" t="s">
        <v>189</v>
      </c>
      <c r="M1717" t="s">
        <v>860</v>
      </c>
      <c r="Q1717">
        <v>214012</v>
      </c>
    </row>
    <row r="1718" spans="1:17" x14ac:dyDescent="0.2">
      <c r="A1718" s="169">
        <v>43908</v>
      </c>
      <c r="B1718">
        <v>2140</v>
      </c>
      <c r="C1718" t="s">
        <v>191</v>
      </c>
      <c r="D1718" t="s">
        <v>265</v>
      </c>
      <c r="E1718" t="s">
        <v>264</v>
      </c>
      <c r="F1718" t="s">
        <v>861</v>
      </c>
      <c r="G1718" t="s">
        <v>245</v>
      </c>
      <c r="H1718" s="170">
        <v>1330</v>
      </c>
      <c r="I1718">
        <v>0</v>
      </c>
      <c r="J1718" t="s">
        <v>188</v>
      </c>
      <c r="K1718" t="s">
        <v>189</v>
      </c>
      <c r="L1718" t="s">
        <v>189</v>
      </c>
      <c r="M1718" t="s">
        <v>860</v>
      </c>
      <c r="Q1718">
        <v>214022</v>
      </c>
    </row>
    <row r="1719" spans="1:17" x14ac:dyDescent="0.2">
      <c r="A1719" s="169">
        <v>43891</v>
      </c>
      <c r="B1719">
        <v>3260</v>
      </c>
      <c r="C1719" t="s">
        <v>490</v>
      </c>
      <c r="D1719" t="s">
        <v>265</v>
      </c>
      <c r="E1719" t="s">
        <v>264</v>
      </c>
      <c r="F1719" t="s">
        <v>859</v>
      </c>
      <c r="G1719" t="s">
        <v>245</v>
      </c>
      <c r="H1719" s="170">
        <v>3250</v>
      </c>
      <c r="I1719">
        <v>0</v>
      </c>
      <c r="J1719" t="s">
        <v>188</v>
      </c>
      <c r="K1719" t="s">
        <v>189</v>
      </c>
      <c r="L1719" t="s">
        <v>189</v>
      </c>
      <c r="M1719" t="s">
        <v>857</v>
      </c>
      <c r="Q1719">
        <v>214050</v>
      </c>
    </row>
    <row r="1720" spans="1:17" x14ac:dyDescent="0.2">
      <c r="A1720" s="169">
        <v>43891</v>
      </c>
      <c r="B1720">
        <v>3260</v>
      </c>
      <c r="C1720" t="s">
        <v>490</v>
      </c>
      <c r="D1720" t="s">
        <v>265</v>
      </c>
      <c r="E1720" t="s">
        <v>264</v>
      </c>
      <c r="F1720" t="s">
        <v>858</v>
      </c>
      <c r="G1720" t="s">
        <v>245</v>
      </c>
      <c r="H1720" s="170">
        <v>5000</v>
      </c>
      <c r="I1720">
        <v>0</v>
      </c>
      <c r="J1720" t="s">
        <v>188</v>
      </c>
      <c r="K1720" t="s">
        <v>189</v>
      </c>
      <c r="L1720" t="s">
        <v>189</v>
      </c>
      <c r="M1720" t="s">
        <v>857</v>
      </c>
      <c r="Q1720">
        <v>214051</v>
      </c>
    </row>
    <row r="1721" spans="1:17" x14ac:dyDescent="0.2">
      <c r="A1721" s="169">
        <v>43891</v>
      </c>
      <c r="B1721">
        <v>4520</v>
      </c>
      <c r="C1721" t="s">
        <v>214</v>
      </c>
      <c r="D1721" t="s">
        <v>265</v>
      </c>
      <c r="E1721" t="s">
        <v>264</v>
      </c>
      <c r="F1721" t="s">
        <v>506</v>
      </c>
      <c r="G1721" t="s">
        <v>245</v>
      </c>
      <c r="H1721" s="170">
        <v>-3717.13</v>
      </c>
      <c r="I1721">
        <v>0</v>
      </c>
      <c r="J1721" t="s">
        <v>188</v>
      </c>
      <c r="K1721" t="s">
        <v>189</v>
      </c>
      <c r="L1721" t="s">
        <v>189</v>
      </c>
      <c r="M1721" t="s">
        <v>505</v>
      </c>
      <c r="Q1721">
        <v>214057</v>
      </c>
    </row>
    <row r="1722" spans="1:17" x14ac:dyDescent="0.2">
      <c r="A1722" s="169">
        <v>43891</v>
      </c>
      <c r="B1722">
        <v>3255</v>
      </c>
      <c r="C1722" t="s">
        <v>504</v>
      </c>
      <c r="D1722" t="s">
        <v>265</v>
      </c>
      <c r="E1722" t="s">
        <v>264</v>
      </c>
      <c r="F1722" t="s">
        <v>503</v>
      </c>
      <c r="G1722" t="s">
        <v>245</v>
      </c>
      <c r="H1722" s="170">
        <v>3872.17</v>
      </c>
      <c r="I1722">
        <v>0</v>
      </c>
      <c r="J1722" t="s">
        <v>188</v>
      </c>
      <c r="K1722" t="s">
        <v>189</v>
      </c>
      <c r="L1722" t="s">
        <v>189</v>
      </c>
      <c r="M1722" t="s">
        <v>502</v>
      </c>
      <c r="Q1722">
        <v>214062</v>
      </c>
    </row>
    <row r="1723" spans="1:17" x14ac:dyDescent="0.2">
      <c r="A1723" s="169">
        <v>43891</v>
      </c>
      <c r="B1723">
        <v>4510</v>
      </c>
      <c r="C1723" t="s">
        <v>501</v>
      </c>
      <c r="D1723" t="s">
        <v>265</v>
      </c>
      <c r="E1723" t="s">
        <v>264</v>
      </c>
      <c r="F1723" t="s">
        <v>500</v>
      </c>
      <c r="G1723" t="s">
        <v>245</v>
      </c>
      <c r="H1723" s="170">
        <v>47275</v>
      </c>
      <c r="I1723">
        <v>0</v>
      </c>
      <c r="J1723" t="s">
        <v>188</v>
      </c>
      <c r="K1723" t="s">
        <v>189</v>
      </c>
      <c r="L1723" t="s">
        <v>189</v>
      </c>
      <c r="M1723" t="s">
        <v>499</v>
      </c>
      <c r="Q1723">
        <v>214064</v>
      </c>
    </row>
    <row r="1724" spans="1:17" x14ac:dyDescent="0.2">
      <c r="A1724" s="169">
        <v>43891</v>
      </c>
      <c r="B1724">
        <v>1105</v>
      </c>
      <c r="C1724" t="s">
        <v>498</v>
      </c>
      <c r="D1724" t="s">
        <v>265</v>
      </c>
      <c r="E1724" t="s">
        <v>264</v>
      </c>
      <c r="F1724" t="s">
        <v>497</v>
      </c>
      <c r="G1724" t="s">
        <v>245</v>
      </c>
      <c r="H1724" s="170">
        <v>-1726166.67</v>
      </c>
      <c r="I1724">
        <v>0</v>
      </c>
      <c r="J1724" t="s">
        <v>188</v>
      </c>
      <c r="K1724" t="s">
        <v>189</v>
      </c>
      <c r="L1724" t="s">
        <v>189</v>
      </c>
      <c r="M1724" t="s">
        <v>496</v>
      </c>
      <c r="Q1724">
        <v>214066</v>
      </c>
    </row>
    <row r="1725" spans="1:17" x14ac:dyDescent="0.2">
      <c r="A1725" s="169">
        <v>43891</v>
      </c>
      <c r="B1725">
        <v>3215</v>
      </c>
      <c r="C1725" t="s">
        <v>493</v>
      </c>
      <c r="D1725" t="s">
        <v>265</v>
      </c>
      <c r="E1725" t="s">
        <v>264</v>
      </c>
      <c r="F1725" t="s">
        <v>856</v>
      </c>
      <c r="G1725" t="s">
        <v>245</v>
      </c>
      <c r="H1725" s="170">
        <v>110000</v>
      </c>
      <c r="I1725">
        <v>0</v>
      </c>
      <c r="J1725" t="s">
        <v>188</v>
      </c>
      <c r="K1725" t="s">
        <v>189</v>
      </c>
      <c r="L1725" t="s">
        <v>189</v>
      </c>
      <c r="M1725" t="s">
        <v>855</v>
      </c>
      <c r="Q1725">
        <v>214070</v>
      </c>
    </row>
    <row r="1726" spans="1:17" x14ac:dyDescent="0.2">
      <c r="A1726" s="169">
        <v>43891</v>
      </c>
      <c r="B1726">
        <v>2105</v>
      </c>
      <c r="C1726" t="s">
        <v>186</v>
      </c>
      <c r="D1726" t="s">
        <v>265</v>
      </c>
      <c r="E1726" t="s">
        <v>264</v>
      </c>
      <c r="F1726" t="s">
        <v>854</v>
      </c>
      <c r="G1726" t="s">
        <v>245</v>
      </c>
      <c r="H1726" s="170">
        <v>-6187</v>
      </c>
      <c r="I1726">
        <v>0</v>
      </c>
      <c r="J1726" t="s">
        <v>188</v>
      </c>
      <c r="K1726" t="s">
        <v>189</v>
      </c>
      <c r="L1726" t="s">
        <v>189</v>
      </c>
      <c r="M1726" t="s">
        <v>494</v>
      </c>
      <c r="Q1726">
        <v>214077</v>
      </c>
    </row>
    <row r="1727" spans="1:17" x14ac:dyDescent="0.2">
      <c r="A1727" s="169">
        <v>43891</v>
      </c>
      <c r="B1727">
        <v>2125</v>
      </c>
      <c r="C1727" t="s">
        <v>203</v>
      </c>
      <c r="D1727" t="s">
        <v>265</v>
      </c>
      <c r="E1727" t="s">
        <v>264</v>
      </c>
      <c r="F1727" t="s">
        <v>854</v>
      </c>
      <c r="G1727" t="s">
        <v>245</v>
      </c>
      <c r="H1727">
        <v>-12.5</v>
      </c>
      <c r="I1727">
        <v>0</v>
      </c>
      <c r="J1727" t="s">
        <v>188</v>
      </c>
      <c r="K1727" t="s">
        <v>189</v>
      </c>
      <c r="L1727" t="s">
        <v>189</v>
      </c>
      <c r="M1727" t="s">
        <v>494</v>
      </c>
      <c r="Q1727">
        <v>214078</v>
      </c>
    </row>
    <row r="1728" spans="1:17" x14ac:dyDescent="0.2">
      <c r="A1728" s="169">
        <v>43891</v>
      </c>
      <c r="B1728">
        <v>2140</v>
      </c>
      <c r="C1728" t="s">
        <v>191</v>
      </c>
      <c r="D1728" t="s">
        <v>265</v>
      </c>
      <c r="E1728" t="s">
        <v>264</v>
      </c>
      <c r="F1728" t="s">
        <v>854</v>
      </c>
      <c r="G1728" t="s">
        <v>245</v>
      </c>
      <c r="H1728">
        <v>-277</v>
      </c>
      <c r="I1728">
        <v>0</v>
      </c>
      <c r="J1728" t="s">
        <v>188</v>
      </c>
      <c r="K1728" t="s">
        <v>189</v>
      </c>
      <c r="L1728" t="s">
        <v>189</v>
      </c>
      <c r="M1728" t="s">
        <v>494</v>
      </c>
      <c r="Q1728">
        <v>214079</v>
      </c>
    </row>
    <row r="1729" spans="1:17" x14ac:dyDescent="0.2">
      <c r="A1729" s="169">
        <v>43891</v>
      </c>
      <c r="B1729">
        <v>3230</v>
      </c>
      <c r="C1729" t="s">
        <v>231</v>
      </c>
      <c r="D1729" t="s">
        <v>265</v>
      </c>
      <c r="E1729" t="s">
        <v>264</v>
      </c>
      <c r="F1729" t="s">
        <v>482</v>
      </c>
      <c r="G1729" t="s">
        <v>245</v>
      </c>
      <c r="H1729" s="170">
        <v>1166.67</v>
      </c>
      <c r="I1729">
        <v>0</v>
      </c>
      <c r="J1729" t="s">
        <v>188</v>
      </c>
      <c r="K1729" t="s">
        <v>189</v>
      </c>
      <c r="L1729" t="s">
        <v>189</v>
      </c>
      <c r="M1729" t="s">
        <v>481</v>
      </c>
      <c r="Q1729">
        <v>214087</v>
      </c>
    </row>
    <row r="1730" spans="1:17" x14ac:dyDescent="0.2">
      <c r="A1730" s="169">
        <v>43891</v>
      </c>
      <c r="B1730">
        <v>3150</v>
      </c>
      <c r="C1730" t="s">
        <v>480</v>
      </c>
      <c r="D1730" t="s">
        <v>265</v>
      </c>
      <c r="E1730" t="s">
        <v>264</v>
      </c>
      <c r="F1730" t="s">
        <v>479</v>
      </c>
      <c r="G1730" t="s">
        <v>245</v>
      </c>
      <c r="H1730" s="170">
        <v>1063.25</v>
      </c>
      <c r="I1730">
        <v>0</v>
      </c>
      <c r="J1730" t="s">
        <v>188</v>
      </c>
      <c r="K1730" t="s">
        <v>189</v>
      </c>
      <c r="L1730" t="s">
        <v>189</v>
      </c>
      <c r="M1730" t="s">
        <v>478</v>
      </c>
      <c r="Q1730">
        <v>214097</v>
      </c>
    </row>
    <row r="1731" spans="1:17" x14ac:dyDescent="0.2">
      <c r="A1731" s="169">
        <v>43913</v>
      </c>
      <c r="B1731">
        <v>4505</v>
      </c>
      <c r="C1731" t="s">
        <v>396</v>
      </c>
      <c r="D1731" t="s">
        <v>265</v>
      </c>
      <c r="E1731" t="s">
        <v>264</v>
      </c>
      <c r="F1731" t="s">
        <v>454</v>
      </c>
      <c r="G1731" t="s">
        <v>245</v>
      </c>
      <c r="H1731">
        <v>3.8</v>
      </c>
      <c r="I1731">
        <v>0</v>
      </c>
      <c r="J1731" t="s">
        <v>193</v>
      </c>
      <c r="K1731" t="s">
        <v>194</v>
      </c>
      <c r="L1731" t="s">
        <v>194</v>
      </c>
      <c r="M1731" t="s">
        <v>850</v>
      </c>
      <c r="Q1731">
        <v>214102</v>
      </c>
    </row>
    <row r="1732" spans="1:17" x14ac:dyDescent="0.2">
      <c r="A1732" s="169">
        <v>43913</v>
      </c>
      <c r="B1732">
        <v>4505</v>
      </c>
      <c r="C1732" t="s">
        <v>396</v>
      </c>
      <c r="D1732" t="s">
        <v>265</v>
      </c>
      <c r="E1732" t="s">
        <v>264</v>
      </c>
      <c r="F1732" t="s">
        <v>453</v>
      </c>
      <c r="G1732" t="s">
        <v>245</v>
      </c>
      <c r="H1732">
        <v>3.8</v>
      </c>
      <c r="I1732">
        <v>0</v>
      </c>
      <c r="J1732" t="s">
        <v>193</v>
      </c>
      <c r="K1732" t="s">
        <v>194</v>
      </c>
      <c r="L1732" t="s">
        <v>194</v>
      </c>
      <c r="M1732" t="s">
        <v>850</v>
      </c>
      <c r="Q1732">
        <v>214104</v>
      </c>
    </row>
    <row r="1733" spans="1:17" x14ac:dyDescent="0.2">
      <c r="A1733" s="169">
        <v>43913</v>
      </c>
      <c r="B1733">
        <v>4505</v>
      </c>
      <c r="C1733" t="s">
        <v>396</v>
      </c>
      <c r="D1733" t="s">
        <v>265</v>
      </c>
      <c r="E1733" t="s">
        <v>264</v>
      </c>
      <c r="F1733" t="s">
        <v>452</v>
      </c>
      <c r="G1733" t="s">
        <v>245</v>
      </c>
      <c r="H1733">
        <v>3.8</v>
      </c>
      <c r="I1733">
        <v>0</v>
      </c>
      <c r="J1733" t="s">
        <v>193</v>
      </c>
      <c r="K1733" t="s">
        <v>194</v>
      </c>
      <c r="L1733" t="s">
        <v>194</v>
      </c>
      <c r="M1733" t="s">
        <v>850</v>
      </c>
      <c r="Q1733">
        <v>214106</v>
      </c>
    </row>
    <row r="1734" spans="1:17" x14ac:dyDescent="0.2">
      <c r="A1734" s="169">
        <v>43913</v>
      </c>
      <c r="B1734">
        <v>4505</v>
      </c>
      <c r="C1734" t="s">
        <v>396</v>
      </c>
      <c r="D1734" t="s">
        <v>265</v>
      </c>
      <c r="E1734" t="s">
        <v>264</v>
      </c>
      <c r="F1734" t="s">
        <v>451</v>
      </c>
      <c r="G1734" t="s">
        <v>245</v>
      </c>
      <c r="H1734">
        <v>3.8</v>
      </c>
      <c r="I1734">
        <v>0</v>
      </c>
      <c r="J1734" t="s">
        <v>193</v>
      </c>
      <c r="K1734" t="s">
        <v>194</v>
      </c>
      <c r="L1734" t="s">
        <v>194</v>
      </c>
      <c r="M1734" t="s">
        <v>850</v>
      </c>
      <c r="Q1734">
        <v>214108</v>
      </c>
    </row>
    <row r="1735" spans="1:17" x14ac:dyDescent="0.2">
      <c r="A1735" s="169">
        <v>43913</v>
      </c>
      <c r="B1735">
        <v>4505</v>
      </c>
      <c r="C1735" t="s">
        <v>396</v>
      </c>
      <c r="D1735" t="s">
        <v>265</v>
      </c>
      <c r="E1735" t="s">
        <v>264</v>
      </c>
      <c r="F1735" t="s">
        <v>450</v>
      </c>
      <c r="G1735" t="s">
        <v>245</v>
      </c>
      <c r="H1735">
        <v>3.8</v>
      </c>
      <c r="I1735">
        <v>0</v>
      </c>
      <c r="J1735" t="s">
        <v>193</v>
      </c>
      <c r="K1735" t="s">
        <v>194</v>
      </c>
      <c r="L1735" t="s">
        <v>194</v>
      </c>
      <c r="M1735" t="s">
        <v>850</v>
      </c>
      <c r="Q1735">
        <v>214110</v>
      </c>
    </row>
    <row r="1736" spans="1:17" x14ac:dyDescent="0.2">
      <c r="A1736" s="169">
        <v>43913</v>
      </c>
      <c r="B1736">
        <v>3465</v>
      </c>
      <c r="C1736" t="s">
        <v>633</v>
      </c>
      <c r="D1736" t="s">
        <v>265</v>
      </c>
      <c r="E1736" t="s">
        <v>264</v>
      </c>
      <c r="F1736" t="s">
        <v>853</v>
      </c>
      <c r="G1736" t="s">
        <v>245</v>
      </c>
      <c r="H1736">
        <v>21.74</v>
      </c>
      <c r="I1736">
        <v>0</v>
      </c>
      <c r="J1736" t="s">
        <v>193</v>
      </c>
      <c r="K1736" t="s">
        <v>194</v>
      </c>
      <c r="L1736" t="s">
        <v>194</v>
      </c>
      <c r="M1736" t="s">
        <v>850</v>
      </c>
      <c r="N1736" t="s">
        <v>448</v>
      </c>
      <c r="Q1736">
        <v>214112</v>
      </c>
    </row>
    <row r="1737" spans="1:17" x14ac:dyDescent="0.2">
      <c r="A1737" s="169">
        <v>43913</v>
      </c>
      <c r="B1737">
        <v>3465</v>
      </c>
      <c r="C1737" t="s">
        <v>633</v>
      </c>
      <c r="D1737" t="s">
        <v>265</v>
      </c>
      <c r="E1737" t="s">
        <v>264</v>
      </c>
      <c r="F1737" t="s">
        <v>852</v>
      </c>
      <c r="G1737" t="s">
        <v>245</v>
      </c>
      <c r="H1737">
        <v>21.74</v>
      </c>
      <c r="I1737">
        <v>0</v>
      </c>
      <c r="J1737" t="s">
        <v>193</v>
      </c>
      <c r="K1737" t="s">
        <v>194</v>
      </c>
      <c r="L1737" t="s">
        <v>194</v>
      </c>
      <c r="M1737" t="s">
        <v>850</v>
      </c>
      <c r="N1737" t="s">
        <v>448</v>
      </c>
      <c r="Q1737">
        <v>214115</v>
      </c>
    </row>
    <row r="1738" spans="1:17" x14ac:dyDescent="0.2">
      <c r="A1738" s="169">
        <v>43913</v>
      </c>
      <c r="B1738">
        <v>4505</v>
      </c>
      <c r="C1738" t="s">
        <v>396</v>
      </c>
      <c r="D1738" t="s">
        <v>265</v>
      </c>
      <c r="E1738" t="s">
        <v>264</v>
      </c>
      <c r="F1738" t="s">
        <v>447</v>
      </c>
      <c r="G1738" t="s">
        <v>245</v>
      </c>
      <c r="H1738">
        <v>3.8</v>
      </c>
      <c r="I1738">
        <v>0</v>
      </c>
      <c r="J1738" t="s">
        <v>193</v>
      </c>
      <c r="K1738" t="s">
        <v>194</v>
      </c>
      <c r="L1738" t="s">
        <v>194</v>
      </c>
      <c r="M1738" t="s">
        <v>850</v>
      </c>
      <c r="Q1738">
        <v>214116</v>
      </c>
    </row>
    <row r="1739" spans="1:17" x14ac:dyDescent="0.2">
      <c r="A1739" s="169">
        <v>43913</v>
      </c>
      <c r="B1739">
        <v>4505</v>
      </c>
      <c r="C1739" t="s">
        <v>396</v>
      </c>
      <c r="D1739" t="s">
        <v>265</v>
      </c>
      <c r="E1739" t="s">
        <v>264</v>
      </c>
      <c r="F1739" t="s">
        <v>446</v>
      </c>
      <c r="G1739" t="s">
        <v>245</v>
      </c>
      <c r="H1739">
        <v>3.8</v>
      </c>
      <c r="I1739">
        <v>0</v>
      </c>
      <c r="J1739" t="s">
        <v>193</v>
      </c>
      <c r="K1739" t="s">
        <v>194</v>
      </c>
      <c r="L1739" t="s">
        <v>194</v>
      </c>
      <c r="M1739" t="s">
        <v>850</v>
      </c>
      <c r="Q1739">
        <v>214119</v>
      </c>
    </row>
    <row r="1740" spans="1:17" x14ac:dyDescent="0.2">
      <c r="A1740" s="169">
        <v>43913</v>
      </c>
      <c r="B1740">
        <v>4505</v>
      </c>
      <c r="C1740" t="s">
        <v>396</v>
      </c>
      <c r="D1740" t="s">
        <v>265</v>
      </c>
      <c r="E1740" t="s">
        <v>264</v>
      </c>
      <c r="F1740" s="175" t="s">
        <v>445</v>
      </c>
      <c r="G1740" t="s">
        <v>245</v>
      </c>
      <c r="H1740">
        <v>3.8</v>
      </c>
      <c r="I1740">
        <v>0</v>
      </c>
      <c r="J1740" t="s">
        <v>193</v>
      </c>
      <c r="K1740" t="s">
        <v>194</v>
      </c>
      <c r="L1740" t="s">
        <v>194</v>
      </c>
      <c r="M1740" t="s">
        <v>850</v>
      </c>
      <c r="Q1740">
        <v>214121</v>
      </c>
    </row>
    <row r="1741" spans="1:17" x14ac:dyDescent="0.2">
      <c r="A1741" s="169">
        <v>43913</v>
      </c>
      <c r="B1741">
        <v>4505</v>
      </c>
      <c r="C1741" t="s">
        <v>396</v>
      </c>
      <c r="D1741" t="s">
        <v>265</v>
      </c>
      <c r="E1741" t="s">
        <v>264</v>
      </c>
      <c r="F1741" t="s">
        <v>444</v>
      </c>
      <c r="G1741" t="s">
        <v>245</v>
      </c>
      <c r="H1741">
        <v>3.8</v>
      </c>
      <c r="I1741">
        <v>0</v>
      </c>
      <c r="J1741" t="s">
        <v>193</v>
      </c>
      <c r="K1741" t="s">
        <v>194</v>
      </c>
      <c r="L1741" t="s">
        <v>194</v>
      </c>
      <c r="M1741" t="s">
        <v>850</v>
      </c>
      <c r="Q1741">
        <v>214123</v>
      </c>
    </row>
    <row r="1742" spans="1:17" x14ac:dyDescent="0.2">
      <c r="A1742" s="169">
        <v>43913</v>
      </c>
      <c r="B1742">
        <v>4505</v>
      </c>
      <c r="C1742" t="s">
        <v>396</v>
      </c>
      <c r="D1742" t="s">
        <v>265</v>
      </c>
      <c r="E1742" t="s">
        <v>264</v>
      </c>
      <c r="F1742" t="s">
        <v>443</v>
      </c>
      <c r="G1742" t="s">
        <v>245</v>
      </c>
      <c r="H1742">
        <v>3.8</v>
      </c>
      <c r="I1742">
        <v>0</v>
      </c>
      <c r="J1742" t="s">
        <v>193</v>
      </c>
      <c r="K1742" t="s">
        <v>194</v>
      </c>
      <c r="L1742" t="s">
        <v>194</v>
      </c>
      <c r="M1742" t="s">
        <v>850</v>
      </c>
      <c r="Q1742">
        <v>214125</v>
      </c>
    </row>
    <row r="1743" spans="1:17" x14ac:dyDescent="0.2">
      <c r="A1743" s="169">
        <v>43913</v>
      </c>
      <c r="B1743">
        <v>4505</v>
      </c>
      <c r="C1743" t="s">
        <v>396</v>
      </c>
      <c r="D1743" t="s">
        <v>265</v>
      </c>
      <c r="E1743" t="s">
        <v>264</v>
      </c>
      <c r="F1743" t="s">
        <v>405</v>
      </c>
      <c r="G1743" t="s">
        <v>245</v>
      </c>
      <c r="H1743">
        <v>3.8</v>
      </c>
      <c r="I1743">
        <v>0</v>
      </c>
      <c r="J1743" t="s">
        <v>193</v>
      </c>
      <c r="K1743" t="s">
        <v>194</v>
      </c>
      <c r="L1743" t="s">
        <v>194</v>
      </c>
      <c r="M1743" t="s">
        <v>850</v>
      </c>
      <c r="Q1743">
        <v>214127</v>
      </c>
    </row>
    <row r="1744" spans="1:17" x14ac:dyDescent="0.2">
      <c r="A1744" s="169">
        <v>43913</v>
      </c>
      <c r="B1744">
        <v>4505</v>
      </c>
      <c r="C1744" t="s">
        <v>396</v>
      </c>
      <c r="D1744" t="s">
        <v>265</v>
      </c>
      <c r="E1744" t="s">
        <v>264</v>
      </c>
      <c r="F1744" t="s">
        <v>442</v>
      </c>
      <c r="G1744" t="s">
        <v>245</v>
      </c>
      <c r="H1744">
        <v>3.8</v>
      </c>
      <c r="I1744">
        <v>0</v>
      </c>
      <c r="J1744" t="s">
        <v>193</v>
      </c>
      <c r="K1744" t="s">
        <v>194</v>
      </c>
      <c r="L1744" t="s">
        <v>194</v>
      </c>
      <c r="M1744" t="s">
        <v>850</v>
      </c>
      <c r="Q1744">
        <v>214130</v>
      </c>
    </row>
    <row r="1745" spans="1:17" x14ac:dyDescent="0.2">
      <c r="A1745" s="169">
        <v>43913</v>
      </c>
      <c r="B1745">
        <v>4505</v>
      </c>
      <c r="C1745" t="s">
        <v>396</v>
      </c>
      <c r="D1745" t="s">
        <v>265</v>
      </c>
      <c r="E1745" t="s">
        <v>264</v>
      </c>
      <c r="F1745" t="s">
        <v>441</v>
      </c>
      <c r="G1745" t="s">
        <v>245</v>
      </c>
      <c r="H1745">
        <v>3.8</v>
      </c>
      <c r="I1745">
        <v>0</v>
      </c>
      <c r="J1745" t="s">
        <v>193</v>
      </c>
      <c r="K1745" t="s">
        <v>194</v>
      </c>
      <c r="L1745" t="s">
        <v>194</v>
      </c>
      <c r="M1745" t="s">
        <v>850</v>
      </c>
      <c r="Q1745">
        <v>214132</v>
      </c>
    </row>
    <row r="1746" spans="1:17" x14ac:dyDescent="0.2">
      <c r="A1746" s="169">
        <v>43913</v>
      </c>
      <c r="B1746">
        <v>4505</v>
      </c>
      <c r="C1746" t="s">
        <v>396</v>
      </c>
      <c r="D1746" t="s">
        <v>265</v>
      </c>
      <c r="E1746" t="s">
        <v>264</v>
      </c>
      <c r="F1746" t="s">
        <v>440</v>
      </c>
      <c r="G1746" t="s">
        <v>245</v>
      </c>
      <c r="H1746">
        <v>3.8</v>
      </c>
      <c r="I1746">
        <v>0</v>
      </c>
      <c r="J1746" t="s">
        <v>193</v>
      </c>
      <c r="K1746" t="s">
        <v>194</v>
      </c>
      <c r="L1746" t="s">
        <v>194</v>
      </c>
      <c r="M1746" t="s">
        <v>850</v>
      </c>
      <c r="Q1746">
        <v>214134</v>
      </c>
    </row>
    <row r="1747" spans="1:17" x14ac:dyDescent="0.2">
      <c r="A1747" s="169">
        <v>43913</v>
      </c>
      <c r="B1747">
        <v>4505</v>
      </c>
      <c r="C1747" t="s">
        <v>396</v>
      </c>
      <c r="D1747" t="s">
        <v>265</v>
      </c>
      <c r="E1747" t="s">
        <v>264</v>
      </c>
      <c r="F1747" t="s">
        <v>439</v>
      </c>
      <c r="G1747" t="s">
        <v>245</v>
      </c>
      <c r="H1747">
        <v>3.8</v>
      </c>
      <c r="I1747">
        <v>0</v>
      </c>
      <c r="J1747" t="s">
        <v>193</v>
      </c>
      <c r="K1747" t="s">
        <v>194</v>
      </c>
      <c r="L1747" t="s">
        <v>194</v>
      </c>
      <c r="M1747" t="s">
        <v>850</v>
      </c>
      <c r="Q1747">
        <v>214136</v>
      </c>
    </row>
    <row r="1748" spans="1:17" x14ac:dyDescent="0.2">
      <c r="A1748" s="169">
        <v>43913</v>
      </c>
      <c r="B1748">
        <v>4505</v>
      </c>
      <c r="C1748" t="s">
        <v>396</v>
      </c>
      <c r="D1748" t="s">
        <v>265</v>
      </c>
      <c r="E1748" t="s">
        <v>264</v>
      </c>
      <c r="F1748" t="s">
        <v>438</v>
      </c>
      <c r="G1748" t="s">
        <v>245</v>
      </c>
      <c r="H1748">
        <v>3.8</v>
      </c>
      <c r="I1748">
        <v>0</v>
      </c>
      <c r="J1748" t="s">
        <v>193</v>
      </c>
      <c r="K1748" t="s">
        <v>194</v>
      </c>
      <c r="L1748" t="s">
        <v>194</v>
      </c>
      <c r="M1748" t="s">
        <v>850</v>
      </c>
      <c r="Q1748">
        <v>214138</v>
      </c>
    </row>
    <row r="1749" spans="1:17" x14ac:dyDescent="0.2">
      <c r="A1749" s="169">
        <v>43913</v>
      </c>
      <c r="B1749">
        <v>4505</v>
      </c>
      <c r="C1749" t="s">
        <v>396</v>
      </c>
      <c r="D1749" t="s">
        <v>265</v>
      </c>
      <c r="E1749" t="s">
        <v>264</v>
      </c>
      <c r="F1749" t="s">
        <v>437</v>
      </c>
      <c r="G1749" t="s">
        <v>245</v>
      </c>
      <c r="H1749">
        <v>3.8</v>
      </c>
      <c r="I1749">
        <v>0</v>
      </c>
      <c r="J1749" t="s">
        <v>193</v>
      </c>
      <c r="K1749" t="s">
        <v>194</v>
      </c>
      <c r="L1749" t="s">
        <v>194</v>
      </c>
      <c r="M1749" t="s">
        <v>850</v>
      </c>
      <c r="Q1749">
        <v>214153</v>
      </c>
    </row>
    <row r="1750" spans="1:17" x14ac:dyDescent="0.2">
      <c r="A1750" s="169">
        <v>43913</v>
      </c>
      <c r="B1750">
        <v>4505</v>
      </c>
      <c r="C1750" t="s">
        <v>396</v>
      </c>
      <c r="D1750" t="s">
        <v>265</v>
      </c>
      <c r="E1750" t="s">
        <v>264</v>
      </c>
      <c r="F1750" t="s">
        <v>436</v>
      </c>
      <c r="G1750" t="s">
        <v>245</v>
      </c>
      <c r="H1750">
        <v>3.8</v>
      </c>
      <c r="I1750">
        <v>0</v>
      </c>
      <c r="J1750" t="s">
        <v>193</v>
      </c>
      <c r="K1750" t="s">
        <v>194</v>
      </c>
      <c r="L1750" t="s">
        <v>194</v>
      </c>
      <c r="M1750" t="s">
        <v>850</v>
      </c>
      <c r="Q1750">
        <v>214155</v>
      </c>
    </row>
    <row r="1751" spans="1:17" x14ac:dyDescent="0.2">
      <c r="A1751" s="169">
        <v>43913</v>
      </c>
      <c r="B1751">
        <v>4505</v>
      </c>
      <c r="C1751" t="s">
        <v>396</v>
      </c>
      <c r="D1751" t="s">
        <v>265</v>
      </c>
      <c r="E1751" t="s">
        <v>264</v>
      </c>
      <c r="F1751" t="s">
        <v>435</v>
      </c>
      <c r="G1751" t="s">
        <v>245</v>
      </c>
      <c r="H1751">
        <v>3.8</v>
      </c>
      <c r="I1751">
        <v>0</v>
      </c>
      <c r="J1751" t="s">
        <v>193</v>
      </c>
      <c r="K1751" t="s">
        <v>194</v>
      </c>
      <c r="L1751" t="s">
        <v>194</v>
      </c>
      <c r="M1751" t="s">
        <v>850</v>
      </c>
      <c r="Q1751">
        <v>214157</v>
      </c>
    </row>
    <row r="1752" spans="1:17" x14ac:dyDescent="0.2">
      <c r="A1752" s="169">
        <v>43913</v>
      </c>
      <c r="B1752">
        <v>4505</v>
      </c>
      <c r="C1752" t="s">
        <v>396</v>
      </c>
      <c r="D1752" t="s">
        <v>265</v>
      </c>
      <c r="E1752" t="s">
        <v>264</v>
      </c>
      <c r="F1752" t="s">
        <v>434</v>
      </c>
      <c r="G1752" t="s">
        <v>245</v>
      </c>
      <c r="H1752">
        <v>3.8</v>
      </c>
      <c r="I1752">
        <v>0</v>
      </c>
      <c r="J1752" t="s">
        <v>193</v>
      </c>
      <c r="K1752" t="s">
        <v>194</v>
      </c>
      <c r="L1752" t="s">
        <v>194</v>
      </c>
      <c r="M1752" t="s">
        <v>850</v>
      </c>
      <c r="Q1752">
        <v>214159</v>
      </c>
    </row>
    <row r="1753" spans="1:17" x14ac:dyDescent="0.2">
      <c r="A1753" s="169">
        <v>43913</v>
      </c>
      <c r="B1753">
        <v>4505</v>
      </c>
      <c r="C1753" t="s">
        <v>396</v>
      </c>
      <c r="D1753" t="s">
        <v>265</v>
      </c>
      <c r="E1753" t="s">
        <v>264</v>
      </c>
      <c r="F1753" t="s">
        <v>433</v>
      </c>
      <c r="G1753" t="s">
        <v>245</v>
      </c>
      <c r="H1753">
        <v>3.8</v>
      </c>
      <c r="I1753">
        <v>0</v>
      </c>
      <c r="J1753" t="s">
        <v>193</v>
      </c>
      <c r="K1753" t="s">
        <v>194</v>
      </c>
      <c r="L1753" t="s">
        <v>194</v>
      </c>
      <c r="M1753" t="s">
        <v>850</v>
      </c>
      <c r="Q1753">
        <v>214161</v>
      </c>
    </row>
    <row r="1754" spans="1:17" x14ac:dyDescent="0.2">
      <c r="A1754" s="169">
        <v>43913</v>
      </c>
      <c r="B1754">
        <v>4505</v>
      </c>
      <c r="C1754" t="s">
        <v>396</v>
      </c>
      <c r="D1754" t="s">
        <v>265</v>
      </c>
      <c r="E1754" t="s">
        <v>264</v>
      </c>
      <c r="F1754" t="s">
        <v>432</v>
      </c>
      <c r="G1754" t="s">
        <v>245</v>
      </c>
      <c r="H1754">
        <v>3.8</v>
      </c>
      <c r="I1754">
        <v>0</v>
      </c>
      <c r="J1754" t="s">
        <v>193</v>
      </c>
      <c r="K1754" t="s">
        <v>194</v>
      </c>
      <c r="L1754" t="s">
        <v>194</v>
      </c>
      <c r="M1754" t="s">
        <v>850</v>
      </c>
      <c r="Q1754">
        <v>214163</v>
      </c>
    </row>
    <row r="1755" spans="1:17" x14ac:dyDescent="0.2">
      <c r="A1755" s="169">
        <v>43913</v>
      </c>
      <c r="B1755">
        <v>4505</v>
      </c>
      <c r="C1755" t="s">
        <v>396</v>
      </c>
      <c r="D1755" t="s">
        <v>265</v>
      </c>
      <c r="E1755" t="s">
        <v>264</v>
      </c>
      <c r="F1755" t="s">
        <v>431</v>
      </c>
      <c r="G1755" t="s">
        <v>245</v>
      </c>
      <c r="H1755">
        <v>3.8</v>
      </c>
      <c r="I1755">
        <v>0</v>
      </c>
      <c r="J1755" t="s">
        <v>193</v>
      </c>
      <c r="K1755" t="s">
        <v>194</v>
      </c>
      <c r="L1755" t="s">
        <v>194</v>
      </c>
      <c r="M1755" t="s">
        <v>850</v>
      </c>
      <c r="Q1755">
        <v>214165</v>
      </c>
    </row>
    <row r="1756" spans="1:17" x14ac:dyDescent="0.2">
      <c r="A1756" s="169">
        <v>43913</v>
      </c>
      <c r="B1756">
        <v>4505</v>
      </c>
      <c r="C1756" t="s">
        <v>396</v>
      </c>
      <c r="D1756" t="s">
        <v>265</v>
      </c>
      <c r="E1756" t="s">
        <v>264</v>
      </c>
      <c r="F1756" t="s">
        <v>430</v>
      </c>
      <c r="G1756" t="s">
        <v>245</v>
      </c>
      <c r="H1756">
        <v>3.8</v>
      </c>
      <c r="I1756">
        <v>0</v>
      </c>
      <c r="J1756" t="s">
        <v>193</v>
      </c>
      <c r="K1756" t="s">
        <v>194</v>
      </c>
      <c r="L1756" t="s">
        <v>194</v>
      </c>
      <c r="M1756" t="s">
        <v>850</v>
      </c>
      <c r="Q1756">
        <v>214168</v>
      </c>
    </row>
    <row r="1757" spans="1:17" x14ac:dyDescent="0.2">
      <c r="A1757" s="169">
        <v>43913</v>
      </c>
      <c r="B1757">
        <v>4505</v>
      </c>
      <c r="C1757" t="s">
        <v>396</v>
      </c>
      <c r="D1757" t="s">
        <v>265</v>
      </c>
      <c r="E1757" t="s">
        <v>264</v>
      </c>
      <c r="F1757" t="s">
        <v>429</v>
      </c>
      <c r="G1757" t="s">
        <v>245</v>
      </c>
      <c r="H1757">
        <v>3.8</v>
      </c>
      <c r="I1757">
        <v>0</v>
      </c>
      <c r="J1757" t="s">
        <v>193</v>
      </c>
      <c r="K1757" t="s">
        <v>194</v>
      </c>
      <c r="L1757" t="s">
        <v>194</v>
      </c>
      <c r="M1757" t="s">
        <v>850</v>
      </c>
      <c r="Q1757">
        <v>214174</v>
      </c>
    </row>
    <row r="1758" spans="1:17" x14ac:dyDescent="0.2">
      <c r="A1758" s="169">
        <v>43913</v>
      </c>
      <c r="B1758">
        <v>4505</v>
      </c>
      <c r="C1758" t="s">
        <v>396</v>
      </c>
      <c r="D1758" t="s">
        <v>265</v>
      </c>
      <c r="E1758" t="s">
        <v>264</v>
      </c>
      <c r="F1758" t="s">
        <v>417</v>
      </c>
      <c r="G1758" t="s">
        <v>245</v>
      </c>
      <c r="H1758">
        <v>3.8</v>
      </c>
      <c r="I1758">
        <v>0</v>
      </c>
      <c r="J1758" t="s">
        <v>193</v>
      </c>
      <c r="K1758" t="s">
        <v>194</v>
      </c>
      <c r="L1758" t="s">
        <v>194</v>
      </c>
      <c r="M1758" t="s">
        <v>850</v>
      </c>
      <c r="Q1758">
        <v>214176</v>
      </c>
    </row>
    <row r="1759" spans="1:17" x14ac:dyDescent="0.2">
      <c r="A1759" s="169">
        <v>43913</v>
      </c>
      <c r="B1759">
        <v>4505</v>
      </c>
      <c r="C1759" t="s">
        <v>396</v>
      </c>
      <c r="D1759" t="s">
        <v>265</v>
      </c>
      <c r="E1759" t="s">
        <v>264</v>
      </c>
      <c r="F1759" t="s">
        <v>395</v>
      </c>
      <c r="G1759" t="s">
        <v>245</v>
      </c>
      <c r="H1759">
        <v>3.8</v>
      </c>
      <c r="I1759">
        <v>0</v>
      </c>
      <c r="J1759" t="s">
        <v>193</v>
      </c>
      <c r="K1759" t="s">
        <v>194</v>
      </c>
      <c r="L1759" t="s">
        <v>194</v>
      </c>
      <c r="M1759" t="s">
        <v>850</v>
      </c>
      <c r="Q1759">
        <v>214178</v>
      </c>
    </row>
    <row r="1760" spans="1:17" x14ac:dyDescent="0.2">
      <c r="A1760" s="169">
        <v>43913</v>
      </c>
      <c r="B1760">
        <v>4505</v>
      </c>
      <c r="C1760" t="s">
        <v>396</v>
      </c>
      <c r="D1760" t="s">
        <v>265</v>
      </c>
      <c r="E1760" t="s">
        <v>264</v>
      </c>
      <c r="F1760" t="s">
        <v>428</v>
      </c>
      <c r="G1760" t="s">
        <v>245</v>
      </c>
      <c r="H1760">
        <v>3.8</v>
      </c>
      <c r="I1760">
        <v>0</v>
      </c>
      <c r="J1760" t="s">
        <v>193</v>
      </c>
      <c r="K1760" t="s">
        <v>194</v>
      </c>
      <c r="L1760" t="s">
        <v>194</v>
      </c>
      <c r="M1760" t="s">
        <v>850</v>
      </c>
      <c r="Q1760">
        <v>214180</v>
      </c>
    </row>
    <row r="1761" spans="1:17" x14ac:dyDescent="0.2">
      <c r="A1761" s="169">
        <v>43913</v>
      </c>
      <c r="B1761">
        <v>4505</v>
      </c>
      <c r="C1761" t="s">
        <v>396</v>
      </c>
      <c r="D1761" t="s">
        <v>265</v>
      </c>
      <c r="E1761" t="s">
        <v>264</v>
      </c>
      <c r="F1761" t="s">
        <v>427</v>
      </c>
      <c r="G1761" t="s">
        <v>245</v>
      </c>
      <c r="H1761">
        <v>3.8</v>
      </c>
      <c r="I1761">
        <v>0</v>
      </c>
      <c r="J1761" t="s">
        <v>193</v>
      </c>
      <c r="K1761" t="s">
        <v>194</v>
      </c>
      <c r="L1761" t="s">
        <v>194</v>
      </c>
      <c r="M1761" t="s">
        <v>850</v>
      </c>
      <c r="Q1761">
        <v>214182</v>
      </c>
    </row>
    <row r="1762" spans="1:17" x14ac:dyDescent="0.2">
      <c r="A1762" s="169">
        <v>43913</v>
      </c>
      <c r="B1762">
        <v>4505</v>
      </c>
      <c r="C1762" t="s">
        <v>396</v>
      </c>
      <c r="D1762" t="s">
        <v>265</v>
      </c>
      <c r="E1762" t="s">
        <v>264</v>
      </c>
      <c r="F1762" t="s">
        <v>426</v>
      </c>
      <c r="G1762" t="s">
        <v>245</v>
      </c>
      <c r="H1762">
        <v>3.8</v>
      </c>
      <c r="I1762">
        <v>0</v>
      </c>
      <c r="J1762" t="s">
        <v>193</v>
      </c>
      <c r="K1762" t="s">
        <v>194</v>
      </c>
      <c r="L1762" t="s">
        <v>194</v>
      </c>
      <c r="M1762" t="s">
        <v>850</v>
      </c>
      <c r="Q1762">
        <v>214184</v>
      </c>
    </row>
    <row r="1763" spans="1:17" x14ac:dyDescent="0.2">
      <c r="A1763" s="169">
        <v>43913</v>
      </c>
      <c r="B1763">
        <v>4505</v>
      </c>
      <c r="C1763" t="s">
        <v>396</v>
      </c>
      <c r="D1763" t="s">
        <v>265</v>
      </c>
      <c r="E1763" t="s">
        <v>264</v>
      </c>
      <c r="F1763" t="s">
        <v>425</v>
      </c>
      <c r="G1763" t="s">
        <v>245</v>
      </c>
      <c r="H1763">
        <v>3.8</v>
      </c>
      <c r="I1763">
        <v>0</v>
      </c>
      <c r="J1763" t="s">
        <v>193</v>
      </c>
      <c r="K1763" t="s">
        <v>194</v>
      </c>
      <c r="L1763" t="s">
        <v>194</v>
      </c>
      <c r="M1763" t="s">
        <v>850</v>
      </c>
      <c r="Q1763">
        <v>214188</v>
      </c>
    </row>
    <row r="1764" spans="1:17" x14ac:dyDescent="0.2">
      <c r="A1764" s="169">
        <v>43913</v>
      </c>
      <c r="B1764">
        <v>4505</v>
      </c>
      <c r="C1764" t="s">
        <v>396</v>
      </c>
      <c r="D1764" t="s">
        <v>265</v>
      </c>
      <c r="E1764" t="s">
        <v>264</v>
      </c>
      <c r="F1764" t="s">
        <v>424</v>
      </c>
      <c r="G1764" t="s">
        <v>245</v>
      </c>
      <c r="H1764">
        <v>3.8</v>
      </c>
      <c r="I1764">
        <v>0</v>
      </c>
      <c r="J1764" t="s">
        <v>193</v>
      </c>
      <c r="K1764" t="s">
        <v>194</v>
      </c>
      <c r="L1764" t="s">
        <v>194</v>
      </c>
      <c r="M1764" t="s">
        <v>850</v>
      </c>
      <c r="Q1764">
        <v>214190</v>
      </c>
    </row>
    <row r="1765" spans="1:17" x14ac:dyDescent="0.2">
      <c r="A1765" s="169">
        <v>43913</v>
      </c>
      <c r="B1765">
        <v>4505</v>
      </c>
      <c r="C1765" t="s">
        <v>396</v>
      </c>
      <c r="D1765" t="s">
        <v>265</v>
      </c>
      <c r="E1765" t="s">
        <v>264</v>
      </c>
      <c r="F1765" t="s">
        <v>423</v>
      </c>
      <c r="G1765" t="s">
        <v>245</v>
      </c>
      <c r="H1765">
        <v>3.8</v>
      </c>
      <c r="I1765">
        <v>0</v>
      </c>
      <c r="J1765" t="s">
        <v>193</v>
      </c>
      <c r="K1765" t="s">
        <v>194</v>
      </c>
      <c r="L1765" t="s">
        <v>194</v>
      </c>
      <c r="M1765" t="s">
        <v>850</v>
      </c>
      <c r="Q1765">
        <v>214192</v>
      </c>
    </row>
    <row r="1766" spans="1:17" x14ac:dyDescent="0.2">
      <c r="A1766" s="169">
        <v>43913</v>
      </c>
      <c r="B1766">
        <v>4505</v>
      </c>
      <c r="C1766" t="s">
        <v>396</v>
      </c>
      <c r="D1766" t="s">
        <v>265</v>
      </c>
      <c r="E1766" t="s">
        <v>264</v>
      </c>
      <c r="F1766" t="s">
        <v>422</v>
      </c>
      <c r="G1766" t="s">
        <v>245</v>
      </c>
      <c r="H1766">
        <v>3.8</v>
      </c>
      <c r="I1766">
        <v>0</v>
      </c>
      <c r="J1766" t="s">
        <v>193</v>
      </c>
      <c r="K1766" t="s">
        <v>194</v>
      </c>
      <c r="L1766" t="s">
        <v>194</v>
      </c>
      <c r="M1766" t="s">
        <v>850</v>
      </c>
      <c r="Q1766">
        <v>214198</v>
      </c>
    </row>
    <row r="1767" spans="1:17" x14ac:dyDescent="0.2">
      <c r="A1767" s="169">
        <v>43913</v>
      </c>
      <c r="B1767">
        <v>4505</v>
      </c>
      <c r="C1767" t="s">
        <v>396</v>
      </c>
      <c r="D1767" t="s">
        <v>265</v>
      </c>
      <c r="E1767" t="s">
        <v>264</v>
      </c>
      <c r="F1767" t="s">
        <v>421</v>
      </c>
      <c r="G1767" t="s">
        <v>245</v>
      </c>
      <c r="H1767">
        <v>3.8</v>
      </c>
      <c r="I1767">
        <v>0</v>
      </c>
      <c r="J1767" t="s">
        <v>193</v>
      </c>
      <c r="K1767" t="s">
        <v>194</v>
      </c>
      <c r="L1767" t="s">
        <v>194</v>
      </c>
      <c r="M1767" t="s">
        <v>850</v>
      </c>
      <c r="Q1767">
        <v>214200</v>
      </c>
    </row>
    <row r="1768" spans="1:17" x14ac:dyDescent="0.2">
      <c r="A1768" s="169">
        <v>43913</v>
      </c>
      <c r="B1768">
        <v>4505</v>
      </c>
      <c r="C1768" t="s">
        <v>396</v>
      </c>
      <c r="D1768" t="s">
        <v>265</v>
      </c>
      <c r="E1768" t="s">
        <v>264</v>
      </c>
      <c r="F1768" t="s">
        <v>420</v>
      </c>
      <c r="G1768" t="s">
        <v>245</v>
      </c>
      <c r="H1768">
        <v>3.8</v>
      </c>
      <c r="I1768">
        <v>0</v>
      </c>
      <c r="J1768" t="s">
        <v>193</v>
      </c>
      <c r="K1768" t="s">
        <v>194</v>
      </c>
      <c r="L1768" t="s">
        <v>194</v>
      </c>
      <c r="M1768" t="s">
        <v>850</v>
      </c>
      <c r="Q1768">
        <v>214202</v>
      </c>
    </row>
    <row r="1769" spans="1:17" x14ac:dyDescent="0.2">
      <c r="A1769" s="169">
        <v>43913</v>
      </c>
      <c r="B1769">
        <v>4505</v>
      </c>
      <c r="C1769" t="s">
        <v>396</v>
      </c>
      <c r="D1769" t="s">
        <v>265</v>
      </c>
      <c r="E1769" t="s">
        <v>264</v>
      </c>
      <c r="F1769" t="s">
        <v>419</v>
      </c>
      <c r="G1769" t="s">
        <v>245</v>
      </c>
      <c r="H1769">
        <v>3.8</v>
      </c>
      <c r="I1769">
        <v>0</v>
      </c>
      <c r="J1769" t="s">
        <v>193</v>
      </c>
      <c r="K1769" t="s">
        <v>194</v>
      </c>
      <c r="L1769" t="s">
        <v>194</v>
      </c>
      <c r="M1769" t="s">
        <v>850</v>
      </c>
      <c r="Q1769">
        <v>214204</v>
      </c>
    </row>
    <row r="1770" spans="1:17" x14ac:dyDescent="0.2">
      <c r="A1770" s="169">
        <v>43913</v>
      </c>
      <c r="B1770">
        <v>4505</v>
      </c>
      <c r="C1770" t="s">
        <v>396</v>
      </c>
      <c r="D1770" t="s">
        <v>265</v>
      </c>
      <c r="E1770" t="s">
        <v>264</v>
      </c>
      <c r="F1770" t="s">
        <v>418</v>
      </c>
      <c r="G1770" t="s">
        <v>245</v>
      </c>
      <c r="H1770">
        <v>3.8</v>
      </c>
      <c r="I1770">
        <v>0</v>
      </c>
      <c r="J1770" t="s">
        <v>193</v>
      </c>
      <c r="K1770" t="s">
        <v>194</v>
      </c>
      <c r="L1770" t="s">
        <v>194</v>
      </c>
      <c r="M1770" t="s">
        <v>850</v>
      </c>
      <c r="Q1770">
        <v>214206</v>
      </c>
    </row>
    <row r="1771" spans="1:17" x14ac:dyDescent="0.2">
      <c r="A1771" s="169">
        <v>43913</v>
      </c>
      <c r="B1771">
        <v>4505</v>
      </c>
      <c r="C1771" t="s">
        <v>396</v>
      </c>
      <c r="D1771" t="s">
        <v>265</v>
      </c>
      <c r="E1771" t="s">
        <v>264</v>
      </c>
      <c r="F1771" t="s">
        <v>417</v>
      </c>
      <c r="G1771" t="s">
        <v>245</v>
      </c>
      <c r="H1771">
        <v>3.8</v>
      </c>
      <c r="I1771">
        <v>0</v>
      </c>
      <c r="J1771" t="s">
        <v>193</v>
      </c>
      <c r="K1771" t="s">
        <v>194</v>
      </c>
      <c r="L1771" t="s">
        <v>194</v>
      </c>
      <c r="M1771" t="s">
        <v>850</v>
      </c>
      <c r="Q1771">
        <v>214209</v>
      </c>
    </row>
    <row r="1772" spans="1:17" x14ac:dyDescent="0.2">
      <c r="A1772" s="169">
        <v>43913</v>
      </c>
      <c r="B1772">
        <v>4505</v>
      </c>
      <c r="C1772" t="s">
        <v>396</v>
      </c>
      <c r="D1772" t="s">
        <v>265</v>
      </c>
      <c r="E1772" t="s">
        <v>264</v>
      </c>
      <c r="F1772" t="s">
        <v>416</v>
      </c>
      <c r="G1772" t="s">
        <v>245</v>
      </c>
      <c r="H1772">
        <v>3.8</v>
      </c>
      <c r="I1772">
        <v>0</v>
      </c>
      <c r="J1772" t="s">
        <v>193</v>
      </c>
      <c r="K1772" t="s">
        <v>194</v>
      </c>
      <c r="L1772" t="s">
        <v>194</v>
      </c>
      <c r="M1772" t="s">
        <v>850</v>
      </c>
      <c r="Q1772">
        <v>214214</v>
      </c>
    </row>
    <row r="1773" spans="1:17" x14ac:dyDescent="0.2">
      <c r="A1773" s="169">
        <v>43913</v>
      </c>
      <c r="B1773">
        <v>4505</v>
      </c>
      <c r="C1773" t="s">
        <v>396</v>
      </c>
      <c r="D1773" t="s">
        <v>265</v>
      </c>
      <c r="E1773" t="s">
        <v>264</v>
      </c>
      <c r="F1773" t="s">
        <v>415</v>
      </c>
      <c r="G1773" t="s">
        <v>245</v>
      </c>
      <c r="H1773">
        <v>3.8</v>
      </c>
      <c r="I1773">
        <v>0</v>
      </c>
      <c r="J1773" t="s">
        <v>193</v>
      </c>
      <c r="K1773" t="s">
        <v>194</v>
      </c>
      <c r="L1773" t="s">
        <v>194</v>
      </c>
      <c r="M1773" t="s">
        <v>850</v>
      </c>
      <c r="Q1773">
        <v>214216</v>
      </c>
    </row>
    <row r="1774" spans="1:17" x14ac:dyDescent="0.2">
      <c r="A1774" s="169">
        <v>43913</v>
      </c>
      <c r="B1774">
        <v>4505</v>
      </c>
      <c r="C1774" t="s">
        <v>396</v>
      </c>
      <c r="D1774" t="s">
        <v>265</v>
      </c>
      <c r="E1774" t="s">
        <v>264</v>
      </c>
      <c r="F1774" t="s">
        <v>414</v>
      </c>
      <c r="G1774" t="s">
        <v>245</v>
      </c>
      <c r="H1774">
        <v>3.8</v>
      </c>
      <c r="I1774">
        <v>0</v>
      </c>
      <c r="J1774" t="s">
        <v>193</v>
      </c>
      <c r="K1774" t="s">
        <v>194</v>
      </c>
      <c r="L1774" t="s">
        <v>194</v>
      </c>
      <c r="M1774" t="s">
        <v>850</v>
      </c>
      <c r="Q1774">
        <v>214218</v>
      </c>
    </row>
    <row r="1775" spans="1:17" x14ac:dyDescent="0.2">
      <c r="A1775" s="169">
        <v>43913</v>
      </c>
      <c r="B1775">
        <v>2225</v>
      </c>
      <c r="C1775" t="s">
        <v>202</v>
      </c>
      <c r="D1775" t="s">
        <v>265</v>
      </c>
      <c r="E1775" t="s">
        <v>264</v>
      </c>
      <c r="F1775" t="s">
        <v>851</v>
      </c>
      <c r="G1775" t="s">
        <v>245</v>
      </c>
      <c r="H1775">
        <v>178.26</v>
      </c>
      <c r="I1775">
        <v>0</v>
      </c>
      <c r="J1775" t="s">
        <v>193</v>
      </c>
      <c r="K1775" t="s">
        <v>194</v>
      </c>
      <c r="L1775" t="s">
        <v>194</v>
      </c>
      <c r="M1775" t="s">
        <v>850</v>
      </c>
      <c r="N1775" t="s">
        <v>195</v>
      </c>
      <c r="Q1775">
        <v>214220</v>
      </c>
    </row>
    <row r="1776" spans="1:17" x14ac:dyDescent="0.2">
      <c r="A1776" s="169">
        <v>43913</v>
      </c>
      <c r="B1776">
        <v>4505</v>
      </c>
      <c r="C1776" t="s">
        <v>396</v>
      </c>
      <c r="D1776" t="s">
        <v>265</v>
      </c>
      <c r="E1776" t="s">
        <v>264</v>
      </c>
      <c r="F1776" t="s">
        <v>405</v>
      </c>
      <c r="G1776" t="s">
        <v>245</v>
      </c>
      <c r="H1776">
        <v>3.8</v>
      </c>
      <c r="I1776">
        <v>0</v>
      </c>
      <c r="J1776" t="s">
        <v>193</v>
      </c>
      <c r="K1776" t="s">
        <v>194</v>
      </c>
      <c r="L1776" t="s">
        <v>194</v>
      </c>
      <c r="M1776" t="s">
        <v>850</v>
      </c>
      <c r="Q1776">
        <v>214221</v>
      </c>
    </row>
    <row r="1777" spans="1:17" x14ac:dyDescent="0.2">
      <c r="A1777" s="169">
        <v>43913</v>
      </c>
      <c r="B1777">
        <v>4505</v>
      </c>
      <c r="C1777" t="s">
        <v>396</v>
      </c>
      <c r="D1777" t="s">
        <v>265</v>
      </c>
      <c r="E1777" t="s">
        <v>264</v>
      </c>
      <c r="F1777" t="s">
        <v>403</v>
      </c>
      <c r="G1777" t="s">
        <v>245</v>
      </c>
      <c r="H1777">
        <v>3.8</v>
      </c>
      <c r="I1777">
        <v>0</v>
      </c>
      <c r="J1777" t="s">
        <v>193</v>
      </c>
      <c r="K1777" t="s">
        <v>194</v>
      </c>
      <c r="L1777" t="s">
        <v>194</v>
      </c>
      <c r="M1777" t="s">
        <v>850</v>
      </c>
      <c r="Q1777">
        <v>214223</v>
      </c>
    </row>
    <row r="1778" spans="1:17" x14ac:dyDescent="0.2">
      <c r="A1778" s="169">
        <v>43913</v>
      </c>
      <c r="B1778">
        <v>4505</v>
      </c>
      <c r="C1778" t="s">
        <v>396</v>
      </c>
      <c r="D1778" t="s">
        <v>265</v>
      </c>
      <c r="E1778" t="s">
        <v>264</v>
      </c>
      <c r="F1778" t="s">
        <v>402</v>
      </c>
      <c r="G1778" t="s">
        <v>245</v>
      </c>
      <c r="H1778">
        <v>3.8</v>
      </c>
      <c r="I1778">
        <v>0</v>
      </c>
      <c r="J1778" t="s">
        <v>193</v>
      </c>
      <c r="K1778" t="s">
        <v>194</v>
      </c>
      <c r="L1778" t="s">
        <v>194</v>
      </c>
      <c r="M1778" t="s">
        <v>850</v>
      </c>
      <c r="Q1778">
        <v>214225</v>
      </c>
    </row>
    <row r="1779" spans="1:17" x14ac:dyDescent="0.2">
      <c r="A1779" s="169">
        <v>43913</v>
      </c>
      <c r="B1779">
        <v>4505</v>
      </c>
      <c r="C1779" t="s">
        <v>396</v>
      </c>
      <c r="D1779" t="s">
        <v>265</v>
      </c>
      <c r="E1779" t="s">
        <v>264</v>
      </c>
      <c r="F1779" t="s">
        <v>401</v>
      </c>
      <c r="G1779" t="s">
        <v>245</v>
      </c>
      <c r="H1779">
        <v>3.8</v>
      </c>
      <c r="I1779">
        <v>0</v>
      </c>
      <c r="J1779" t="s">
        <v>193</v>
      </c>
      <c r="K1779" t="s">
        <v>194</v>
      </c>
      <c r="L1779" t="s">
        <v>194</v>
      </c>
      <c r="M1779" t="s">
        <v>850</v>
      </c>
      <c r="Q1779">
        <v>214227</v>
      </c>
    </row>
    <row r="1780" spans="1:17" x14ac:dyDescent="0.2">
      <c r="A1780" s="169">
        <v>43913</v>
      </c>
      <c r="B1780">
        <v>4505</v>
      </c>
      <c r="C1780" t="s">
        <v>396</v>
      </c>
      <c r="D1780" t="s">
        <v>265</v>
      </c>
      <c r="E1780" t="s">
        <v>264</v>
      </c>
      <c r="F1780" t="s">
        <v>400</v>
      </c>
      <c r="G1780" t="s">
        <v>245</v>
      </c>
      <c r="H1780">
        <v>3.8</v>
      </c>
      <c r="I1780">
        <v>0</v>
      </c>
      <c r="J1780" t="s">
        <v>193</v>
      </c>
      <c r="K1780" t="s">
        <v>194</v>
      </c>
      <c r="L1780" t="s">
        <v>194</v>
      </c>
      <c r="M1780" t="s">
        <v>850</v>
      </c>
      <c r="Q1780">
        <v>214229</v>
      </c>
    </row>
    <row r="1781" spans="1:17" x14ac:dyDescent="0.2">
      <c r="A1781" s="169">
        <v>43913</v>
      </c>
      <c r="B1781">
        <v>4505</v>
      </c>
      <c r="C1781" t="s">
        <v>396</v>
      </c>
      <c r="D1781" t="s">
        <v>265</v>
      </c>
      <c r="E1781" t="s">
        <v>264</v>
      </c>
      <c r="F1781" t="s">
        <v>399</v>
      </c>
      <c r="G1781" t="s">
        <v>245</v>
      </c>
      <c r="H1781">
        <v>3.8</v>
      </c>
      <c r="I1781">
        <v>0</v>
      </c>
      <c r="J1781" t="s">
        <v>193</v>
      </c>
      <c r="K1781" t="s">
        <v>194</v>
      </c>
      <c r="L1781" t="s">
        <v>194</v>
      </c>
      <c r="M1781" t="s">
        <v>850</v>
      </c>
      <c r="Q1781">
        <v>214231</v>
      </c>
    </row>
    <row r="1782" spans="1:17" x14ac:dyDescent="0.2">
      <c r="A1782" s="169">
        <v>43913</v>
      </c>
      <c r="B1782">
        <v>4505</v>
      </c>
      <c r="C1782" t="s">
        <v>396</v>
      </c>
      <c r="D1782" t="s">
        <v>265</v>
      </c>
      <c r="E1782" t="s">
        <v>264</v>
      </c>
      <c r="F1782" t="s">
        <v>398</v>
      </c>
      <c r="G1782" t="s">
        <v>245</v>
      </c>
      <c r="H1782">
        <v>3.8</v>
      </c>
      <c r="I1782">
        <v>0</v>
      </c>
      <c r="J1782" t="s">
        <v>193</v>
      </c>
      <c r="K1782" t="s">
        <v>194</v>
      </c>
      <c r="L1782" t="s">
        <v>194</v>
      </c>
      <c r="M1782" t="s">
        <v>850</v>
      </c>
      <c r="Q1782">
        <v>214233</v>
      </c>
    </row>
    <row r="1783" spans="1:17" x14ac:dyDescent="0.2">
      <c r="A1783" s="169">
        <v>43913</v>
      </c>
      <c r="B1783">
        <v>4505</v>
      </c>
      <c r="C1783" t="s">
        <v>396</v>
      </c>
      <c r="D1783" t="s">
        <v>265</v>
      </c>
      <c r="E1783" t="s">
        <v>264</v>
      </c>
      <c r="F1783" t="s">
        <v>397</v>
      </c>
      <c r="G1783" t="s">
        <v>245</v>
      </c>
      <c r="H1783">
        <v>3.8</v>
      </c>
      <c r="I1783">
        <v>0</v>
      </c>
      <c r="J1783" t="s">
        <v>193</v>
      </c>
      <c r="K1783" t="s">
        <v>194</v>
      </c>
      <c r="L1783" t="s">
        <v>194</v>
      </c>
      <c r="M1783" t="s">
        <v>850</v>
      </c>
      <c r="Q1783">
        <v>214235</v>
      </c>
    </row>
    <row r="1784" spans="1:17" x14ac:dyDescent="0.2">
      <c r="A1784" s="169">
        <v>43913</v>
      </c>
      <c r="B1784">
        <v>4505</v>
      </c>
      <c r="C1784" t="s">
        <v>396</v>
      </c>
      <c r="D1784" t="s">
        <v>265</v>
      </c>
      <c r="E1784" t="s">
        <v>264</v>
      </c>
      <c r="F1784" t="s">
        <v>395</v>
      </c>
      <c r="G1784" t="s">
        <v>245</v>
      </c>
      <c r="H1784">
        <v>3.8</v>
      </c>
      <c r="I1784">
        <v>0</v>
      </c>
      <c r="J1784" t="s">
        <v>193</v>
      </c>
      <c r="K1784" t="s">
        <v>194</v>
      </c>
      <c r="L1784" t="s">
        <v>194</v>
      </c>
      <c r="M1784" t="s">
        <v>850</v>
      </c>
      <c r="Q1784">
        <v>214237</v>
      </c>
    </row>
    <row r="1785" spans="1:17" x14ac:dyDescent="0.2">
      <c r="A1785" s="169">
        <v>43903</v>
      </c>
      <c r="B1785">
        <v>2405</v>
      </c>
      <c r="C1785" t="s">
        <v>213</v>
      </c>
      <c r="D1785" t="s">
        <v>265</v>
      </c>
      <c r="E1785" t="s">
        <v>264</v>
      </c>
      <c r="F1785" t="s">
        <v>849</v>
      </c>
      <c r="G1785" t="s">
        <v>245</v>
      </c>
      <c r="H1785">
        <v>210</v>
      </c>
      <c r="I1785">
        <v>31.5</v>
      </c>
      <c r="K1785" t="s">
        <v>201</v>
      </c>
      <c r="M1785" t="s">
        <v>848</v>
      </c>
      <c r="Q1785">
        <v>214243</v>
      </c>
    </row>
    <row r="1786" spans="1:17" x14ac:dyDescent="0.2">
      <c r="A1786" s="169">
        <v>43906</v>
      </c>
      <c r="B1786">
        <v>2405</v>
      </c>
      <c r="C1786" t="s">
        <v>213</v>
      </c>
      <c r="D1786" t="s">
        <v>265</v>
      </c>
      <c r="E1786" t="s">
        <v>264</v>
      </c>
      <c r="F1786" t="s">
        <v>847</v>
      </c>
      <c r="G1786" t="s">
        <v>245</v>
      </c>
      <c r="H1786" s="170">
        <v>6992.35</v>
      </c>
      <c r="I1786" s="170">
        <v>1048.8499999999999</v>
      </c>
      <c r="K1786" t="s">
        <v>201</v>
      </c>
      <c r="M1786" t="s">
        <v>846</v>
      </c>
      <c r="Q1786">
        <v>214246</v>
      </c>
    </row>
    <row r="1787" spans="1:17" x14ac:dyDescent="0.2">
      <c r="A1787" s="169">
        <v>43921</v>
      </c>
      <c r="B1787">
        <v>2105</v>
      </c>
      <c r="C1787" t="s">
        <v>186</v>
      </c>
      <c r="D1787" t="s">
        <v>265</v>
      </c>
      <c r="E1787" t="s">
        <v>264</v>
      </c>
      <c r="F1787" t="s">
        <v>844</v>
      </c>
      <c r="G1787" t="s">
        <v>245</v>
      </c>
      <c r="H1787" s="170">
        <v>52092.15</v>
      </c>
      <c r="I1787">
        <v>0</v>
      </c>
      <c r="J1787" t="s">
        <v>188</v>
      </c>
      <c r="K1787" t="s">
        <v>189</v>
      </c>
      <c r="L1787" t="s">
        <v>189</v>
      </c>
      <c r="M1787" t="s">
        <v>845</v>
      </c>
      <c r="Q1787">
        <v>214275</v>
      </c>
    </row>
    <row r="1788" spans="1:17" x14ac:dyDescent="0.2">
      <c r="A1788" s="169">
        <v>43921</v>
      </c>
      <c r="B1788">
        <v>2135</v>
      </c>
      <c r="C1788" t="s">
        <v>190</v>
      </c>
      <c r="D1788" t="s">
        <v>265</v>
      </c>
      <c r="E1788" t="s">
        <v>264</v>
      </c>
      <c r="F1788" t="s">
        <v>844</v>
      </c>
      <c r="G1788" t="s">
        <v>245</v>
      </c>
      <c r="H1788">
        <v>628.03</v>
      </c>
      <c r="I1788">
        <v>0</v>
      </c>
      <c r="J1788" t="s">
        <v>188</v>
      </c>
      <c r="K1788" t="s">
        <v>189</v>
      </c>
      <c r="L1788" t="s">
        <v>189</v>
      </c>
      <c r="M1788" t="s">
        <v>845</v>
      </c>
      <c r="Q1788">
        <v>214281</v>
      </c>
    </row>
    <row r="1789" spans="1:17" x14ac:dyDescent="0.2">
      <c r="A1789" s="169">
        <v>43921</v>
      </c>
      <c r="B1789">
        <v>2140</v>
      </c>
      <c r="C1789" t="s">
        <v>191</v>
      </c>
      <c r="D1789" t="s">
        <v>265</v>
      </c>
      <c r="E1789" t="s">
        <v>264</v>
      </c>
      <c r="F1789" t="s">
        <v>844</v>
      </c>
      <c r="G1789" t="s">
        <v>245</v>
      </c>
      <c r="H1789" s="170">
        <v>1197</v>
      </c>
      <c r="I1789">
        <v>0</v>
      </c>
      <c r="J1789" t="s">
        <v>188</v>
      </c>
      <c r="K1789" t="s">
        <v>189</v>
      </c>
      <c r="L1789" t="s">
        <v>189</v>
      </c>
      <c r="M1789" t="s">
        <v>845</v>
      </c>
      <c r="Q1789">
        <v>214291</v>
      </c>
    </row>
    <row r="1790" spans="1:17" x14ac:dyDescent="0.2">
      <c r="A1790" s="169">
        <v>43922</v>
      </c>
      <c r="B1790">
        <v>2105</v>
      </c>
      <c r="C1790" t="s">
        <v>186</v>
      </c>
      <c r="D1790" t="s">
        <v>265</v>
      </c>
      <c r="E1790" t="s">
        <v>264</v>
      </c>
      <c r="F1790" t="s">
        <v>844</v>
      </c>
      <c r="G1790" t="s">
        <v>245</v>
      </c>
      <c r="H1790" s="170">
        <v>-52092.15</v>
      </c>
      <c r="I1790">
        <v>0</v>
      </c>
      <c r="J1790" t="s">
        <v>188</v>
      </c>
      <c r="K1790" t="s">
        <v>189</v>
      </c>
      <c r="L1790" t="s">
        <v>189</v>
      </c>
      <c r="M1790" t="s">
        <v>843</v>
      </c>
      <c r="Q1790">
        <v>214302</v>
      </c>
    </row>
    <row r="1791" spans="1:17" x14ac:dyDescent="0.2">
      <c r="A1791" s="169">
        <v>43922</v>
      </c>
      <c r="B1791">
        <v>2135</v>
      </c>
      <c r="C1791" t="s">
        <v>190</v>
      </c>
      <c r="D1791" t="s">
        <v>265</v>
      </c>
      <c r="E1791" t="s">
        <v>264</v>
      </c>
      <c r="F1791" t="s">
        <v>844</v>
      </c>
      <c r="G1791" t="s">
        <v>245</v>
      </c>
      <c r="H1791">
        <v>-628.03</v>
      </c>
      <c r="I1791">
        <v>0</v>
      </c>
      <c r="J1791" t="s">
        <v>188</v>
      </c>
      <c r="K1791" t="s">
        <v>189</v>
      </c>
      <c r="L1791" t="s">
        <v>189</v>
      </c>
      <c r="M1791" t="s">
        <v>843</v>
      </c>
      <c r="Q1791">
        <v>214308</v>
      </c>
    </row>
    <row r="1792" spans="1:17" x14ac:dyDescent="0.2">
      <c r="A1792" s="169">
        <v>43922</v>
      </c>
      <c r="B1792">
        <v>2140</v>
      </c>
      <c r="C1792" t="s">
        <v>191</v>
      </c>
      <c r="D1792" t="s">
        <v>265</v>
      </c>
      <c r="E1792" t="s">
        <v>264</v>
      </c>
      <c r="F1792" t="s">
        <v>844</v>
      </c>
      <c r="G1792" t="s">
        <v>245</v>
      </c>
      <c r="H1792" s="170">
        <v>-1197</v>
      </c>
      <c r="I1792">
        <v>0</v>
      </c>
      <c r="J1792" t="s">
        <v>188</v>
      </c>
      <c r="K1792" t="s">
        <v>189</v>
      </c>
      <c r="L1792" t="s">
        <v>189</v>
      </c>
      <c r="M1792" t="s">
        <v>843</v>
      </c>
      <c r="Q1792">
        <v>214318</v>
      </c>
    </row>
    <row r="1793" spans="1:17" x14ac:dyDescent="0.2">
      <c r="A1793" s="169">
        <v>43921</v>
      </c>
      <c r="B1793">
        <v>3140</v>
      </c>
      <c r="C1793" t="s">
        <v>532</v>
      </c>
      <c r="D1793" t="s">
        <v>265</v>
      </c>
      <c r="E1793" t="s">
        <v>264</v>
      </c>
      <c r="F1793" t="s">
        <v>842</v>
      </c>
      <c r="G1793" t="s">
        <v>245</v>
      </c>
      <c r="H1793">
        <v>18.66</v>
      </c>
      <c r="I1793">
        <v>0</v>
      </c>
      <c r="J1793" t="s">
        <v>193</v>
      </c>
      <c r="K1793" t="s">
        <v>201</v>
      </c>
      <c r="L1793" t="s">
        <v>201</v>
      </c>
      <c r="M1793" t="s">
        <v>838</v>
      </c>
      <c r="N1793" t="s">
        <v>841</v>
      </c>
      <c r="Q1793">
        <v>214410</v>
      </c>
    </row>
    <row r="1794" spans="1:17" x14ac:dyDescent="0.2">
      <c r="A1794" s="169">
        <v>43921</v>
      </c>
      <c r="B1794">
        <v>2225</v>
      </c>
      <c r="C1794" t="s">
        <v>202</v>
      </c>
      <c r="D1794" t="s">
        <v>265</v>
      </c>
      <c r="E1794" t="s">
        <v>264</v>
      </c>
      <c r="F1794" t="s">
        <v>840</v>
      </c>
      <c r="G1794" t="s">
        <v>245</v>
      </c>
      <c r="H1794">
        <v>107.39</v>
      </c>
      <c r="I1794">
        <v>0</v>
      </c>
      <c r="J1794" t="s">
        <v>193</v>
      </c>
      <c r="K1794" t="s">
        <v>201</v>
      </c>
      <c r="L1794" t="s">
        <v>201</v>
      </c>
      <c r="M1794" t="s">
        <v>838</v>
      </c>
      <c r="N1794" t="s">
        <v>195</v>
      </c>
      <c r="Q1794">
        <v>214421</v>
      </c>
    </row>
    <row r="1795" spans="1:17" x14ac:dyDescent="0.2">
      <c r="A1795" s="169">
        <v>43921</v>
      </c>
      <c r="B1795">
        <v>4505</v>
      </c>
      <c r="C1795" t="s">
        <v>396</v>
      </c>
      <c r="D1795" t="s">
        <v>265</v>
      </c>
      <c r="E1795" t="s">
        <v>264</v>
      </c>
      <c r="F1795" t="s">
        <v>839</v>
      </c>
      <c r="G1795" t="s">
        <v>245</v>
      </c>
      <c r="H1795">
        <v>1</v>
      </c>
      <c r="I1795">
        <v>0</v>
      </c>
      <c r="J1795" t="s">
        <v>193</v>
      </c>
      <c r="K1795" t="s">
        <v>201</v>
      </c>
      <c r="L1795" t="s">
        <v>201</v>
      </c>
      <c r="M1795" t="s">
        <v>838</v>
      </c>
      <c r="Q1795">
        <v>214427</v>
      </c>
    </row>
    <row r="1796" spans="1:17" x14ac:dyDescent="0.2">
      <c r="A1796" s="169">
        <v>43921</v>
      </c>
      <c r="B1796">
        <v>4505</v>
      </c>
      <c r="C1796" t="s">
        <v>396</v>
      </c>
      <c r="D1796" t="s">
        <v>265</v>
      </c>
      <c r="E1796" t="s">
        <v>264</v>
      </c>
      <c r="F1796" t="s">
        <v>839</v>
      </c>
      <c r="G1796" t="s">
        <v>245</v>
      </c>
      <c r="H1796">
        <v>1</v>
      </c>
      <c r="I1796">
        <v>0</v>
      </c>
      <c r="J1796" t="s">
        <v>193</v>
      </c>
      <c r="K1796" t="s">
        <v>201</v>
      </c>
      <c r="L1796" t="s">
        <v>201</v>
      </c>
      <c r="M1796" t="s">
        <v>838</v>
      </c>
      <c r="Q1796">
        <v>214428</v>
      </c>
    </row>
    <row r="1797" spans="1:17" x14ac:dyDescent="0.2">
      <c r="A1797" s="169">
        <v>43921</v>
      </c>
      <c r="B1797">
        <v>4505</v>
      </c>
      <c r="C1797" t="s">
        <v>396</v>
      </c>
      <c r="D1797" t="s">
        <v>265</v>
      </c>
      <c r="E1797" t="s">
        <v>264</v>
      </c>
      <c r="F1797" t="s">
        <v>839</v>
      </c>
      <c r="G1797" t="s">
        <v>245</v>
      </c>
      <c r="H1797">
        <v>1</v>
      </c>
      <c r="I1797">
        <v>0</v>
      </c>
      <c r="J1797" t="s">
        <v>193</v>
      </c>
      <c r="K1797" t="s">
        <v>201</v>
      </c>
      <c r="L1797" t="s">
        <v>201</v>
      </c>
      <c r="M1797" t="s">
        <v>838</v>
      </c>
      <c r="Q1797">
        <v>214429</v>
      </c>
    </row>
    <row r="1798" spans="1:17" x14ac:dyDescent="0.2">
      <c r="A1798" s="169">
        <v>43921</v>
      </c>
      <c r="B1798">
        <v>4505</v>
      </c>
      <c r="C1798" t="s">
        <v>396</v>
      </c>
      <c r="D1798" t="s">
        <v>265</v>
      </c>
      <c r="E1798" t="s">
        <v>264</v>
      </c>
      <c r="F1798" t="s">
        <v>839</v>
      </c>
      <c r="G1798" t="s">
        <v>245</v>
      </c>
      <c r="H1798">
        <v>1</v>
      </c>
      <c r="I1798">
        <v>0</v>
      </c>
      <c r="J1798" t="s">
        <v>193</v>
      </c>
      <c r="K1798" t="s">
        <v>201</v>
      </c>
      <c r="L1798" t="s">
        <v>201</v>
      </c>
      <c r="M1798" t="s">
        <v>838</v>
      </c>
      <c r="Q1798">
        <v>214430</v>
      </c>
    </row>
    <row r="1799" spans="1:17" x14ac:dyDescent="0.2">
      <c r="A1799" s="169">
        <v>43921</v>
      </c>
      <c r="B1799">
        <v>4505</v>
      </c>
      <c r="C1799" t="s">
        <v>396</v>
      </c>
      <c r="D1799" t="s">
        <v>265</v>
      </c>
      <c r="E1799" t="s">
        <v>264</v>
      </c>
      <c r="F1799" t="s">
        <v>839</v>
      </c>
      <c r="G1799" t="s">
        <v>245</v>
      </c>
      <c r="H1799">
        <v>1</v>
      </c>
      <c r="I1799">
        <v>0</v>
      </c>
      <c r="J1799" t="s">
        <v>193</v>
      </c>
      <c r="K1799" t="s">
        <v>201</v>
      </c>
      <c r="L1799" t="s">
        <v>201</v>
      </c>
      <c r="M1799" t="s">
        <v>838</v>
      </c>
      <c r="Q1799">
        <v>214431</v>
      </c>
    </row>
    <row r="1800" spans="1:17" x14ac:dyDescent="0.2">
      <c r="A1800" s="169">
        <v>43921</v>
      </c>
      <c r="B1800">
        <v>4505</v>
      </c>
      <c r="C1800" t="s">
        <v>396</v>
      </c>
      <c r="D1800" t="s">
        <v>265</v>
      </c>
      <c r="E1800" t="s">
        <v>264</v>
      </c>
      <c r="F1800" t="s">
        <v>589</v>
      </c>
      <c r="G1800" t="s">
        <v>245</v>
      </c>
      <c r="H1800">
        <v>83.17</v>
      </c>
      <c r="I1800">
        <v>0</v>
      </c>
      <c r="J1800" t="s">
        <v>193</v>
      </c>
      <c r="K1800" t="s">
        <v>201</v>
      </c>
      <c r="L1800" t="s">
        <v>201</v>
      </c>
      <c r="M1800" t="s">
        <v>838</v>
      </c>
      <c r="Q1800">
        <v>214432</v>
      </c>
    </row>
    <row r="1801" spans="1:17" x14ac:dyDescent="0.2">
      <c r="A1801" s="169">
        <v>43921</v>
      </c>
      <c r="B1801">
        <v>3446</v>
      </c>
      <c r="C1801" t="s">
        <v>192</v>
      </c>
      <c r="D1801" t="s">
        <v>265</v>
      </c>
      <c r="E1801" t="s">
        <v>264</v>
      </c>
      <c r="F1801" s="175" t="s">
        <v>836</v>
      </c>
      <c r="G1801" t="s">
        <v>245</v>
      </c>
      <c r="H1801" s="170">
        <v>3973.57</v>
      </c>
      <c r="I1801">
        <v>0</v>
      </c>
      <c r="J1801" t="s">
        <v>193</v>
      </c>
      <c r="K1801" t="s">
        <v>201</v>
      </c>
      <c r="L1801" t="s">
        <v>201</v>
      </c>
      <c r="M1801" t="s">
        <v>837</v>
      </c>
      <c r="N1801" t="s">
        <v>732</v>
      </c>
      <c r="Q1801">
        <v>214436</v>
      </c>
    </row>
    <row r="1802" spans="1:17" x14ac:dyDescent="0.2">
      <c r="A1802" s="169">
        <v>43921</v>
      </c>
      <c r="B1802">
        <v>3446</v>
      </c>
      <c r="C1802" t="s">
        <v>192</v>
      </c>
      <c r="D1802" t="s">
        <v>265</v>
      </c>
      <c r="E1802" t="s">
        <v>264</v>
      </c>
      <c r="F1802" t="s">
        <v>382</v>
      </c>
      <c r="G1802" t="s">
        <v>245</v>
      </c>
      <c r="H1802">
        <v>77.48</v>
      </c>
      <c r="I1802">
        <v>0</v>
      </c>
      <c r="J1802" t="s">
        <v>193</v>
      </c>
      <c r="K1802" t="s">
        <v>201</v>
      </c>
      <c r="L1802" t="s">
        <v>201</v>
      </c>
      <c r="M1802" t="s">
        <v>837</v>
      </c>
      <c r="N1802" t="s">
        <v>730</v>
      </c>
      <c r="Q1802">
        <v>214438</v>
      </c>
    </row>
    <row r="1803" spans="1:17" x14ac:dyDescent="0.2">
      <c r="A1803" s="169">
        <v>43921</v>
      </c>
      <c r="B1803">
        <v>3446</v>
      </c>
      <c r="C1803" t="s">
        <v>192</v>
      </c>
      <c r="D1803" t="s">
        <v>265</v>
      </c>
      <c r="E1803" t="s">
        <v>264</v>
      </c>
      <c r="F1803" t="s">
        <v>382</v>
      </c>
      <c r="G1803" t="s">
        <v>245</v>
      </c>
      <c r="H1803">
        <v>97.39</v>
      </c>
      <c r="I1803">
        <v>0</v>
      </c>
      <c r="J1803" t="s">
        <v>193</v>
      </c>
      <c r="K1803" t="s">
        <v>201</v>
      </c>
      <c r="L1803" t="s">
        <v>201</v>
      </c>
      <c r="M1803" t="s">
        <v>837</v>
      </c>
      <c r="N1803" t="s">
        <v>835</v>
      </c>
      <c r="Q1803">
        <v>214439</v>
      </c>
    </row>
    <row r="1804" spans="1:17" x14ac:dyDescent="0.2">
      <c r="A1804" s="169">
        <v>43921</v>
      </c>
      <c r="B1804">
        <v>3446</v>
      </c>
      <c r="C1804" t="s">
        <v>192</v>
      </c>
      <c r="D1804" t="s">
        <v>265</v>
      </c>
      <c r="E1804" t="s">
        <v>264</v>
      </c>
      <c r="F1804" t="s">
        <v>382</v>
      </c>
      <c r="G1804" t="s">
        <v>245</v>
      </c>
      <c r="H1804">
        <v>76.87</v>
      </c>
      <c r="I1804">
        <v>0</v>
      </c>
      <c r="J1804" t="s">
        <v>193</v>
      </c>
      <c r="K1804" t="s">
        <v>201</v>
      </c>
      <c r="L1804" t="s">
        <v>201</v>
      </c>
      <c r="M1804" t="s">
        <v>837</v>
      </c>
      <c r="N1804" t="s">
        <v>223</v>
      </c>
      <c r="Q1804">
        <v>214440</v>
      </c>
    </row>
    <row r="1805" spans="1:17" x14ac:dyDescent="0.2">
      <c r="A1805" s="169">
        <v>43921</v>
      </c>
      <c r="B1805">
        <v>3446</v>
      </c>
      <c r="C1805" t="s">
        <v>192</v>
      </c>
      <c r="D1805" t="s">
        <v>265</v>
      </c>
      <c r="E1805" t="s">
        <v>264</v>
      </c>
      <c r="F1805" t="s">
        <v>382</v>
      </c>
      <c r="G1805" t="s">
        <v>245</v>
      </c>
      <c r="H1805">
        <v>169.3</v>
      </c>
      <c r="I1805">
        <v>0</v>
      </c>
      <c r="J1805" t="s">
        <v>193</v>
      </c>
      <c r="K1805" t="s">
        <v>201</v>
      </c>
      <c r="L1805" t="s">
        <v>201</v>
      </c>
      <c r="M1805" t="s">
        <v>837</v>
      </c>
      <c r="N1805" t="s">
        <v>224</v>
      </c>
      <c r="Q1805">
        <v>214441</v>
      </c>
    </row>
    <row r="1806" spans="1:17" x14ac:dyDescent="0.2">
      <c r="A1806" s="169">
        <v>43921</v>
      </c>
      <c r="B1806">
        <v>3446</v>
      </c>
      <c r="C1806" t="s">
        <v>192</v>
      </c>
      <c r="D1806" t="s">
        <v>265</v>
      </c>
      <c r="E1806" t="s">
        <v>264</v>
      </c>
      <c r="F1806" t="s">
        <v>382</v>
      </c>
      <c r="G1806" t="s">
        <v>245</v>
      </c>
      <c r="H1806">
        <v>161.91999999999999</v>
      </c>
      <c r="I1806">
        <v>0</v>
      </c>
      <c r="J1806" t="s">
        <v>193</v>
      </c>
      <c r="K1806" t="s">
        <v>201</v>
      </c>
      <c r="L1806" t="s">
        <v>201</v>
      </c>
      <c r="M1806" t="s">
        <v>837</v>
      </c>
      <c r="N1806" t="s">
        <v>224</v>
      </c>
      <c r="Q1806">
        <v>214442</v>
      </c>
    </row>
    <row r="1807" spans="1:17" x14ac:dyDescent="0.2">
      <c r="A1807" s="169">
        <v>43922</v>
      </c>
      <c r="B1807">
        <v>3446</v>
      </c>
      <c r="C1807" t="s">
        <v>192</v>
      </c>
      <c r="D1807" t="s">
        <v>265</v>
      </c>
      <c r="E1807" t="s">
        <v>264</v>
      </c>
      <c r="F1807" s="175" t="s">
        <v>836</v>
      </c>
      <c r="G1807" t="s">
        <v>245</v>
      </c>
      <c r="H1807" s="170">
        <v>-3973.57</v>
      </c>
      <c r="I1807">
        <v>0</v>
      </c>
      <c r="J1807" t="s">
        <v>193</v>
      </c>
      <c r="K1807" t="s">
        <v>201</v>
      </c>
      <c r="L1807" t="s">
        <v>201</v>
      </c>
      <c r="M1807" t="s">
        <v>834</v>
      </c>
      <c r="N1807" t="s">
        <v>732</v>
      </c>
      <c r="Q1807">
        <v>214495</v>
      </c>
    </row>
    <row r="1808" spans="1:17" x14ac:dyDescent="0.2">
      <c r="A1808" s="169">
        <v>43922</v>
      </c>
      <c r="B1808">
        <v>3446</v>
      </c>
      <c r="C1808" t="s">
        <v>192</v>
      </c>
      <c r="D1808" t="s">
        <v>265</v>
      </c>
      <c r="E1808" t="s">
        <v>264</v>
      </c>
      <c r="F1808" t="s">
        <v>382</v>
      </c>
      <c r="G1808" t="s">
        <v>245</v>
      </c>
      <c r="H1808">
        <v>-77.48</v>
      </c>
      <c r="I1808">
        <v>0</v>
      </c>
      <c r="J1808" t="s">
        <v>193</v>
      </c>
      <c r="K1808" t="s">
        <v>201</v>
      </c>
      <c r="L1808" t="s">
        <v>201</v>
      </c>
      <c r="M1808" t="s">
        <v>834</v>
      </c>
      <c r="N1808" t="s">
        <v>730</v>
      </c>
      <c r="Q1808">
        <v>214497</v>
      </c>
    </row>
    <row r="1809" spans="1:17" x14ac:dyDescent="0.2">
      <c r="A1809" s="169">
        <v>43922</v>
      </c>
      <c r="B1809">
        <v>3446</v>
      </c>
      <c r="C1809" t="s">
        <v>192</v>
      </c>
      <c r="D1809" t="s">
        <v>265</v>
      </c>
      <c r="E1809" t="s">
        <v>264</v>
      </c>
      <c r="F1809" t="s">
        <v>382</v>
      </c>
      <c r="G1809" t="s">
        <v>245</v>
      </c>
      <c r="H1809">
        <v>-97.39</v>
      </c>
      <c r="I1809">
        <v>0</v>
      </c>
      <c r="J1809" t="s">
        <v>193</v>
      </c>
      <c r="K1809" t="s">
        <v>201</v>
      </c>
      <c r="L1809" t="s">
        <v>201</v>
      </c>
      <c r="M1809" t="s">
        <v>834</v>
      </c>
      <c r="N1809" t="s">
        <v>835</v>
      </c>
      <c r="Q1809">
        <v>214498</v>
      </c>
    </row>
    <row r="1810" spans="1:17" x14ac:dyDescent="0.2">
      <c r="A1810" s="169">
        <v>43922</v>
      </c>
      <c r="B1810">
        <v>3446</v>
      </c>
      <c r="C1810" t="s">
        <v>192</v>
      </c>
      <c r="D1810" t="s">
        <v>265</v>
      </c>
      <c r="E1810" t="s">
        <v>264</v>
      </c>
      <c r="F1810" t="s">
        <v>382</v>
      </c>
      <c r="G1810" t="s">
        <v>245</v>
      </c>
      <c r="H1810">
        <v>-76.87</v>
      </c>
      <c r="I1810">
        <v>0</v>
      </c>
      <c r="J1810" t="s">
        <v>193</v>
      </c>
      <c r="K1810" t="s">
        <v>201</v>
      </c>
      <c r="L1810" t="s">
        <v>201</v>
      </c>
      <c r="M1810" t="s">
        <v>834</v>
      </c>
      <c r="N1810" t="s">
        <v>223</v>
      </c>
      <c r="Q1810">
        <v>214499</v>
      </c>
    </row>
    <row r="1811" spans="1:17" x14ac:dyDescent="0.2">
      <c r="A1811" s="169">
        <v>43922</v>
      </c>
      <c r="B1811">
        <v>3446</v>
      </c>
      <c r="C1811" t="s">
        <v>192</v>
      </c>
      <c r="D1811" t="s">
        <v>265</v>
      </c>
      <c r="E1811" t="s">
        <v>264</v>
      </c>
      <c r="F1811" t="s">
        <v>382</v>
      </c>
      <c r="G1811" t="s">
        <v>245</v>
      </c>
      <c r="H1811">
        <v>-169.3</v>
      </c>
      <c r="I1811">
        <v>0</v>
      </c>
      <c r="J1811" t="s">
        <v>193</v>
      </c>
      <c r="K1811" t="s">
        <v>201</v>
      </c>
      <c r="L1811" t="s">
        <v>201</v>
      </c>
      <c r="M1811" t="s">
        <v>834</v>
      </c>
      <c r="N1811" t="s">
        <v>224</v>
      </c>
      <c r="Q1811">
        <v>214500</v>
      </c>
    </row>
    <row r="1812" spans="1:17" x14ac:dyDescent="0.2">
      <c r="A1812" s="169">
        <v>43922</v>
      </c>
      <c r="B1812">
        <v>3446</v>
      </c>
      <c r="C1812" t="s">
        <v>192</v>
      </c>
      <c r="D1812" t="s">
        <v>265</v>
      </c>
      <c r="E1812" t="s">
        <v>264</v>
      </c>
      <c r="F1812" t="s">
        <v>382</v>
      </c>
      <c r="G1812" t="s">
        <v>245</v>
      </c>
      <c r="H1812">
        <v>-161.91999999999999</v>
      </c>
      <c r="I1812">
        <v>0</v>
      </c>
      <c r="J1812" t="s">
        <v>193</v>
      </c>
      <c r="K1812" t="s">
        <v>201</v>
      </c>
      <c r="L1812" t="s">
        <v>201</v>
      </c>
      <c r="M1812" t="s">
        <v>834</v>
      </c>
      <c r="N1812" t="s">
        <v>224</v>
      </c>
      <c r="Q1812">
        <v>214501</v>
      </c>
    </row>
    <row r="1813" spans="1:17" x14ac:dyDescent="0.2">
      <c r="A1813" s="169">
        <v>43921</v>
      </c>
      <c r="B1813">
        <v>2505</v>
      </c>
      <c r="C1813" t="s">
        <v>205</v>
      </c>
      <c r="D1813" t="s">
        <v>265</v>
      </c>
      <c r="E1813" t="s">
        <v>264</v>
      </c>
      <c r="F1813" t="s">
        <v>833</v>
      </c>
      <c r="G1813" t="s">
        <v>245</v>
      </c>
      <c r="H1813" s="170">
        <v>11562.88</v>
      </c>
      <c r="I1813">
        <v>0</v>
      </c>
      <c r="J1813" t="s">
        <v>188</v>
      </c>
      <c r="K1813" t="s">
        <v>189</v>
      </c>
      <c r="L1813" t="s">
        <v>189</v>
      </c>
      <c r="M1813" t="s">
        <v>832</v>
      </c>
      <c r="Q1813">
        <v>214553</v>
      </c>
    </row>
    <row r="1814" spans="1:17" x14ac:dyDescent="0.2">
      <c r="A1814" s="169">
        <v>43921</v>
      </c>
      <c r="B1814">
        <v>4110</v>
      </c>
      <c r="C1814" t="s">
        <v>459</v>
      </c>
      <c r="D1814" t="s">
        <v>265</v>
      </c>
      <c r="E1814" t="s">
        <v>264</v>
      </c>
      <c r="F1814" t="s">
        <v>831</v>
      </c>
      <c r="G1814" t="s">
        <v>245</v>
      </c>
      <c r="H1814">
        <v>41</v>
      </c>
      <c r="I1814">
        <v>0</v>
      </c>
      <c r="J1814" t="s">
        <v>188</v>
      </c>
      <c r="K1814" t="s">
        <v>189</v>
      </c>
      <c r="L1814" t="s">
        <v>189</v>
      </c>
      <c r="M1814" t="s">
        <v>827</v>
      </c>
      <c r="Q1814">
        <v>214564</v>
      </c>
    </row>
    <row r="1815" spans="1:17" x14ac:dyDescent="0.2">
      <c r="A1815" s="169">
        <v>43921</v>
      </c>
      <c r="B1815">
        <v>4120</v>
      </c>
      <c r="C1815" t="s">
        <v>233</v>
      </c>
      <c r="D1815" t="s">
        <v>265</v>
      </c>
      <c r="E1815" t="s">
        <v>264</v>
      </c>
      <c r="F1815" t="s">
        <v>830</v>
      </c>
      <c r="G1815" t="s">
        <v>245</v>
      </c>
      <c r="H1815" s="170">
        <v>2380</v>
      </c>
      <c r="I1815">
        <v>0</v>
      </c>
      <c r="J1815" t="s">
        <v>188</v>
      </c>
      <c r="K1815" t="s">
        <v>189</v>
      </c>
      <c r="L1815" t="s">
        <v>189</v>
      </c>
      <c r="M1815" t="s">
        <v>827</v>
      </c>
      <c r="Q1815">
        <v>214565</v>
      </c>
    </row>
    <row r="1816" spans="1:17" x14ac:dyDescent="0.2">
      <c r="A1816" s="169">
        <v>43921</v>
      </c>
      <c r="B1816">
        <v>4110</v>
      </c>
      <c r="C1816" t="s">
        <v>459</v>
      </c>
      <c r="D1816" t="s">
        <v>265</v>
      </c>
      <c r="E1816" t="s">
        <v>264</v>
      </c>
      <c r="F1816" t="s">
        <v>829</v>
      </c>
      <c r="G1816" t="s">
        <v>245</v>
      </c>
      <c r="H1816">
        <v>211</v>
      </c>
      <c r="I1816">
        <v>0</v>
      </c>
      <c r="J1816" t="s">
        <v>188</v>
      </c>
      <c r="K1816" t="s">
        <v>189</v>
      </c>
      <c r="L1816" t="s">
        <v>189</v>
      </c>
      <c r="M1816" t="s">
        <v>827</v>
      </c>
      <c r="Q1816">
        <v>214566</v>
      </c>
    </row>
    <row r="1817" spans="1:17" x14ac:dyDescent="0.2">
      <c r="A1817" s="169">
        <v>43921</v>
      </c>
      <c r="B1817">
        <v>4110</v>
      </c>
      <c r="C1817" t="s">
        <v>459</v>
      </c>
      <c r="D1817" t="s">
        <v>265</v>
      </c>
      <c r="E1817" t="s">
        <v>264</v>
      </c>
      <c r="F1817" t="s">
        <v>828</v>
      </c>
      <c r="G1817" t="s">
        <v>245</v>
      </c>
      <c r="H1817">
        <v>211</v>
      </c>
      <c r="I1817">
        <v>0</v>
      </c>
      <c r="J1817" t="s">
        <v>188</v>
      </c>
      <c r="K1817" t="s">
        <v>189</v>
      </c>
      <c r="L1817" t="s">
        <v>189</v>
      </c>
      <c r="M1817" t="s">
        <v>827</v>
      </c>
      <c r="Q1817">
        <v>214567</v>
      </c>
    </row>
    <row r="1818" spans="1:17" x14ac:dyDescent="0.2">
      <c r="A1818" s="169">
        <v>43921</v>
      </c>
      <c r="B1818">
        <v>3305</v>
      </c>
      <c r="C1818" t="s">
        <v>283</v>
      </c>
      <c r="D1818" t="s">
        <v>265</v>
      </c>
      <c r="E1818" t="s">
        <v>264</v>
      </c>
      <c r="F1818" t="s">
        <v>826</v>
      </c>
      <c r="G1818" t="s">
        <v>245</v>
      </c>
      <c r="H1818">
        <v>-0.1</v>
      </c>
      <c r="I1818">
        <v>0</v>
      </c>
      <c r="J1818" t="s">
        <v>262</v>
      </c>
      <c r="K1818" t="s">
        <v>197</v>
      </c>
      <c r="L1818" t="s">
        <v>197</v>
      </c>
      <c r="M1818" t="s">
        <v>825</v>
      </c>
      <c r="Q1818">
        <v>214582</v>
      </c>
    </row>
    <row r="1819" spans="1:17" x14ac:dyDescent="0.2">
      <c r="A1819" s="169">
        <v>43916</v>
      </c>
      <c r="B1819">
        <v>3710</v>
      </c>
      <c r="C1819" t="s">
        <v>206</v>
      </c>
      <c r="D1819" t="s">
        <v>265</v>
      </c>
      <c r="E1819" t="s">
        <v>264</v>
      </c>
      <c r="F1819" t="s">
        <v>824</v>
      </c>
      <c r="G1819" t="s">
        <v>245</v>
      </c>
      <c r="H1819">
        <v>0.37</v>
      </c>
      <c r="I1819">
        <v>0</v>
      </c>
      <c r="K1819" t="s">
        <v>201</v>
      </c>
      <c r="M1819" t="s">
        <v>804</v>
      </c>
      <c r="Q1819">
        <v>214744</v>
      </c>
    </row>
    <row r="1820" spans="1:17" x14ac:dyDescent="0.2">
      <c r="A1820" s="169">
        <v>43916</v>
      </c>
      <c r="B1820">
        <v>3710</v>
      </c>
      <c r="C1820" t="s">
        <v>206</v>
      </c>
      <c r="D1820" t="s">
        <v>265</v>
      </c>
      <c r="E1820" t="s">
        <v>264</v>
      </c>
      <c r="F1820" t="s">
        <v>823</v>
      </c>
      <c r="G1820" t="s">
        <v>245</v>
      </c>
      <c r="H1820">
        <v>30.02</v>
      </c>
      <c r="I1820">
        <v>0</v>
      </c>
      <c r="K1820" t="s">
        <v>201</v>
      </c>
      <c r="M1820" t="s">
        <v>804</v>
      </c>
      <c r="Q1820">
        <v>214745</v>
      </c>
    </row>
    <row r="1821" spans="1:17" x14ac:dyDescent="0.2">
      <c r="A1821" s="169">
        <v>43916</v>
      </c>
      <c r="B1821">
        <v>3710</v>
      </c>
      <c r="C1821" t="s">
        <v>206</v>
      </c>
      <c r="D1821" t="s">
        <v>265</v>
      </c>
      <c r="E1821" t="s">
        <v>264</v>
      </c>
      <c r="F1821" t="s">
        <v>822</v>
      </c>
      <c r="G1821" t="s">
        <v>245</v>
      </c>
      <c r="H1821">
        <v>0.08</v>
      </c>
      <c r="I1821">
        <v>0</v>
      </c>
      <c r="K1821" t="s">
        <v>201</v>
      </c>
      <c r="M1821" t="s">
        <v>804</v>
      </c>
      <c r="Q1821">
        <v>214746</v>
      </c>
    </row>
    <row r="1822" spans="1:17" x14ac:dyDescent="0.2">
      <c r="A1822" s="169">
        <v>43916</v>
      </c>
      <c r="B1822">
        <v>3710</v>
      </c>
      <c r="C1822" t="s">
        <v>206</v>
      </c>
      <c r="D1822" t="s">
        <v>265</v>
      </c>
      <c r="E1822" t="s">
        <v>264</v>
      </c>
      <c r="F1822" t="s">
        <v>821</v>
      </c>
      <c r="G1822" t="s">
        <v>245</v>
      </c>
      <c r="H1822">
        <v>4.3899999999999997</v>
      </c>
      <c r="I1822">
        <v>0</v>
      </c>
      <c r="K1822" t="s">
        <v>201</v>
      </c>
      <c r="M1822" t="s">
        <v>804</v>
      </c>
      <c r="Q1822">
        <v>214747</v>
      </c>
    </row>
    <row r="1823" spans="1:17" x14ac:dyDescent="0.2">
      <c r="A1823" s="169">
        <v>43916</v>
      </c>
      <c r="B1823">
        <v>3710</v>
      </c>
      <c r="C1823" t="s">
        <v>206</v>
      </c>
      <c r="D1823" t="s">
        <v>265</v>
      </c>
      <c r="E1823" t="s">
        <v>264</v>
      </c>
      <c r="F1823" t="s">
        <v>820</v>
      </c>
      <c r="G1823" t="s">
        <v>245</v>
      </c>
      <c r="H1823">
        <v>0.13</v>
      </c>
      <c r="I1823">
        <v>0</v>
      </c>
      <c r="K1823" t="s">
        <v>201</v>
      </c>
      <c r="M1823" t="s">
        <v>804</v>
      </c>
      <c r="Q1823">
        <v>214748</v>
      </c>
    </row>
    <row r="1824" spans="1:17" x14ac:dyDescent="0.2">
      <c r="A1824" s="169">
        <v>43916</v>
      </c>
      <c r="B1824">
        <v>3710</v>
      </c>
      <c r="C1824" t="s">
        <v>206</v>
      </c>
      <c r="D1824" t="s">
        <v>265</v>
      </c>
      <c r="E1824" t="s">
        <v>264</v>
      </c>
      <c r="F1824" t="s">
        <v>819</v>
      </c>
      <c r="G1824" t="s">
        <v>245</v>
      </c>
      <c r="H1824">
        <v>16.61</v>
      </c>
      <c r="I1824">
        <v>0</v>
      </c>
      <c r="K1824" t="s">
        <v>201</v>
      </c>
      <c r="M1824" t="s">
        <v>804</v>
      </c>
      <c r="Q1824">
        <v>214749</v>
      </c>
    </row>
    <row r="1825" spans="1:17" x14ac:dyDescent="0.2">
      <c r="A1825" s="169">
        <v>43916</v>
      </c>
      <c r="B1825">
        <v>3710</v>
      </c>
      <c r="C1825" t="s">
        <v>206</v>
      </c>
      <c r="D1825" t="s">
        <v>265</v>
      </c>
      <c r="E1825" t="s">
        <v>264</v>
      </c>
      <c r="F1825" t="s">
        <v>818</v>
      </c>
      <c r="G1825" t="s">
        <v>245</v>
      </c>
      <c r="H1825">
        <v>12.13</v>
      </c>
      <c r="I1825">
        <v>0</v>
      </c>
      <c r="K1825" t="s">
        <v>201</v>
      </c>
      <c r="M1825" t="s">
        <v>804</v>
      </c>
      <c r="Q1825">
        <v>214750</v>
      </c>
    </row>
    <row r="1826" spans="1:17" x14ac:dyDescent="0.2">
      <c r="A1826" s="169">
        <v>43916</v>
      </c>
      <c r="B1826">
        <v>3710</v>
      </c>
      <c r="C1826" t="s">
        <v>206</v>
      </c>
      <c r="D1826" t="s">
        <v>265</v>
      </c>
      <c r="E1826" t="s">
        <v>264</v>
      </c>
      <c r="F1826" t="s">
        <v>817</v>
      </c>
      <c r="G1826" t="s">
        <v>245</v>
      </c>
      <c r="H1826">
        <v>2.48</v>
      </c>
      <c r="I1826">
        <v>0</v>
      </c>
      <c r="K1826" t="s">
        <v>201</v>
      </c>
      <c r="M1826" t="s">
        <v>804</v>
      </c>
      <c r="Q1826">
        <v>214751</v>
      </c>
    </row>
    <row r="1827" spans="1:17" x14ac:dyDescent="0.2">
      <c r="A1827" s="169">
        <v>43916</v>
      </c>
      <c r="B1827">
        <v>3710</v>
      </c>
      <c r="C1827" t="s">
        <v>206</v>
      </c>
      <c r="D1827" t="s">
        <v>265</v>
      </c>
      <c r="E1827" t="s">
        <v>264</v>
      </c>
      <c r="F1827" t="s">
        <v>816</v>
      </c>
      <c r="G1827" t="s">
        <v>245</v>
      </c>
      <c r="H1827">
        <v>4.7699999999999996</v>
      </c>
      <c r="I1827">
        <v>0</v>
      </c>
      <c r="K1827" t="s">
        <v>201</v>
      </c>
      <c r="M1827" t="s">
        <v>804</v>
      </c>
      <c r="Q1827">
        <v>214752</v>
      </c>
    </row>
    <row r="1828" spans="1:17" x14ac:dyDescent="0.2">
      <c r="A1828" s="169">
        <v>43916</v>
      </c>
      <c r="B1828">
        <v>3710</v>
      </c>
      <c r="C1828" t="s">
        <v>206</v>
      </c>
      <c r="D1828" t="s">
        <v>265</v>
      </c>
      <c r="E1828" t="s">
        <v>264</v>
      </c>
      <c r="F1828" t="s">
        <v>815</v>
      </c>
      <c r="G1828" t="s">
        <v>245</v>
      </c>
      <c r="H1828">
        <v>25.07</v>
      </c>
      <c r="I1828">
        <v>0</v>
      </c>
      <c r="K1828" t="s">
        <v>201</v>
      </c>
      <c r="M1828" t="s">
        <v>804</v>
      </c>
      <c r="Q1828">
        <v>214753</v>
      </c>
    </row>
    <row r="1829" spans="1:17" x14ac:dyDescent="0.2">
      <c r="A1829" s="169">
        <v>43916</v>
      </c>
      <c r="B1829">
        <v>3710</v>
      </c>
      <c r="C1829" t="s">
        <v>206</v>
      </c>
      <c r="D1829" t="s">
        <v>265</v>
      </c>
      <c r="E1829" t="s">
        <v>264</v>
      </c>
      <c r="F1829" t="s">
        <v>814</v>
      </c>
      <c r="G1829" t="s">
        <v>245</v>
      </c>
      <c r="H1829">
        <v>5.08</v>
      </c>
      <c r="I1829">
        <v>0</v>
      </c>
      <c r="K1829" t="s">
        <v>201</v>
      </c>
      <c r="M1829" t="s">
        <v>804</v>
      </c>
      <c r="Q1829">
        <v>214754</v>
      </c>
    </row>
    <row r="1830" spans="1:17" x14ac:dyDescent="0.2">
      <c r="A1830" s="169">
        <v>43916</v>
      </c>
      <c r="B1830">
        <v>3710</v>
      </c>
      <c r="C1830" t="s">
        <v>206</v>
      </c>
      <c r="D1830" t="s">
        <v>265</v>
      </c>
      <c r="E1830" t="s">
        <v>264</v>
      </c>
      <c r="F1830" t="s">
        <v>813</v>
      </c>
      <c r="G1830" t="s">
        <v>245</v>
      </c>
      <c r="H1830">
        <v>2.66</v>
      </c>
      <c r="I1830">
        <v>0</v>
      </c>
      <c r="K1830" t="s">
        <v>201</v>
      </c>
      <c r="M1830" t="s">
        <v>804</v>
      </c>
      <c r="Q1830">
        <v>214755</v>
      </c>
    </row>
    <row r="1831" spans="1:17" x14ac:dyDescent="0.2">
      <c r="A1831" s="169">
        <v>43916</v>
      </c>
      <c r="B1831">
        <v>3710</v>
      </c>
      <c r="C1831" t="s">
        <v>206</v>
      </c>
      <c r="D1831" t="s">
        <v>265</v>
      </c>
      <c r="E1831" t="s">
        <v>264</v>
      </c>
      <c r="F1831" t="s">
        <v>812</v>
      </c>
      <c r="G1831" t="s">
        <v>245</v>
      </c>
      <c r="H1831">
        <v>1.58</v>
      </c>
      <c r="I1831">
        <v>0</v>
      </c>
      <c r="K1831" t="s">
        <v>201</v>
      </c>
      <c r="M1831" t="s">
        <v>804</v>
      </c>
      <c r="Q1831">
        <v>214756</v>
      </c>
    </row>
    <row r="1832" spans="1:17" x14ac:dyDescent="0.2">
      <c r="A1832" s="169">
        <v>43916</v>
      </c>
      <c r="B1832">
        <v>3710</v>
      </c>
      <c r="C1832" t="s">
        <v>206</v>
      </c>
      <c r="D1832" t="s">
        <v>265</v>
      </c>
      <c r="E1832" t="s">
        <v>264</v>
      </c>
      <c r="F1832" t="s">
        <v>811</v>
      </c>
      <c r="G1832" t="s">
        <v>245</v>
      </c>
      <c r="H1832">
        <v>18.579999999999998</v>
      </c>
      <c r="I1832">
        <v>0</v>
      </c>
      <c r="K1832" t="s">
        <v>201</v>
      </c>
      <c r="M1832" t="s">
        <v>804</v>
      </c>
      <c r="Q1832">
        <v>214757</v>
      </c>
    </row>
    <row r="1833" spans="1:17" x14ac:dyDescent="0.2">
      <c r="A1833" s="169">
        <v>43916</v>
      </c>
      <c r="B1833">
        <v>3710</v>
      </c>
      <c r="C1833" t="s">
        <v>206</v>
      </c>
      <c r="D1833" t="s">
        <v>265</v>
      </c>
      <c r="E1833" t="s">
        <v>264</v>
      </c>
      <c r="F1833" t="s">
        <v>810</v>
      </c>
      <c r="G1833" t="s">
        <v>245</v>
      </c>
      <c r="H1833">
        <v>4.29</v>
      </c>
      <c r="I1833">
        <v>0</v>
      </c>
      <c r="K1833" t="s">
        <v>201</v>
      </c>
      <c r="M1833" t="s">
        <v>804</v>
      </c>
      <c r="Q1833">
        <v>214758</v>
      </c>
    </row>
    <row r="1834" spans="1:17" x14ac:dyDescent="0.2">
      <c r="A1834" s="169">
        <v>43916</v>
      </c>
      <c r="B1834">
        <v>3710</v>
      </c>
      <c r="C1834" t="s">
        <v>206</v>
      </c>
      <c r="D1834" t="s">
        <v>265</v>
      </c>
      <c r="E1834" t="s">
        <v>264</v>
      </c>
      <c r="F1834" t="s">
        <v>809</v>
      </c>
      <c r="G1834" t="s">
        <v>245</v>
      </c>
      <c r="H1834">
        <v>0.63</v>
      </c>
      <c r="I1834">
        <v>0</v>
      </c>
      <c r="K1834" t="s">
        <v>201</v>
      </c>
      <c r="M1834" t="s">
        <v>804</v>
      </c>
      <c r="Q1834">
        <v>214759</v>
      </c>
    </row>
    <row r="1835" spans="1:17" x14ac:dyDescent="0.2">
      <c r="A1835" s="169">
        <v>43916</v>
      </c>
      <c r="B1835">
        <v>3710</v>
      </c>
      <c r="C1835" t="s">
        <v>206</v>
      </c>
      <c r="D1835" t="s">
        <v>265</v>
      </c>
      <c r="E1835" t="s">
        <v>264</v>
      </c>
      <c r="F1835" t="s">
        <v>808</v>
      </c>
      <c r="G1835" t="s">
        <v>245</v>
      </c>
      <c r="H1835">
        <v>2.44</v>
      </c>
      <c r="I1835">
        <v>0</v>
      </c>
      <c r="K1835" t="s">
        <v>201</v>
      </c>
      <c r="M1835" t="s">
        <v>804</v>
      </c>
      <c r="Q1835">
        <v>214760</v>
      </c>
    </row>
    <row r="1836" spans="1:17" x14ac:dyDescent="0.2">
      <c r="A1836" s="169">
        <v>43916</v>
      </c>
      <c r="B1836">
        <v>3710</v>
      </c>
      <c r="C1836" t="s">
        <v>206</v>
      </c>
      <c r="D1836" t="s">
        <v>265</v>
      </c>
      <c r="E1836" t="s">
        <v>264</v>
      </c>
      <c r="F1836" t="s">
        <v>807</v>
      </c>
      <c r="G1836" t="s">
        <v>245</v>
      </c>
      <c r="H1836">
        <v>0.16</v>
      </c>
      <c r="I1836">
        <v>0</v>
      </c>
      <c r="K1836" t="s">
        <v>201</v>
      </c>
      <c r="M1836" t="s">
        <v>804</v>
      </c>
      <c r="Q1836">
        <v>214761</v>
      </c>
    </row>
    <row r="1837" spans="1:17" x14ac:dyDescent="0.2">
      <c r="A1837" s="169">
        <v>43916</v>
      </c>
      <c r="B1837">
        <v>3710</v>
      </c>
      <c r="C1837" t="s">
        <v>206</v>
      </c>
      <c r="D1837" t="s">
        <v>265</v>
      </c>
      <c r="E1837" t="s">
        <v>264</v>
      </c>
      <c r="F1837" t="s">
        <v>806</v>
      </c>
      <c r="G1837" t="s">
        <v>245</v>
      </c>
      <c r="H1837">
        <v>7.07</v>
      </c>
      <c r="I1837">
        <v>0</v>
      </c>
      <c r="K1837" t="s">
        <v>201</v>
      </c>
      <c r="M1837" t="s">
        <v>804</v>
      </c>
      <c r="Q1837">
        <v>214762</v>
      </c>
    </row>
    <row r="1838" spans="1:17" x14ac:dyDescent="0.2">
      <c r="A1838" s="169">
        <v>43916</v>
      </c>
      <c r="B1838">
        <v>3710</v>
      </c>
      <c r="C1838" t="s">
        <v>206</v>
      </c>
      <c r="D1838" t="s">
        <v>265</v>
      </c>
      <c r="E1838" t="s">
        <v>264</v>
      </c>
      <c r="F1838" t="s">
        <v>805</v>
      </c>
      <c r="G1838" t="s">
        <v>245</v>
      </c>
      <c r="H1838">
        <v>24.23</v>
      </c>
      <c r="I1838">
        <v>0</v>
      </c>
      <c r="K1838" t="s">
        <v>201</v>
      </c>
      <c r="M1838" t="s">
        <v>804</v>
      </c>
      <c r="Q1838">
        <v>214880</v>
      </c>
    </row>
    <row r="1839" spans="1:17" x14ac:dyDescent="0.2">
      <c r="A1839" s="169">
        <v>43921</v>
      </c>
      <c r="B1839">
        <v>3446</v>
      </c>
      <c r="C1839" t="s">
        <v>192</v>
      </c>
      <c r="D1839" t="s">
        <v>265</v>
      </c>
      <c r="E1839" t="s">
        <v>264</v>
      </c>
      <c r="F1839" t="s">
        <v>382</v>
      </c>
      <c r="G1839" t="s">
        <v>245</v>
      </c>
      <c r="H1839">
        <v>239.02</v>
      </c>
      <c r="I1839">
        <v>0</v>
      </c>
      <c r="J1839" t="s">
        <v>193</v>
      </c>
      <c r="K1839" t="s">
        <v>201</v>
      </c>
      <c r="L1839" t="s">
        <v>201</v>
      </c>
      <c r="M1839" t="s">
        <v>803</v>
      </c>
      <c r="N1839" t="s">
        <v>224</v>
      </c>
      <c r="Q1839">
        <v>214885</v>
      </c>
    </row>
    <row r="1840" spans="1:17" x14ac:dyDescent="0.2">
      <c r="A1840" s="169">
        <v>43921</v>
      </c>
      <c r="B1840">
        <v>3446</v>
      </c>
      <c r="C1840" t="s">
        <v>192</v>
      </c>
      <c r="D1840" t="s">
        <v>265</v>
      </c>
      <c r="E1840" t="s">
        <v>264</v>
      </c>
      <c r="F1840" t="s">
        <v>382</v>
      </c>
      <c r="G1840" t="s">
        <v>245</v>
      </c>
      <c r="H1840">
        <v>57.39</v>
      </c>
      <c r="I1840">
        <v>0</v>
      </c>
      <c r="J1840" t="s">
        <v>193</v>
      </c>
      <c r="K1840" t="s">
        <v>201</v>
      </c>
      <c r="L1840" t="s">
        <v>201</v>
      </c>
      <c r="M1840" t="s">
        <v>803</v>
      </c>
      <c r="N1840" t="s">
        <v>195</v>
      </c>
      <c r="Q1840">
        <v>214886</v>
      </c>
    </row>
    <row r="1841" spans="1:17" x14ac:dyDescent="0.2">
      <c r="A1841" s="169">
        <v>43921</v>
      </c>
      <c r="B1841">
        <v>3446</v>
      </c>
      <c r="C1841" t="s">
        <v>192</v>
      </c>
      <c r="D1841" t="s">
        <v>265</v>
      </c>
      <c r="E1841" t="s">
        <v>264</v>
      </c>
      <c r="F1841" t="s">
        <v>382</v>
      </c>
      <c r="G1841" t="s">
        <v>245</v>
      </c>
      <c r="H1841">
        <v>32.700000000000003</v>
      </c>
      <c r="I1841">
        <v>0</v>
      </c>
      <c r="J1841" t="s">
        <v>193</v>
      </c>
      <c r="K1841" t="s">
        <v>201</v>
      </c>
      <c r="L1841" t="s">
        <v>201</v>
      </c>
      <c r="M1841" t="s">
        <v>803</v>
      </c>
      <c r="N1841" t="s">
        <v>230</v>
      </c>
      <c r="Q1841">
        <v>214887</v>
      </c>
    </row>
    <row r="1842" spans="1:17" x14ac:dyDescent="0.2">
      <c r="A1842" s="169">
        <v>43921</v>
      </c>
      <c r="B1842">
        <v>4505</v>
      </c>
      <c r="C1842" t="s">
        <v>396</v>
      </c>
      <c r="D1842" t="s">
        <v>265</v>
      </c>
      <c r="E1842" t="s">
        <v>264</v>
      </c>
      <c r="F1842" t="s">
        <v>554</v>
      </c>
      <c r="G1842" t="s">
        <v>245</v>
      </c>
      <c r="H1842">
        <v>41.67</v>
      </c>
      <c r="I1842">
        <v>0</v>
      </c>
      <c r="J1842" t="s">
        <v>193</v>
      </c>
      <c r="K1842" t="s">
        <v>201</v>
      </c>
      <c r="L1842" t="s">
        <v>201</v>
      </c>
      <c r="M1842" t="s">
        <v>803</v>
      </c>
      <c r="Q1842">
        <v>214895</v>
      </c>
    </row>
    <row r="1843" spans="1:17" x14ac:dyDescent="0.2">
      <c r="A1843" s="169">
        <v>43922</v>
      </c>
      <c r="B1843">
        <v>3446</v>
      </c>
      <c r="C1843" t="s">
        <v>192</v>
      </c>
      <c r="D1843" t="s">
        <v>265</v>
      </c>
      <c r="E1843" t="s">
        <v>264</v>
      </c>
      <c r="F1843" t="s">
        <v>382</v>
      </c>
      <c r="G1843" t="s">
        <v>245</v>
      </c>
      <c r="H1843">
        <v>-239.02</v>
      </c>
      <c r="I1843">
        <v>0</v>
      </c>
      <c r="J1843" t="s">
        <v>193</v>
      </c>
      <c r="K1843" t="s">
        <v>201</v>
      </c>
      <c r="L1843" t="s">
        <v>201</v>
      </c>
      <c r="M1843" t="s">
        <v>802</v>
      </c>
      <c r="N1843" t="s">
        <v>224</v>
      </c>
      <c r="Q1843">
        <v>214897</v>
      </c>
    </row>
    <row r="1844" spans="1:17" x14ac:dyDescent="0.2">
      <c r="A1844" s="169">
        <v>43922</v>
      </c>
      <c r="B1844">
        <v>3446</v>
      </c>
      <c r="C1844" t="s">
        <v>192</v>
      </c>
      <c r="D1844" t="s">
        <v>265</v>
      </c>
      <c r="E1844" t="s">
        <v>264</v>
      </c>
      <c r="F1844" t="s">
        <v>382</v>
      </c>
      <c r="G1844" t="s">
        <v>245</v>
      </c>
      <c r="H1844">
        <v>-57.39</v>
      </c>
      <c r="I1844">
        <v>0</v>
      </c>
      <c r="J1844" t="s">
        <v>193</v>
      </c>
      <c r="K1844" t="s">
        <v>201</v>
      </c>
      <c r="L1844" t="s">
        <v>201</v>
      </c>
      <c r="M1844" t="s">
        <v>802</v>
      </c>
      <c r="N1844" t="s">
        <v>195</v>
      </c>
      <c r="Q1844">
        <v>214898</v>
      </c>
    </row>
    <row r="1845" spans="1:17" x14ac:dyDescent="0.2">
      <c r="A1845" s="169">
        <v>43922</v>
      </c>
      <c r="B1845">
        <v>3446</v>
      </c>
      <c r="C1845" t="s">
        <v>192</v>
      </c>
      <c r="D1845" t="s">
        <v>265</v>
      </c>
      <c r="E1845" t="s">
        <v>264</v>
      </c>
      <c r="F1845" t="s">
        <v>382</v>
      </c>
      <c r="G1845" t="s">
        <v>245</v>
      </c>
      <c r="H1845">
        <v>-32.700000000000003</v>
      </c>
      <c r="I1845">
        <v>0</v>
      </c>
      <c r="J1845" t="s">
        <v>193</v>
      </c>
      <c r="K1845" t="s">
        <v>201</v>
      </c>
      <c r="L1845" t="s">
        <v>201</v>
      </c>
      <c r="M1845" t="s">
        <v>802</v>
      </c>
      <c r="N1845" t="s">
        <v>230</v>
      </c>
      <c r="Q1845">
        <v>214899</v>
      </c>
    </row>
    <row r="1846" spans="1:17" x14ac:dyDescent="0.2">
      <c r="A1846" s="169">
        <v>43922</v>
      </c>
      <c r="B1846">
        <v>4505</v>
      </c>
      <c r="C1846" t="s">
        <v>396</v>
      </c>
      <c r="D1846" t="s">
        <v>265</v>
      </c>
      <c r="E1846" t="s">
        <v>264</v>
      </c>
      <c r="F1846" t="s">
        <v>554</v>
      </c>
      <c r="G1846" t="s">
        <v>245</v>
      </c>
      <c r="H1846">
        <v>-41.67</v>
      </c>
      <c r="I1846">
        <v>0</v>
      </c>
      <c r="J1846" t="s">
        <v>193</v>
      </c>
      <c r="K1846" t="s">
        <v>201</v>
      </c>
      <c r="L1846" t="s">
        <v>201</v>
      </c>
      <c r="M1846" t="s">
        <v>802</v>
      </c>
      <c r="Q1846">
        <v>214907</v>
      </c>
    </row>
    <row r="1847" spans="1:17" x14ac:dyDescent="0.2">
      <c r="A1847" s="169">
        <v>43921</v>
      </c>
      <c r="B1847">
        <v>4145</v>
      </c>
      <c r="C1847" t="s">
        <v>526</v>
      </c>
      <c r="D1847" t="s">
        <v>265</v>
      </c>
      <c r="E1847" t="s">
        <v>264</v>
      </c>
      <c r="F1847" t="s">
        <v>800</v>
      </c>
      <c r="G1847" t="s">
        <v>245</v>
      </c>
      <c r="H1847" s="170">
        <v>1755.56</v>
      </c>
      <c r="I1847">
        <v>0</v>
      </c>
      <c r="J1847" t="s">
        <v>262</v>
      </c>
      <c r="K1847" t="s">
        <v>547</v>
      </c>
      <c r="L1847" t="s">
        <v>547</v>
      </c>
      <c r="M1847" t="s">
        <v>801</v>
      </c>
      <c r="N1847" t="s">
        <v>549</v>
      </c>
      <c r="Q1847">
        <v>214972</v>
      </c>
    </row>
    <row r="1848" spans="1:17" x14ac:dyDescent="0.2">
      <c r="A1848" s="169">
        <v>43922</v>
      </c>
      <c r="B1848">
        <v>4145</v>
      </c>
      <c r="C1848" t="s">
        <v>526</v>
      </c>
      <c r="D1848" t="s">
        <v>265</v>
      </c>
      <c r="E1848" t="s">
        <v>264</v>
      </c>
      <c r="F1848" t="s">
        <v>800</v>
      </c>
      <c r="G1848" t="s">
        <v>245</v>
      </c>
      <c r="H1848" s="170">
        <v>-1755.56</v>
      </c>
      <c r="I1848">
        <v>0</v>
      </c>
      <c r="J1848" t="s">
        <v>262</v>
      </c>
      <c r="K1848" t="s">
        <v>547</v>
      </c>
      <c r="L1848" t="s">
        <v>547</v>
      </c>
      <c r="M1848" t="s">
        <v>799</v>
      </c>
      <c r="N1848" t="s">
        <v>549</v>
      </c>
      <c r="Q1848">
        <v>214983</v>
      </c>
    </row>
    <row r="1849" spans="1:17" x14ac:dyDescent="0.2">
      <c r="A1849" s="169">
        <v>43921</v>
      </c>
      <c r="B1849">
        <v>3446</v>
      </c>
      <c r="C1849" t="s">
        <v>192</v>
      </c>
      <c r="D1849" t="s">
        <v>265</v>
      </c>
      <c r="E1849" t="s">
        <v>264</v>
      </c>
      <c r="F1849" t="s">
        <v>578</v>
      </c>
      <c r="G1849" t="s">
        <v>245</v>
      </c>
      <c r="H1849">
        <v>16.89</v>
      </c>
      <c r="I1849">
        <v>0</v>
      </c>
      <c r="J1849" t="s">
        <v>193</v>
      </c>
      <c r="K1849" t="s">
        <v>201</v>
      </c>
      <c r="L1849" t="s">
        <v>201</v>
      </c>
      <c r="M1849" t="s">
        <v>798</v>
      </c>
      <c r="Q1849">
        <v>214992</v>
      </c>
    </row>
    <row r="1850" spans="1:17" x14ac:dyDescent="0.2">
      <c r="A1850" s="169">
        <v>43922</v>
      </c>
      <c r="B1850">
        <v>3446</v>
      </c>
      <c r="C1850" t="s">
        <v>192</v>
      </c>
      <c r="D1850" t="s">
        <v>265</v>
      </c>
      <c r="E1850" t="s">
        <v>264</v>
      </c>
      <c r="F1850" t="s">
        <v>578</v>
      </c>
      <c r="G1850" t="s">
        <v>245</v>
      </c>
      <c r="H1850">
        <v>-16.89</v>
      </c>
      <c r="I1850">
        <v>0</v>
      </c>
      <c r="J1850" t="s">
        <v>193</v>
      </c>
      <c r="K1850" t="s">
        <v>201</v>
      </c>
      <c r="L1850" t="s">
        <v>201</v>
      </c>
      <c r="M1850" t="s">
        <v>797</v>
      </c>
      <c r="Q1850">
        <v>214995</v>
      </c>
    </row>
    <row r="1851" spans="1:17" x14ac:dyDescent="0.2">
      <c r="A1851" s="169">
        <v>43921</v>
      </c>
      <c r="B1851">
        <v>3730</v>
      </c>
      <c r="C1851" t="s">
        <v>234</v>
      </c>
      <c r="D1851" t="s">
        <v>265</v>
      </c>
      <c r="E1851" t="s">
        <v>264</v>
      </c>
      <c r="F1851" t="s">
        <v>796</v>
      </c>
      <c r="G1851" t="s">
        <v>245</v>
      </c>
      <c r="H1851">
        <v>152.74</v>
      </c>
      <c r="I1851">
        <v>0</v>
      </c>
      <c r="J1851" t="s">
        <v>194</v>
      </c>
      <c r="K1851" t="s">
        <v>201</v>
      </c>
      <c r="L1851" t="s">
        <v>201</v>
      </c>
      <c r="M1851" t="s">
        <v>790</v>
      </c>
      <c r="N1851" t="s">
        <v>333</v>
      </c>
      <c r="Q1851">
        <v>214998</v>
      </c>
    </row>
    <row r="1852" spans="1:17" x14ac:dyDescent="0.2">
      <c r="A1852" s="169">
        <v>43921</v>
      </c>
      <c r="B1852">
        <v>3010</v>
      </c>
      <c r="C1852" t="s">
        <v>207</v>
      </c>
      <c r="D1852" t="s">
        <v>265</v>
      </c>
      <c r="E1852" t="s">
        <v>264</v>
      </c>
      <c r="F1852" t="s">
        <v>795</v>
      </c>
      <c r="G1852" t="s">
        <v>245</v>
      </c>
      <c r="H1852">
        <v>385.18</v>
      </c>
      <c r="I1852">
        <v>0</v>
      </c>
      <c r="J1852" t="s">
        <v>194</v>
      </c>
      <c r="K1852" t="s">
        <v>201</v>
      </c>
      <c r="L1852" t="s">
        <v>201</v>
      </c>
      <c r="M1852" t="s">
        <v>790</v>
      </c>
      <c r="N1852" t="s">
        <v>232</v>
      </c>
      <c r="Q1852">
        <v>215012</v>
      </c>
    </row>
    <row r="1853" spans="1:17" x14ac:dyDescent="0.2">
      <c r="A1853" s="169">
        <v>43921</v>
      </c>
      <c r="B1853">
        <v>3710</v>
      </c>
      <c r="C1853" t="s">
        <v>206</v>
      </c>
      <c r="D1853" t="s">
        <v>265</v>
      </c>
      <c r="E1853" t="s">
        <v>264</v>
      </c>
      <c r="F1853" t="s">
        <v>794</v>
      </c>
      <c r="G1853" t="s">
        <v>245</v>
      </c>
      <c r="H1853">
        <v>62.79</v>
      </c>
      <c r="I1853">
        <v>0</v>
      </c>
      <c r="J1853" t="s">
        <v>194</v>
      </c>
      <c r="K1853" t="s">
        <v>201</v>
      </c>
      <c r="L1853" t="s">
        <v>201</v>
      </c>
      <c r="M1853" t="s">
        <v>790</v>
      </c>
      <c r="N1853" t="s">
        <v>333</v>
      </c>
      <c r="Q1853">
        <v>215021</v>
      </c>
    </row>
    <row r="1854" spans="1:17" x14ac:dyDescent="0.2">
      <c r="A1854" s="169">
        <v>43921</v>
      </c>
      <c r="B1854">
        <v>3710</v>
      </c>
      <c r="C1854" t="s">
        <v>206</v>
      </c>
      <c r="D1854" t="s">
        <v>265</v>
      </c>
      <c r="E1854" t="s">
        <v>264</v>
      </c>
      <c r="F1854" t="s">
        <v>793</v>
      </c>
      <c r="G1854" t="s">
        <v>245</v>
      </c>
      <c r="H1854">
        <v>74.459999999999994</v>
      </c>
      <c r="I1854">
        <v>0</v>
      </c>
      <c r="J1854" t="s">
        <v>194</v>
      </c>
      <c r="K1854" t="s">
        <v>201</v>
      </c>
      <c r="L1854" t="s">
        <v>201</v>
      </c>
      <c r="M1854" t="s">
        <v>790</v>
      </c>
      <c r="N1854" t="s">
        <v>333</v>
      </c>
      <c r="Q1854">
        <v>215022</v>
      </c>
    </row>
    <row r="1855" spans="1:17" x14ac:dyDescent="0.2">
      <c r="A1855" s="169">
        <v>43921</v>
      </c>
      <c r="B1855">
        <v>3710</v>
      </c>
      <c r="C1855" t="s">
        <v>206</v>
      </c>
      <c r="D1855" t="s">
        <v>265</v>
      </c>
      <c r="E1855" t="s">
        <v>264</v>
      </c>
      <c r="F1855" t="s">
        <v>792</v>
      </c>
      <c r="G1855" t="s">
        <v>245</v>
      </c>
      <c r="H1855">
        <v>0.38</v>
      </c>
      <c r="I1855">
        <v>0</v>
      </c>
      <c r="J1855" t="s">
        <v>194</v>
      </c>
      <c r="K1855" t="s">
        <v>201</v>
      </c>
      <c r="L1855" t="s">
        <v>201</v>
      </c>
      <c r="M1855" t="s">
        <v>790</v>
      </c>
      <c r="N1855" t="s">
        <v>333</v>
      </c>
      <c r="Q1855">
        <v>215023</v>
      </c>
    </row>
    <row r="1856" spans="1:17" x14ac:dyDescent="0.2">
      <c r="A1856" s="169">
        <v>43921</v>
      </c>
      <c r="B1856">
        <v>3710</v>
      </c>
      <c r="C1856" t="s">
        <v>206</v>
      </c>
      <c r="D1856" t="s">
        <v>265</v>
      </c>
      <c r="E1856" t="s">
        <v>264</v>
      </c>
      <c r="F1856" t="s">
        <v>791</v>
      </c>
      <c r="G1856" t="s">
        <v>245</v>
      </c>
      <c r="H1856">
        <v>0.53</v>
      </c>
      <c r="I1856">
        <v>0</v>
      </c>
      <c r="J1856" t="s">
        <v>194</v>
      </c>
      <c r="K1856" t="s">
        <v>201</v>
      </c>
      <c r="L1856" t="s">
        <v>201</v>
      </c>
      <c r="M1856" t="s">
        <v>790</v>
      </c>
      <c r="N1856" t="s">
        <v>333</v>
      </c>
      <c r="Q1856">
        <v>215024</v>
      </c>
    </row>
    <row r="1857" spans="1:17" x14ac:dyDescent="0.2">
      <c r="A1857" s="169">
        <v>43921</v>
      </c>
      <c r="B1857">
        <v>4250</v>
      </c>
      <c r="C1857" t="s">
        <v>391</v>
      </c>
      <c r="D1857" t="s">
        <v>265</v>
      </c>
      <c r="E1857" t="s">
        <v>264</v>
      </c>
      <c r="F1857" t="s">
        <v>387</v>
      </c>
      <c r="G1857" t="s">
        <v>245</v>
      </c>
      <c r="H1857" s="170">
        <v>84083.17</v>
      </c>
      <c r="I1857">
        <v>0</v>
      </c>
      <c r="J1857" t="s">
        <v>188</v>
      </c>
      <c r="K1857" t="s">
        <v>189</v>
      </c>
      <c r="L1857" t="s">
        <v>189</v>
      </c>
      <c r="M1857" t="s">
        <v>789</v>
      </c>
      <c r="Q1857">
        <v>215036</v>
      </c>
    </row>
    <row r="1858" spans="1:17" x14ac:dyDescent="0.2">
      <c r="A1858" s="169">
        <v>43921</v>
      </c>
      <c r="B1858">
        <v>4215</v>
      </c>
      <c r="C1858" t="s">
        <v>393</v>
      </c>
      <c r="D1858" t="s">
        <v>265</v>
      </c>
      <c r="E1858" t="s">
        <v>264</v>
      </c>
      <c r="F1858" t="s">
        <v>387</v>
      </c>
      <c r="G1858" t="s">
        <v>245</v>
      </c>
      <c r="H1858">
        <v>41.65</v>
      </c>
      <c r="I1858">
        <v>0</v>
      </c>
      <c r="J1858" t="s">
        <v>188</v>
      </c>
      <c r="K1858" t="s">
        <v>189</v>
      </c>
      <c r="L1858" t="s">
        <v>189</v>
      </c>
      <c r="M1858" t="s">
        <v>789</v>
      </c>
      <c r="Q1858">
        <v>215038</v>
      </c>
    </row>
    <row r="1859" spans="1:17" x14ac:dyDescent="0.2">
      <c r="A1859" s="169">
        <v>43921</v>
      </c>
      <c r="B1859">
        <v>4225</v>
      </c>
      <c r="C1859" t="s">
        <v>392</v>
      </c>
      <c r="D1859" t="s">
        <v>265</v>
      </c>
      <c r="E1859" t="s">
        <v>264</v>
      </c>
      <c r="F1859" t="s">
        <v>387</v>
      </c>
      <c r="G1859" t="s">
        <v>245</v>
      </c>
      <c r="H1859" s="170">
        <v>9047.52</v>
      </c>
      <c r="I1859">
        <v>0</v>
      </c>
      <c r="J1859" t="s">
        <v>188</v>
      </c>
      <c r="K1859" t="s">
        <v>189</v>
      </c>
      <c r="L1859" t="s">
        <v>189</v>
      </c>
      <c r="M1859" t="s">
        <v>789</v>
      </c>
      <c r="Q1859">
        <v>215040</v>
      </c>
    </row>
    <row r="1860" spans="1:17" x14ac:dyDescent="0.2">
      <c r="A1860" s="169">
        <v>43921</v>
      </c>
      <c r="B1860">
        <v>4250</v>
      </c>
      <c r="C1860" t="s">
        <v>391</v>
      </c>
      <c r="D1860" t="s">
        <v>265</v>
      </c>
      <c r="E1860" t="s">
        <v>390</v>
      </c>
      <c r="F1860" t="s">
        <v>387</v>
      </c>
      <c r="G1860" t="s">
        <v>245</v>
      </c>
      <c r="H1860" s="170">
        <v>15733.95</v>
      </c>
      <c r="I1860">
        <v>0</v>
      </c>
      <c r="J1860" t="s">
        <v>188</v>
      </c>
      <c r="K1860" t="s">
        <v>189</v>
      </c>
      <c r="L1860" t="s">
        <v>189</v>
      </c>
      <c r="M1860" t="s">
        <v>789</v>
      </c>
      <c r="Q1860">
        <v>215041</v>
      </c>
    </row>
    <row r="1861" spans="1:17" x14ac:dyDescent="0.2">
      <c r="A1861" s="169">
        <v>43921</v>
      </c>
      <c r="B1861">
        <v>4245</v>
      </c>
      <c r="C1861" t="s">
        <v>389</v>
      </c>
      <c r="D1861" t="s">
        <v>265</v>
      </c>
      <c r="E1861" t="s">
        <v>264</v>
      </c>
      <c r="F1861" t="s">
        <v>387</v>
      </c>
      <c r="G1861" t="s">
        <v>245</v>
      </c>
      <c r="H1861">
        <v>142.86000000000001</v>
      </c>
      <c r="I1861">
        <v>0</v>
      </c>
      <c r="J1861" t="s">
        <v>188</v>
      </c>
      <c r="K1861" t="s">
        <v>189</v>
      </c>
      <c r="L1861" t="s">
        <v>189</v>
      </c>
      <c r="M1861" t="s">
        <v>789</v>
      </c>
      <c r="Q1861">
        <v>215044</v>
      </c>
    </row>
    <row r="1862" spans="1:17" x14ac:dyDescent="0.2">
      <c r="A1862" s="169">
        <v>43921</v>
      </c>
      <c r="B1862">
        <v>4220</v>
      </c>
      <c r="C1862" t="s">
        <v>388</v>
      </c>
      <c r="D1862" t="s">
        <v>265</v>
      </c>
      <c r="E1862" t="s">
        <v>264</v>
      </c>
      <c r="F1862" t="s">
        <v>387</v>
      </c>
      <c r="G1862" t="s">
        <v>245</v>
      </c>
      <c r="H1862">
        <v>72.099999999999994</v>
      </c>
      <c r="I1862">
        <v>0</v>
      </c>
      <c r="J1862" t="s">
        <v>188</v>
      </c>
      <c r="K1862" t="s">
        <v>189</v>
      </c>
      <c r="L1862" t="s">
        <v>189</v>
      </c>
      <c r="M1862" t="s">
        <v>789</v>
      </c>
      <c r="Q1862">
        <v>215046</v>
      </c>
    </row>
    <row r="1863" spans="1:17" x14ac:dyDescent="0.2">
      <c r="A1863" s="169">
        <v>43916</v>
      </c>
      <c r="B1863">
        <v>3010</v>
      </c>
      <c r="C1863" t="s">
        <v>207</v>
      </c>
      <c r="D1863" t="s">
        <v>265</v>
      </c>
      <c r="E1863" t="s">
        <v>264</v>
      </c>
      <c r="F1863" t="s">
        <v>788</v>
      </c>
      <c r="G1863" t="s">
        <v>245</v>
      </c>
      <c r="H1863">
        <v>53</v>
      </c>
      <c r="I1863">
        <v>0</v>
      </c>
      <c r="J1863" t="s">
        <v>209</v>
      </c>
      <c r="K1863" t="s">
        <v>194</v>
      </c>
      <c r="L1863" t="s">
        <v>194</v>
      </c>
      <c r="M1863" t="s">
        <v>778</v>
      </c>
      <c r="N1863" t="s">
        <v>212</v>
      </c>
      <c r="Q1863">
        <v>215060</v>
      </c>
    </row>
    <row r="1864" spans="1:17" x14ac:dyDescent="0.2">
      <c r="A1864" s="169">
        <v>43916</v>
      </c>
      <c r="B1864">
        <v>3030</v>
      </c>
      <c r="C1864" t="s">
        <v>211</v>
      </c>
      <c r="D1864" t="s">
        <v>265</v>
      </c>
      <c r="E1864" t="s">
        <v>264</v>
      </c>
      <c r="F1864" t="s">
        <v>787</v>
      </c>
      <c r="G1864" t="s">
        <v>245</v>
      </c>
      <c r="H1864">
        <v>0.75</v>
      </c>
      <c r="I1864">
        <v>0</v>
      </c>
      <c r="J1864" t="s">
        <v>209</v>
      </c>
      <c r="K1864" t="s">
        <v>194</v>
      </c>
      <c r="L1864" t="s">
        <v>194</v>
      </c>
      <c r="M1864" t="s">
        <v>778</v>
      </c>
      <c r="N1864" t="s">
        <v>212</v>
      </c>
      <c r="Q1864">
        <v>215121</v>
      </c>
    </row>
    <row r="1865" spans="1:17" x14ac:dyDescent="0.2">
      <c r="A1865" s="169">
        <v>43916</v>
      </c>
      <c r="B1865">
        <v>3030</v>
      </c>
      <c r="C1865" t="s">
        <v>211</v>
      </c>
      <c r="D1865" t="s">
        <v>265</v>
      </c>
      <c r="E1865" t="s">
        <v>264</v>
      </c>
      <c r="F1865" t="s">
        <v>786</v>
      </c>
      <c r="G1865" t="s">
        <v>245</v>
      </c>
      <c r="H1865">
        <v>6.14</v>
      </c>
      <c r="I1865">
        <v>0</v>
      </c>
      <c r="J1865" t="s">
        <v>209</v>
      </c>
      <c r="K1865" t="s">
        <v>194</v>
      </c>
      <c r="L1865" t="s">
        <v>194</v>
      </c>
      <c r="M1865" t="s">
        <v>778</v>
      </c>
      <c r="N1865" t="s">
        <v>212</v>
      </c>
      <c r="Q1865">
        <v>215132</v>
      </c>
    </row>
    <row r="1866" spans="1:17" x14ac:dyDescent="0.2">
      <c r="A1866" s="169">
        <v>43916</v>
      </c>
      <c r="B1866">
        <v>3030</v>
      </c>
      <c r="C1866" t="s">
        <v>211</v>
      </c>
      <c r="D1866" t="s">
        <v>265</v>
      </c>
      <c r="E1866" t="s">
        <v>264</v>
      </c>
      <c r="F1866" t="s">
        <v>785</v>
      </c>
      <c r="G1866" t="s">
        <v>245</v>
      </c>
      <c r="H1866">
        <v>0.7</v>
      </c>
      <c r="I1866">
        <v>0</v>
      </c>
      <c r="J1866" t="s">
        <v>209</v>
      </c>
      <c r="K1866" t="s">
        <v>194</v>
      </c>
      <c r="L1866" t="s">
        <v>194</v>
      </c>
      <c r="M1866" t="s">
        <v>778</v>
      </c>
      <c r="N1866" t="s">
        <v>212</v>
      </c>
      <c r="Q1866">
        <v>215136</v>
      </c>
    </row>
    <row r="1867" spans="1:17" x14ac:dyDescent="0.2">
      <c r="A1867" s="169">
        <v>43916</v>
      </c>
      <c r="B1867">
        <v>3030</v>
      </c>
      <c r="C1867" t="s">
        <v>211</v>
      </c>
      <c r="D1867" t="s">
        <v>265</v>
      </c>
      <c r="E1867" t="s">
        <v>264</v>
      </c>
      <c r="F1867" t="s">
        <v>784</v>
      </c>
      <c r="G1867" t="s">
        <v>245</v>
      </c>
      <c r="H1867">
        <v>0.7</v>
      </c>
      <c r="I1867">
        <v>0</v>
      </c>
      <c r="J1867" t="s">
        <v>209</v>
      </c>
      <c r="K1867" t="s">
        <v>194</v>
      </c>
      <c r="L1867" t="s">
        <v>194</v>
      </c>
      <c r="M1867" t="s">
        <v>778</v>
      </c>
      <c r="N1867" t="s">
        <v>212</v>
      </c>
      <c r="Q1867">
        <v>215137</v>
      </c>
    </row>
    <row r="1868" spans="1:17" x14ac:dyDescent="0.2">
      <c r="A1868" s="169">
        <v>43916</v>
      </c>
      <c r="B1868">
        <v>3030</v>
      </c>
      <c r="C1868" t="s">
        <v>211</v>
      </c>
      <c r="D1868" t="s">
        <v>265</v>
      </c>
      <c r="E1868" t="s">
        <v>264</v>
      </c>
      <c r="F1868" t="s">
        <v>783</v>
      </c>
      <c r="G1868" t="s">
        <v>245</v>
      </c>
      <c r="H1868">
        <v>3.66</v>
      </c>
      <c r="I1868">
        <v>0</v>
      </c>
      <c r="J1868" t="s">
        <v>209</v>
      </c>
      <c r="K1868" t="s">
        <v>194</v>
      </c>
      <c r="L1868" t="s">
        <v>194</v>
      </c>
      <c r="M1868" t="s">
        <v>778</v>
      </c>
      <c r="N1868" t="s">
        <v>212</v>
      </c>
      <c r="Q1868">
        <v>215165</v>
      </c>
    </row>
    <row r="1869" spans="1:17" x14ac:dyDescent="0.2">
      <c r="A1869" s="169">
        <v>43916</v>
      </c>
      <c r="B1869">
        <v>3030</v>
      </c>
      <c r="C1869" t="s">
        <v>211</v>
      </c>
      <c r="D1869" t="s">
        <v>265</v>
      </c>
      <c r="E1869" t="s">
        <v>264</v>
      </c>
      <c r="F1869" t="s">
        <v>782</v>
      </c>
      <c r="G1869" t="s">
        <v>245</v>
      </c>
      <c r="H1869">
        <v>10.99</v>
      </c>
      <c r="I1869">
        <v>0</v>
      </c>
      <c r="J1869" t="s">
        <v>209</v>
      </c>
      <c r="K1869" t="s">
        <v>194</v>
      </c>
      <c r="L1869" t="s">
        <v>194</v>
      </c>
      <c r="M1869" t="s">
        <v>778</v>
      </c>
      <c r="N1869" t="s">
        <v>212</v>
      </c>
      <c r="Q1869">
        <v>215166</v>
      </c>
    </row>
    <row r="1870" spans="1:17" x14ac:dyDescent="0.2">
      <c r="A1870" s="169">
        <v>43916</v>
      </c>
      <c r="B1870">
        <v>3030</v>
      </c>
      <c r="C1870" t="s">
        <v>211</v>
      </c>
      <c r="D1870" t="s">
        <v>265</v>
      </c>
      <c r="E1870" t="s">
        <v>264</v>
      </c>
      <c r="F1870" t="s">
        <v>781</v>
      </c>
      <c r="G1870" t="s">
        <v>245</v>
      </c>
      <c r="H1870">
        <v>17.920000000000002</v>
      </c>
      <c r="I1870">
        <v>0</v>
      </c>
      <c r="J1870" t="s">
        <v>209</v>
      </c>
      <c r="K1870" t="s">
        <v>194</v>
      </c>
      <c r="L1870" t="s">
        <v>194</v>
      </c>
      <c r="M1870" t="s">
        <v>778</v>
      </c>
      <c r="N1870" t="s">
        <v>212</v>
      </c>
      <c r="Q1870">
        <v>215176</v>
      </c>
    </row>
    <row r="1871" spans="1:17" x14ac:dyDescent="0.2">
      <c r="A1871" s="169">
        <v>43916</v>
      </c>
      <c r="B1871">
        <v>3030</v>
      </c>
      <c r="C1871" t="s">
        <v>211</v>
      </c>
      <c r="D1871" t="s">
        <v>265</v>
      </c>
      <c r="E1871" t="s">
        <v>264</v>
      </c>
      <c r="F1871" t="s">
        <v>780</v>
      </c>
      <c r="G1871" t="s">
        <v>245</v>
      </c>
      <c r="H1871">
        <v>0.7</v>
      </c>
      <c r="I1871">
        <v>0</v>
      </c>
      <c r="J1871" t="s">
        <v>209</v>
      </c>
      <c r="K1871" t="s">
        <v>194</v>
      </c>
      <c r="L1871" t="s">
        <v>194</v>
      </c>
      <c r="M1871" t="s">
        <v>778</v>
      </c>
      <c r="N1871" t="s">
        <v>212</v>
      </c>
      <c r="Q1871">
        <v>215177</v>
      </c>
    </row>
    <row r="1872" spans="1:17" x14ac:dyDescent="0.2">
      <c r="A1872" s="169">
        <v>43916</v>
      </c>
      <c r="B1872">
        <v>3030</v>
      </c>
      <c r="C1872" t="s">
        <v>211</v>
      </c>
      <c r="D1872" t="s">
        <v>265</v>
      </c>
      <c r="E1872" t="s">
        <v>264</v>
      </c>
      <c r="F1872" t="s">
        <v>779</v>
      </c>
      <c r="G1872" t="s">
        <v>245</v>
      </c>
      <c r="H1872">
        <v>14.86</v>
      </c>
      <c r="I1872">
        <v>0</v>
      </c>
      <c r="J1872" t="s">
        <v>209</v>
      </c>
      <c r="K1872" t="s">
        <v>194</v>
      </c>
      <c r="L1872" t="s">
        <v>194</v>
      </c>
      <c r="M1872" t="s">
        <v>778</v>
      </c>
      <c r="N1872" t="s">
        <v>212</v>
      </c>
      <c r="Q1872">
        <v>215198</v>
      </c>
    </row>
    <row r="1873" spans="1:17" x14ac:dyDescent="0.2">
      <c r="A1873" s="169">
        <v>43922</v>
      </c>
      <c r="B1873">
        <v>4145</v>
      </c>
      <c r="C1873" t="s">
        <v>526</v>
      </c>
      <c r="D1873" t="s">
        <v>265</v>
      </c>
      <c r="E1873" t="s">
        <v>264</v>
      </c>
      <c r="F1873" t="s">
        <v>777</v>
      </c>
      <c r="G1873" t="s">
        <v>245</v>
      </c>
      <c r="H1873" s="170">
        <v>1755.55</v>
      </c>
      <c r="I1873">
        <v>263.33999999999997</v>
      </c>
      <c r="K1873" t="s">
        <v>201</v>
      </c>
      <c r="M1873" t="s">
        <v>775</v>
      </c>
      <c r="Q1873">
        <v>215228</v>
      </c>
    </row>
    <row r="1874" spans="1:17" x14ac:dyDescent="0.2">
      <c r="A1874" s="169">
        <v>43922</v>
      </c>
      <c r="B1874">
        <v>3010</v>
      </c>
      <c r="C1874" t="s">
        <v>207</v>
      </c>
      <c r="D1874" t="s">
        <v>265</v>
      </c>
      <c r="E1874" t="s">
        <v>264</v>
      </c>
      <c r="F1874" t="s">
        <v>776</v>
      </c>
      <c r="G1874" t="s">
        <v>245</v>
      </c>
      <c r="H1874">
        <v>556.17999999999995</v>
      </c>
      <c r="I1874">
        <v>83.43</v>
      </c>
      <c r="K1874" t="s">
        <v>201</v>
      </c>
      <c r="M1874" t="s">
        <v>775</v>
      </c>
      <c r="Q1874">
        <v>215235</v>
      </c>
    </row>
    <row r="1875" spans="1:17" x14ac:dyDescent="0.2">
      <c r="A1875" s="169">
        <v>43921</v>
      </c>
      <c r="B1875">
        <v>3435</v>
      </c>
      <c r="C1875" t="s">
        <v>289</v>
      </c>
      <c r="D1875" t="s">
        <v>265</v>
      </c>
      <c r="E1875" t="s">
        <v>264</v>
      </c>
      <c r="F1875" t="s">
        <v>774</v>
      </c>
      <c r="G1875" t="s">
        <v>245</v>
      </c>
      <c r="H1875">
        <v>249.55</v>
      </c>
      <c r="I1875">
        <v>37.43</v>
      </c>
      <c r="K1875" t="s">
        <v>201</v>
      </c>
      <c r="M1875" t="s">
        <v>773</v>
      </c>
      <c r="Q1875">
        <v>215238</v>
      </c>
    </row>
    <row r="1876" spans="1:17" x14ac:dyDescent="0.2">
      <c r="A1876" s="169">
        <v>43922</v>
      </c>
      <c r="B1876">
        <v>2310</v>
      </c>
      <c r="C1876" t="s">
        <v>286</v>
      </c>
      <c r="D1876" t="s">
        <v>265</v>
      </c>
      <c r="E1876" t="s">
        <v>264</v>
      </c>
      <c r="F1876" t="s">
        <v>772</v>
      </c>
      <c r="G1876" t="s">
        <v>245</v>
      </c>
      <c r="H1876">
        <v>140</v>
      </c>
      <c r="I1876">
        <v>21</v>
      </c>
      <c r="K1876" t="s">
        <v>201</v>
      </c>
      <c r="M1876" t="s">
        <v>770</v>
      </c>
      <c r="Q1876">
        <v>215241</v>
      </c>
    </row>
    <row r="1877" spans="1:17" x14ac:dyDescent="0.2">
      <c r="A1877" s="169">
        <v>43922</v>
      </c>
      <c r="B1877">
        <v>2310</v>
      </c>
      <c r="C1877" t="s">
        <v>286</v>
      </c>
      <c r="D1877" t="s">
        <v>265</v>
      </c>
      <c r="E1877" t="s">
        <v>264</v>
      </c>
      <c r="F1877" t="s">
        <v>771</v>
      </c>
      <c r="G1877" t="s">
        <v>245</v>
      </c>
      <c r="H1877">
        <v>260</v>
      </c>
      <c r="I1877">
        <v>39</v>
      </c>
      <c r="K1877" t="s">
        <v>201</v>
      </c>
      <c r="M1877" t="s">
        <v>770</v>
      </c>
      <c r="Q1877">
        <v>215243</v>
      </c>
    </row>
    <row r="1878" spans="1:17" x14ac:dyDescent="0.2">
      <c r="A1878" s="169">
        <v>43921</v>
      </c>
      <c r="B1878">
        <v>2405</v>
      </c>
      <c r="C1878" t="s">
        <v>213</v>
      </c>
      <c r="D1878" t="s">
        <v>265</v>
      </c>
      <c r="E1878" t="s">
        <v>264</v>
      </c>
      <c r="F1878" t="s">
        <v>769</v>
      </c>
      <c r="G1878" t="s">
        <v>245</v>
      </c>
      <c r="H1878">
        <v>-573.08000000000004</v>
      </c>
      <c r="I1878">
        <v>0</v>
      </c>
      <c r="J1878" t="s">
        <v>194</v>
      </c>
      <c r="K1878" t="s">
        <v>188</v>
      </c>
      <c r="L1878" t="s">
        <v>188</v>
      </c>
      <c r="M1878" t="s">
        <v>764</v>
      </c>
      <c r="N1878" t="s">
        <v>763</v>
      </c>
      <c r="Q1878">
        <v>215308</v>
      </c>
    </row>
    <row r="1879" spans="1:17" x14ac:dyDescent="0.2">
      <c r="A1879" s="169">
        <v>43921</v>
      </c>
      <c r="B1879">
        <v>2405</v>
      </c>
      <c r="C1879" t="s">
        <v>213</v>
      </c>
      <c r="D1879" t="s">
        <v>265</v>
      </c>
      <c r="E1879" t="s">
        <v>264</v>
      </c>
      <c r="F1879" s="175" t="s">
        <v>768</v>
      </c>
      <c r="G1879" t="s">
        <v>254</v>
      </c>
      <c r="H1879">
        <v>-573.08000000000004</v>
      </c>
      <c r="I1879">
        <v>0</v>
      </c>
      <c r="J1879" t="s">
        <v>194</v>
      </c>
      <c r="K1879" t="s">
        <v>188</v>
      </c>
      <c r="L1879" t="s">
        <v>188</v>
      </c>
      <c r="M1879" t="s">
        <v>764</v>
      </c>
      <c r="N1879" t="s">
        <v>763</v>
      </c>
      <c r="Q1879">
        <v>215309</v>
      </c>
    </row>
    <row r="1880" spans="1:17" x14ac:dyDescent="0.2">
      <c r="A1880" s="169">
        <v>43921</v>
      </c>
      <c r="B1880">
        <v>2405</v>
      </c>
      <c r="C1880" t="s">
        <v>213</v>
      </c>
      <c r="D1880" t="s">
        <v>265</v>
      </c>
      <c r="E1880" t="s">
        <v>264</v>
      </c>
      <c r="F1880" t="s">
        <v>767</v>
      </c>
      <c r="G1880" t="s">
        <v>245</v>
      </c>
      <c r="H1880">
        <v>-573.08000000000004</v>
      </c>
      <c r="I1880">
        <v>0</v>
      </c>
      <c r="J1880" t="s">
        <v>194</v>
      </c>
      <c r="K1880" t="s">
        <v>188</v>
      </c>
      <c r="L1880" t="s">
        <v>188</v>
      </c>
      <c r="M1880" t="s">
        <v>764</v>
      </c>
      <c r="N1880" t="s">
        <v>763</v>
      </c>
      <c r="Q1880">
        <v>215310</v>
      </c>
    </row>
    <row r="1881" spans="1:17" x14ac:dyDescent="0.2">
      <c r="A1881" s="169">
        <v>43921</v>
      </c>
      <c r="B1881">
        <v>2405</v>
      </c>
      <c r="C1881" t="s">
        <v>213</v>
      </c>
      <c r="D1881" t="s">
        <v>265</v>
      </c>
      <c r="E1881" t="s">
        <v>264</v>
      </c>
      <c r="F1881" t="s">
        <v>766</v>
      </c>
      <c r="G1881" t="s">
        <v>245</v>
      </c>
      <c r="H1881">
        <v>-573.08000000000004</v>
      </c>
      <c r="I1881">
        <v>0</v>
      </c>
      <c r="J1881" t="s">
        <v>194</v>
      </c>
      <c r="K1881" t="s">
        <v>188</v>
      </c>
      <c r="L1881" t="s">
        <v>188</v>
      </c>
      <c r="M1881" t="s">
        <v>764</v>
      </c>
      <c r="N1881" t="s">
        <v>763</v>
      </c>
      <c r="Q1881">
        <v>215311</v>
      </c>
    </row>
    <row r="1882" spans="1:17" x14ac:dyDescent="0.2">
      <c r="A1882" s="169">
        <v>43921</v>
      </c>
      <c r="B1882">
        <v>2405</v>
      </c>
      <c r="C1882" t="s">
        <v>213</v>
      </c>
      <c r="D1882" t="s">
        <v>265</v>
      </c>
      <c r="E1882" t="s">
        <v>264</v>
      </c>
      <c r="F1882" t="s">
        <v>765</v>
      </c>
      <c r="G1882" t="s">
        <v>245</v>
      </c>
      <c r="H1882">
        <v>-573.08000000000004</v>
      </c>
      <c r="I1882">
        <v>0</v>
      </c>
      <c r="J1882" t="s">
        <v>194</v>
      </c>
      <c r="K1882" t="s">
        <v>188</v>
      </c>
      <c r="L1882" t="s">
        <v>188</v>
      </c>
      <c r="M1882" t="s">
        <v>764</v>
      </c>
      <c r="N1882" t="s">
        <v>763</v>
      </c>
      <c r="Q1882">
        <v>215312</v>
      </c>
    </row>
    <row r="1883" spans="1:17" x14ac:dyDescent="0.2">
      <c r="A1883" s="169">
        <v>43921</v>
      </c>
      <c r="B1883">
        <v>3215</v>
      </c>
      <c r="C1883" t="s">
        <v>493</v>
      </c>
      <c r="D1883" t="s">
        <v>265</v>
      </c>
      <c r="E1883" t="s">
        <v>264</v>
      </c>
      <c r="F1883" t="s">
        <v>762</v>
      </c>
      <c r="G1883" t="s">
        <v>245</v>
      </c>
      <c r="H1883" s="170">
        <v>42249.22</v>
      </c>
      <c r="I1883">
        <v>0</v>
      </c>
      <c r="J1883" t="s">
        <v>189</v>
      </c>
      <c r="K1883" t="s">
        <v>188</v>
      </c>
      <c r="L1883" t="s">
        <v>188</v>
      </c>
      <c r="M1883" t="s">
        <v>759</v>
      </c>
      <c r="Q1883">
        <v>215319</v>
      </c>
    </row>
    <row r="1884" spans="1:17" x14ac:dyDescent="0.2">
      <c r="A1884" s="169">
        <v>43921</v>
      </c>
      <c r="B1884">
        <v>3260</v>
      </c>
      <c r="C1884" t="s">
        <v>490</v>
      </c>
      <c r="D1884" t="s">
        <v>265</v>
      </c>
      <c r="E1884" t="s">
        <v>264</v>
      </c>
      <c r="F1884" t="s">
        <v>761</v>
      </c>
      <c r="G1884" t="s">
        <v>245</v>
      </c>
      <c r="H1884" s="170">
        <v>128839.5</v>
      </c>
      <c r="I1884">
        <v>0</v>
      </c>
      <c r="J1884" t="s">
        <v>189</v>
      </c>
      <c r="K1884" t="s">
        <v>188</v>
      </c>
      <c r="L1884" t="s">
        <v>188</v>
      </c>
      <c r="M1884" t="s">
        <v>759</v>
      </c>
      <c r="Q1884">
        <v>215321</v>
      </c>
    </row>
    <row r="1885" spans="1:17" x14ac:dyDescent="0.2">
      <c r="A1885" s="169">
        <v>43921</v>
      </c>
      <c r="B1885">
        <v>3260</v>
      </c>
      <c r="C1885" t="s">
        <v>490</v>
      </c>
      <c r="D1885" t="s">
        <v>265</v>
      </c>
      <c r="E1885" t="s">
        <v>264</v>
      </c>
      <c r="F1885" t="s">
        <v>760</v>
      </c>
      <c r="G1885" t="s">
        <v>245</v>
      </c>
      <c r="H1885" s="170">
        <v>17394.75</v>
      </c>
      <c r="I1885">
        <v>0</v>
      </c>
      <c r="J1885" t="s">
        <v>189</v>
      </c>
      <c r="K1885" t="s">
        <v>188</v>
      </c>
      <c r="L1885" t="s">
        <v>188</v>
      </c>
      <c r="M1885" t="s">
        <v>759</v>
      </c>
      <c r="Q1885">
        <v>215322</v>
      </c>
    </row>
    <row r="1886" spans="1:17" x14ac:dyDescent="0.2">
      <c r="A1886" s="169">
        <v>43921</v>
      </c>
      <c r="B1886">
        <v>4145</v>
      </c>
      <c r="C1886" t="s">
        <v>526</v>
      </c>
      <c r="D1886" t="s">
        <v>265</v>
      </c>
      <c r="E1886" t="s">
        <v>264</v>
      </c>
      <c r="F1886" s="175" t="s">
        <v>758</v>
      </c>
      <c r="G1886" t="s">
        <v>245</v>
      </c>
      <c r="H1886">
        <v>929.57</v>
      </c>
      <c r="I1886">
        <v>0</v>
      </c>
      <c r="J1886" t="s">
        <v>194</v>
      </c>
      <c r="K1886" t="s">
        <v>188</v>
      </c>
      <c r="L1886" t="s">
        <v>188</v>
      </c>
      <c r="M1886" t="s">
        <v>757</v>
      </c>
      <c r="Q1886">
        <v>215325</v>
      </c>
    </row>
    <row r="1887" spans="1:17" x14ac:dyDescent="0.2">
      <c r="A1887" s="169">
        <v>43923</v>
      </c>
      <c r="B1887">
        <v>3715</v>
      </c>
      <c r="C1887" t="s">
        <v>208</v>
      </c>
      <c r="D1887" t="s">
        <v>265</v>
      </c>
      <c r="E1887" t="s">
        <v>264</v>
      </c>
      <c r="F1887" t="s">
        <v>756</v>
      </c>
      <c r="G1887" t="s">
        <v>245</v>
      </c>
      <c r="H1887">
        <v>102.02</v>
      </c>
      <c r="I1887">
        <v>15.3</v>
      </c>
      <c r="K1887" t="s">
        <v>201</v>
      </c>
      <c r="M1887" t="s">
        <v>755</v>
      </c>
      <c r="Q1887">
        <v>215347</v>
      </c>
    </row>
    <row r="1888" spans="1:17" x14ac:dyDescent="0.2">
      <c r="A1888" s="169">
        <v>43923</v>
      </c>
      <c r="B1888">
        <v>3715</v>
      </c>
      <c r="C1888" t="s">
        <v>208</v>
      </c>
      <c r="D1888" t="s">
        <v>265</v>
      </c>
      <c r="E1888" t="s">
        <v>264</v>
      </c>
      <c r="F1888" t="s">
        <v>754</v>
      </c>
      <c r="G1888" t="s">
        <v>245</v>
      </c>
      <c r="H1888">
        <v>140.78</v>
      </c>
      <c r="I1888">
        <v>21.12</v>
      </c>
      <c r="K1888" t="s">
        <v>201</v>
      </c>
      <c r="M1888" t="s">
        <v>753</v>
      </c>
      <c r="Q1888">
        <v>215350</v>
      </c>
    </row>
    <row r="1889" spans="1:17" x14ac:dyDescent="0.2">
      <c r="A1889" s="169">
        <v>43922</v>
      </c>
      <c r="B1889">
        <v>2105</v>
      </c>
      <c r="C1889" t="s">
        <v>186</v>
      </c>
      <c r="D1889" t="s">
        <v>265</v>
      </c>
      <c r="E1889" t="s">
        <v>264</v>
      </c>
      <c r="F1889" t="s">
        <v>751</v>
      </c>
      <c r="G1889" t="s">
        <v>245</v>
      </c>
      <c r="H1889" s="170">
        <v>57889.54</v>
      </c>
      <c r="I1889">
        <v>0</v>
      </c>
      <c r="J1889" t="s">
        <v>188</v>
      </c>
      <c r="K1889" t="s">
        <v>189</v>
      </c>
      <c r="L1889" t="s">
        <v>189</v>
      </c>
      <c r="M1889" t="s">
        <v>750</v>
      </c>
      <c r="Q1889">
        <v>215373</v>
      </c>
    </row>
    <row r="1890" spans="1:17" x14ac:dyDescent="0.2">
      <c r="A1890" s="169">
        <v>43922</v>
      </c>
      <c r="B1890">
        <v>2125</v>
      </c>
      <c r="C1890" t="s">
        <v>203</v>
      </c>
      <c r="D1890" t="s">
        <v>265</v>
      </c>
      <c r="E1890" t="s">
        <v>264</v>
      </c>
      <c r="F1890" t="s">
        <v>751</v>
      </c>
      <c r="G1890" t="s">
        <v>245</v>
      </c>
      <c r="H1890">
        <v>89.09</v>
      </c>
      <c r="I1890">
        <v>0</v>
      </c>
      <c r="J1890" t="s">
        <v>188</v>
      </c>
      <c r="K1890" t="s">
        <v>189</v>
      </c>
      <c r="L1890" t="s">
        <v>189</v>
      </c>
      <c r="M1890" t="s">
        <v>750</v>
      </c>
      <c r="Q1890">
        <v>215388</v>
      </c>
    </row>
    <row r="1891" spans="1:17" x14ac:dyDescent="0.2">
      <c r="A1891" s="169">
        <v>43922</v>
      </c>
      <c r="B1891">
        <v>2135</v>
      </c>
      <c r="C1891" t="s">
        <v>190</v>
      </c>
      <c r="D1891" t="s">
        <v>265</v>
      </c>
      <c r="E1891" t="s">
        <v>264</v>
      </c>
      <c r="F1891" t="s">
        <v>751</v>
      </c>
      <c r="G1891" t="s">
        <v>245</v>
      </c>
      <c r="H1891">
        <v>697.81</v>
      </c>
      <c r="I1891">
        <v>0</v>
      </c>
      <c r="J1891" t="s">
        <v>188</v>
      </c>
      <c r="K1891" t="s">
        <v>189</v>
      </c>
      <c r="L1891" t="s">
        <v>189</v>
      </c>
      <c r="M1891" t="s">
        <v>750</v>
      </c>
      <c r="Q1891">
        <v>215394</v>
      </c>
    </row>
    <row r="1892" spans="1:17" x14ac:dyDescent="0.2">
      <c r="A1892" s="169">
        <v>43922</v>
      </c>
      <c r="B1892">
        <v>2140</v>
      </c>
      <c r="C1892" t="s">
        <v>191</v>
      </c>
      <c r="D1892" t="s">
        <v>265</v>
      </c>
      <c r="E1892" t="s">
        <v>264</v>
      </c>
      <c r="F1892" t="s">
        <v>751</v>
      </c>
      <c r="G1892" t="s">
        <v>245</v>
      </c>
      <c r="H1892" s="170">
        <v>1389.52</v>
      </c>
      <c r="I1892">
        <v>0</v>
      </c>
      <c r="J1892" t="s">
        <v>188</v>
      </c>
      <c r="K1892" t="s">
        <v>189</v>
      </c>
      <c r="L1892" t="s">
        <v>189</v>
      </c>
      <c r="M1892" t="s">
        <v>750</v>
      </c>
      <c r="Q1892">
        <v>215404</v>
      </c>
    </row>
    <row r="1893" spans="1:17" x14ac:dyDescent="0.2">
      <c r="A1893" s="169">
        <v>43922</v>
      </c>
      <c r="B1893">
        <v>2170</v>
      </c>
      <c r="C1893" t="s">
        <v>752</v>
      </c>
      <c r="D1893" t="s">
        <v>265</v>
      </c>
      <c r="E1893" t="s">
        <v>264</v>
      </c>
      <c r="F1893" t="s">
        <v>751</v>
      </c>
      <c r="G1893" t="s">
        <v>245</v>
      </c>
      <c r="H1893" s="170">
        <v>1500</v>
      </c>
      <c r="I1893">
        <v>0</v>
      </c>
      <c r="J1893" t="s">
        <v>188</v>
      </c>
      <c r="K1893" t="s">
        <v>189</v>
      </c>
      <c r="L1893" t="s">
        <v>189</v>
      </c>
      <c r="M1893" t="s">
        <v>750</v>
      </c>
      <c r="Q1893">
        <v>215413</v>
      </c>
    </row>
    <row r="1894" spans="1:17" x14ac:dyDescent="0.2">
      <c r="A1894" s="169">
        <v>43922</v>
      </c>
      <c r="B1894">
        <v>2310</v>
      </c>
      <c r="C1894" t="s">
        <v>286</v>
      </c>
      <c r="D1894" t="s">
        <v>265</v>
      </c>
      <c r="E1894" t="s">
        <v>264</v>
      </c>
      <c r="F1894" t="s">
        <v>749</v>
      </c>
      <c r="G1894" t="s">
        <v>245</v>
      </c>
      <c r="H1894">
        <v>132.16999999999999</v>
      </c>
      <c r="I1894">
        <v>19.829999999999998</v>
      </c>
      <c r="K1894" t="s">
        <v>201</v>
      </c>
      <c r="M1894" t="s">
        <v>747</v>
      </c>
      <c r="Q1894">
        <v>215444</v>
      </c>
    </row>
    <row r="1895" spans="1:17" x14ac:dyDescent="0.2">
      <c r="A1895" s="169">
        <v>43922</v>
      </c>
      <c r="B1895">
        <v>2310</v>
      </c>
      <c r="C1895" t="s">
        <v>286</v>
      </c>
      <c r="D1895" t="s">
        <v>265</v>
      </c>
      <c r="E1895" t="s">
        <v>264</v>
      </c>
      <c r="F1895" t="s">
        <v>748</v>
      </c>
      <c r="G1895" t="s">
        <v>245</v>
      </c>
      <c r="H1895">
        <v>131.74</v>
      </c>
      <c r="I1895">
        <v>19.760000000000002</v>
      </c>
      <c r="K1895" t="s">
        <v>201</v>
      </c>
      <c r="M1895" t="s">
        <v>747</v>
      </c>
      <c r="Q1895">
        <v>215446</v>
      </c>
    </row>
    <row r="1896" spans="1:17" x14ac:dyDescent="0.2">
      <c r="A1896" s="169">
        <v>43923</v>
      </c>
      <c r="B1896">
        <v>3705</v>
      </c>
      <c r="C1896" t="s">
        <v>204</v>
      </c>
      <c r="D1896" t="s">
        <v>265</v>
      </c>
      <c r="E1896" t="s">
        <v>264</v>
      </c>
      <c r="F1896" t="s">
        <v>746</v>
      </c>
      <c r="G1896" t="s">
        <v>245</v>
      </c>
      <c r="H1896">
        <v>770.3</v>
      </c>
      <c r="I1896">
        <v>115.55</v>
      </c>
      <c r="K1896" t="s">
        <v>201</v>
      </c>
      <c r="M1896" t="s">
        <v>745</v>
      </c>
      <c r="Q1896">
        <v>215449</v>
      </c>
    </row>
    <row r="1897" spans="1:17" x14ac:dyDescent="0.2">
      <c r="A1897" s="169">
        <v>43924</v>
      </c>
      <c r="B1897">
        <v>3435</v>
      </c>
      <c r="C1897" t="s">
        <v>289</v>
      </c>
      <c r="D1897" t="s">
        <v>265</v>
      </c>
      <c r="E1897" t="s">
        <v>264</v>
      </c>
      <c r="F1897" t="s">
        <v>744</v>
      </c>
      <c r="G1897" t="s">
        <v>245</v>
      </c>
      <c r="H1897" s="170">
        <v>1140.51</v>
      </c>
      <c r="I1897">
        <v>171.08</v>
      </c>
      <c r="K1897" t="s">
        <v>201</v>
      </c>
      <c r="M1897" t="s">
        <v>743</v>
      </c>
      <c r="Q1897">
        <v>215469</v>
      </c>
    </row>
    <row r="1898" spans="1:17" x14ac:dyDescent="0.2">
      <c r="A1898" s="169">
        <v>43927</v>
      </c>
      <c r="B1898">
        <v>3476</v>
      </c>
      <c r="C1898" t="s">
        <v>742</v>
      </c>
      <c r="D1898" t="s">
        <v>265</v>
      </c>
      <c r="E1898" t="s">
        <v>264</v>
      </c>
      <c r="F1898" t="s">
        <v>741</v>
      </c>
      <c r="G1898" t="s">
        <v>245</v>
      </c>
      <c r="H1898">
        <v>95</v>
      </c>
      <c r="I1898">
        <v>14.25</v>
      </c>
      <c r="K1898" t="s">
        <v>201</v>
      </c>
      <c r="M1898" t="s">
        <v>740</v>
      </c>
      <c r="Q1898">
        <v>215472</v>
      </c>
    </row>
    <row r="1899" spans="1:17" x14ac:dyDescent="0.2">
      <c r="A1899" s="169">
        <v>43927</v>
      </c>
      <c r="B1899">
        <v>2160</v>
      </c>
      <c r="C1899" t="s">
        <v>615</v>
      </c>
      <c r="D1899" t="s">
        <v>265</v>
      </c>
      <c r="E1899" t="s">
        <v>264</v>
      </c>
      <c r="F1899" t="s">
        <v>739</v>
      </c>
      <c r="G1899" t="s">
        <v>245</v>
      </c>
      <c r="H1899">
        <v>170</v>
      </c>
      <c r="I1899">
        <v>25.5</v>
      </c>
      <c r="K1899" t="s">
        <v>201</v>
      </c>
      <c r="M1899" t="s">
        <v>738</v>
      </c>
      <c r="Q1899">
        <v>215485</v>
      </c>
    </row>
    <row r="1900" spans="1:17" x14ac:dyDescent="0.2">
      <c r="A1900" s="169">
        <v>43928</v>
      </c>
      <c r="B1900">
        <v>2315</v>
      </c>
      <c r="C1900" t="s">
        <v>292</v>
      </c>
      <c r="D1900" t="s">
        <v>265</v>
      </c>
      <c r="E1900" t="s">
        <v>264</v>
      </c>
      <c r="F1900" t="s">
        <v>737</v>
      </c>
      <c r="G1900" t="s">
        <v>245</v>
      </c>
      <c r="H1900">
        <v>397.51</v>
      </c>
      <c r="I1900">
        <v>59.63</v>
      </c>
      <c r="K1900" t="s">
        <v>201</v>
      </c>
      <c r="M1900" t="s">
        <v>736</v>
      </c>
      <c r="Q1900">
        <v>215491</v>
      </c>
    </row>
    <row r="1901" spans="1:17" x14ac:dyDescent="0.2">
      <c r="A1901" s="169">
        <v>43929</v>
      </c>
      <c r="B1901">
        <v>2310</v>
      </c>
      <c r="C1901" t="s">
        <v>286</v>
      </c>
      <c r="D1901" t="s">
        <v>265</v>
      </c>
      <c r="E1901" t="s">
        <v>264</v>
      </c>
      <c r="F1901" t="s">
        <v>735</v>
      </c>
      <c r="G1901" t="s">
        <v>245</v>
      </c>
      <c r="H1901">
        <v>625</v>
      </c>
      <c r="I1901">
        <v>93.75</v>
      </c>
      <c r="K1901" t="s">
        <v>201</v>
      </c>
      <c r="M1901" t="s">
        <v>734</v>
      </c>
      <c r="Q1901">
        <v>215500</v>
      </c>
    </row>
    <row r="1902" spans="1:17" x14ac:dyDescent="0.2">
      <c r="A1902" s="169">
        <v>43936</v>
      </c>
      <c r="B1902">
        <v>2405</v>
      </c>
      <c r="C1902" t="s">
        <v>213</v>
      </c>
      <c r="D1902" t="s">
        <v>265</v>
      </c>
      <c r="E1902" t="s">
        <v>264</v>
      </c>
      <c r="F1902" s="175" t="s">
        <v>733</v>
      </c>
      <c r="G1902" t="s">
        <v>254</v>
      </c>
      <c r="H1902" s="170">
        <v>3973.57</v>
      </c>
      <c r="I1902">
        <v>0</v>
      </c>
      <c r="J1902" t="s">
        <v>193</v>
      </c>
      <c r="K1902" t="s">
        <v>194</v>
      </c>
      <c r="L1902" t="s">
        <v>194</v>
      </c>
      <c r="M1902" t="s">
        <v>724</v>
      </c>
      <c r="N1902" t="s">
        <v>732</v>
      </c>
      <c r="Q1902">
        <v>215528</v>
      </c>
    </row>
    <row r="1903" spans="1:17" x14ac:dyDescent="0.2">
      <c r="A1903" s="169">
        <v>43936</v>
      </c>
      <c r="B1903">
        <v>3010</v>
      </c>
      <c r="C1903" t="s">
        <v>207</v>
      </c>
      <c r="D1903" t="s">
        <v>265</v>
      </c>
      <c r="E1903" t="s">
        <v>264</v>
      </c>
      <c r="F1903" t="s">
        <v>731</v>
      </c>
      <c r="G1903" t="s">
        <v>245</v>
      </c>
      <c r="H1903">
        <v>77.48</v>
      </c>
      <c r="I1903">
        <v>0</v>
      </c>
      <c r="J1903" t="s">
        <v>193</v>
      </c>
      <c r="K1903" t="s">
        <v>194</v>
      </c>
      <c r="L1903" t="s">
        <v>194</v>
      </c>
      <c r="M1903" t="s">
        <v>724</v>
      </c>
      <c r="N1903" t="s">
        <v>730</v>
      </c>
      <c r="Q1903">
        <v>215530</v>
      </c>
    </row>
    <row r="1904" spans="1:17" x14ac:dyDescent="0.2">
      <c r="A1904" s="169">
        <v>43936</v>
      </c>
      <c r="B1904">
        <v>3311</v>
      </c>
      <c r="C1904" t="s">
        <v>220</v>
      </c>
      <c r="D1904" t="s">
        <v>265</v>
      </c>
      <c r="E1904" t="s">
        <v>264</v>
      </c>
      <c r="F1904" t="s">
        <v>729</v>
      </c>
      <c r="G1904" t="s">
        <v>245</v>
      </c>
      <c r="H1904">
        <v>76.87</v>
      </c>
      <c r="I1904">
        <v>0</v>
      </c>
      <c r="J1904" t="s">
        <v>193</v>
      </c>
      <c r="K1904" t="s">
        <v>194</v>
      </c>
      <c r="L1904" t="s">
        <v>194</v>
      </c>
      <c r="M1904" t="s">
        <v>724</v>
      </c>
      <c r="N1904" t="s">
        <v>223</v>
      </c>
      <c r="Q1904">
        <v>215531</v>
      </c>
    </row>
    <row r="1905" spans="1:17" x14ac:dyDescent="0.2">
      <c r="A1905" s="169">
        <v>43936</v>
      </c>
      <c r="B1905">
        <v>3465</v>
      </c>
      <c r="C1905" t="s">
        <v>633</v>
      </c>
      <c r="D1905" t="s">
        <v>265</v>
      </c>
      <c r="E1905" t="s">
        <v>264</v>
      </c>
      <c r="F1905" t="s">
        <v>728</v>
      </c>
      <c r="G1905" t="s">
        <v>245</v>
      </c>
      <c r="H1905">
        <v>169.3</v>
      </c>
      <c r="I1905">
        <v>0</v>
      </c>
      <c r="J1905" t="s">
        <v>193</v>
      </c>
      <c r="K1905" t="s">
        <v>194</v>
      </c>
      <c r="L1905" t="s">
        <v>194</v>
      </c>
      <c r="M1905" t="s">
        <v>724</v>
      </c>
      <c r="N1905" t="s">
        <v>224</v>
      </c>
      <c r="Q1905">
        <v>215532</v>
      </c>
    </row>
    <row r="1906" spans="1:17" x14ac:dyDescent="0.2">
      <c r="A1906" s="169">
        <v>43936</v>
      </c>
      <c r="B1906">
        <v>3465</v>
      </c>
      <c r="C1906" t="s">
        <v>633</v>
      </c>
      <c r="D1906" t="s">
        <v>265</v>
      </c>
      <c r="E1906" t="s">
        <v>264</v>
      </c>
      <c r="F1906" t="s">
        <v>727</v>
      </c>
      <c r="G1906" t="s">
        <v>245</v>
      </c>
      <c r="H1906">
        <v>161.91999999999999</v>
      </c>
      <c r="I1906">
        <v>0</v>
      </c>
      <c r="J1906" t="s">
        <v>193</v>
      </c>
      <c r="K1906" t="s">
        <v>194</v>
      </c>
      <c r="L1906" t="s">
        <v>194</v>
      </c>
      <c r="M1906" t="s">
        <v>724</v>
      </c>
      <c r="N1906" t="s">
        <v>224</v>
      </c>
      <c r="Q1906">
        <v>215533</v>
      </c>
    </row>
    <row r="1907" spans="1:17" x14ac:dyDescent="0.2">
      <c r="A1907" s="169">
        <v>43936</v>
      </c>
      <c r="B1907">
        <v>2225</v>
      </c>
      <c r="C1907" t="s">
        <v>202</v>
      </c>
      <c r="D1907" t="s">
        <v>265</v>
      </c>
      <c r="E1907" t="s">
        <v>264</v>
      </c>
      <c r="F1907" t="s">
        <v>726</v>
      </c>
      <c r="G1907" t="s">
        <v>245</v>
      </c>
      <c r="H1907">
        <v>7.13</v>
      </c>
      <c r="I1907">
        <v>0</v>
      </c>
      <c r="J1907" t="s">
        <v>193</v>
      </c>
      <c r="K1907" t="s">
        <v>194</v>
      </c>
      <c r="L1907" t="s">
        <v>194</v>
      </c>
      <c r="M1907" t="s">
        <v>724</v>
      </c>
      <c r="N1907" t="s">
        <v>195</v>
      </c>
      <c r="Q1907">
        <v>215538</v>
      </c>
    </row>
    <row r="1908" spans="1:17" x14ac:dyDescent="0.2">
      <c r="A1908" s="169">
        <v>43936</v>
      </c>
      <c r="B1908">
        <v>2225</v>
      </c>
      <c r="C1908" t="s">
        <v>202</v>
      </c>
      <c r="D1908" t="s">
        <v>265</v>
      </c>
      <c r="E1908" t="s">
        <v>264</v>
      </c>
      <c r="F1908" t="s">
        <v>725</v>
      </c>
      <c r="G1908" t="s">
        <v>245</v>
      </c>
      <c r="H1908">
        <v>7.39</v>
      </c>
      <c r="I1908">
        <v>0</v>
      </c>
      <c r="J1908" t="s">
        <v>193</v>
      </c>
      <c r="K1908" t="s">
        <v>194</v>
      </c>
      <c r="L1908" t="s">
        <v>194</v>
      </c>
      <c r="M1908" t="s">
        <v>724</v>
      </c>
      <c r="N1908" t="s">
        <v>195</v>
      </c>
      <c r="Q1908">
        <v>215539</v>
      </c>
    </row>
    <row r="1909" spans="1:17" x14ac:dyDescent="0.2">
      <c r="A1909" s="169">
        <v>43922</v>
      </c>
      <c r="B1909">
        <v>4505</v>
      </c>
      <c r="C1909" t="s">
        <v>396</v>
      </c>
      <c r="D1909" t="s">
        <v>265</v>
      </c>
      <c r="E1909" t="s">
        <v>264</v>
      </c>
      <c r="F1909" t="s">
        <v>602</v>
      </c>
      <c r="G1909" t="s">
        <v>245</v>
      </c>
      <c r="H1909">
        <v>5</v>
      </c>
      <c r="I1909">
        <v>0</v>
      </c>
      <c r="K1909" t="s">
        <v>188</v>
      </c>
      <c r="M1909" t="s">
        <v>723</v>
      </c>
      <c r="Q1909">
        <v>215570</v>
      </c>
    </row>
    <row r="1910" spans="1:17" x14ac:dyDescent="0.2">
      <c r="A1910" s="169">
        <v>43929</v>
      </c>
      <c r="B1910">
        <v>3275</v>
      </c>
      <c r="C1910" t="s">
        <v>266</v>
      </c>
      <c r="D1910" t="s">
        <v>265</v>
      </c>
      <c r="E1910" t="s">
        <v>264</v>
      </c>
      <c r="F1910" t="s">
        <v>722</v>
      </c>
      <c r="G1910" t="s">
        <v>245</v>
      </c>
      <c r="H1910" s="170">
        <v>21450.03</v>
      </c>
      <c r="I1910" s="170">
        <v>3217.5</v>
      </c>
      <c r="K1910" t="s">
        <v>194</v>
      </c>
      <c r="M1910" t="s">
        <v>721</v>
      </c>
      <c r="Q1910">
        <v>215578</v>
      </c>
    </row>
    <row r="1911" spans="1:17" x14ac:dyDescent="0.2">
      <c r="A1911" s="169">
        <v>43936</v>
      </c>
      <c r="B1911">
        <v>3265</v>
      </c>
      <c r="C1911" t="s">
        <v>215</v>
      </c>
      <c r="D1911" t="s">
        <v>265</v>
      </c>
      <c r="E1911" t="s">
        <v>264</v>
      </c>
      <c r="F1911" t="s">
        <v>720</v>
      </c>
      <c r="G1911" t="s">
        <v>245</v>
      </c>
      <c r="H1911">
        <v>88.31</v>
      </c>
      <c r="I1911">
        <v>13.25</v>
      </c>
      <c r="K1911" t="s">
        <v>194</v>
      </c>
      <c r="M1911" t="s">
        <v>719</v>
      </c>
      <c r="Q1911">
        <v>215584</v>
      </c>
    </row>
    <row r="1912" spans="1:17" x14ac:dyDescent="0.2">
      <c r="A1912" s="169">
        <v>43936</v>
      </c>
      <c r="B1912">
        <v>2310</v>
      </c>
      <c r="C1912" t="s">
        <v>286</v>
      </c>
      <c r="D1912" t="s">
        <v>265</v>
      </c>
      <c r="E1912" t="s">
        <v>264</v>
      </c>
      <c r="F1912" t="s">
        <v>718</v>
      </c>
      <c r="G1912" t="s">
        <v>245</v>
      </c>
      <c r="H1912">
        <v>174</v>
      </c>
      <c r="I1912">
        <v>26.1</v>
      </c>
      <c r="K1912" t="s">
        <v>194</v>
      </c>
      <c r="M1912" t="s">
        <v>717</v>
      </c>
      <c r="Q1912">
        <v>215587</v>
      </c>
    </row>
    <row r="1913" spans="1:17" x14ac:dyDescent="0.2">
      <c r="A1913" s="169">
        <v>43936</v>
      </c>
      <c r="B1913">
        <v>2310</v>
      </c>
      <c r="C1913" t="s">
        <v>286</v>
      </c>
      <c r="D1913" t="s">
        <v>265</v>
      </c>
      <c r="E1913" t="s">
        <v>264</v>
      </c>
      <c r="F1913" t="s">
        <v>716</v>
      </c>
      <c r="G1913" t="s">
        <v>245</v>
      </c>
      <c r="H1913">
        <v>80</v>
      </c>
      <c r="I1913">
        <v>12</v>
      </c>
      <c r="K1913" t="s">
        <v>194</v>
      </c>
      <c r="M1913" t="s">
        <v>715</v>
      </c>
      <c r="Q1913">
        <v>215590</v>
      </c>
    </row>
    <row r="1914" spans="1:17" x14ac:dyDescent="0.2">
      <c r="A1914" s="169">
        <v>43936</v>
      </c>
      <c r="B1914">
        <v>3740</v>
      </c>
      <c r="C1914" t="s">
        <v>714</v>
      </c>
      <c r="D1914" t="s">
        <v>265</v>
      </c>
      <c r="E1914" t="s">
        <v>264</v>
      </c>
      <c r="F1914" t="s">
        <v>713</v>
      </c>
      <c r="G1914" t="s">
        <v>245</v>
      </c>
      <c r="H1914" s="170">
        <v>1732</v>
      </c>
      <c r="I1914">
        <v>259.8</v>
      </c>
      <c r="K1914" t="s">
        <v>194</v>
      </c>
      <c r="M1914" t="s">
        <v>712</v>
      </c>
      <c r="Q1914">
        <v>215602</v>
      </c>
    </row>
    <row r="1915" spans="1:17" x14ac:dyDescent="0.2">
      <c r="A1915" s="169">
        <v>43936</v>
      </c>
      <c r="B1915">
        <v>2310</v>
      </c>
      <c r="C1915" t="s">
        <v>286</v>
      </c>
      <c r="D1915" t="s">
        <v>265</v>
      </c>
      <c r="E1915" t="s">
        <v>264</v>
      </c>
      <c r="F1915" t="s">
        <v>711</v>
      </c>
      <c r="G1915" t="s">
        <v>245</v>
      </c>
      <c r="H1915">
        <v>653</v>
      </c>
      <c r="I1915">
        <v>97.95</v>
      </c>
      <c r="K1915" t="s">
        <v>194</v>
      </c>
      <c r="M1915" t="s">
        <v>710</v>
      </c>
      <c r="Q1915">
        <v>215605</v>
      </c>
    </row>
    <row r="1916" spans="1:17" x14ac:dyDescent="0.2">
      <c r="A1916" s="169">
        <v>43937</v>
      </c>
      <c r="B1916">
        <v>3715</v>
      </c>
      <c r="C1916" t="s">
        <v>208</v>
      </c>
      <c r="D1916" t="s">
        <v>265</v>
      </c>
      <c r="E1916" t="s">
        <v>264</v>
      </c>
      <c r="F1916" t="s">
        <v>709</v>
      </c>
      <c r="G1916" t="s">
        <v>245</v>
      </c>
      <c r="H1916">
        <v>73.06</v>
      </c>
      <c r="I1916">
        <v>10.96</v>
      </c>
      <c r="K1916" t="s">
        <v>194</v>
      </c>
      <c r="M1916" t="s">
        <v>708</v>
      </c>
      <c r="Q1916">
        <v>215608</v>
      </c>
    </row>
    <row r="1917" spans="1:17" x14ac:dyDescent="0.2">
      <c r="A1917" s="169">
        <v>43942</v>
      </c>
      <c r="B1917">
        <v>2310</v>
      </c>
      <c r="C1917" t="s">
        <v>286</v>
      </c>
      <c r="D1917" t="s">
        <v>265</v>
      </c>
      <c r="E1917" t="s">
        <v>264</v>
      </c>
      <c r="F1917" t="s">
        <v>707</v>
      </c>
      <c r="G1917" t="s">
        <v>245</v>
      </c>
      <c r="H1917" s="170">
        <v>1027.05</v>
      </c>
      <c r="I1917">
        <v>154.06</v>
      </c>
      <c r="K1917" t="s">
        <v>201</v>
      </c>
      <c r="M1917" t="s">
        <v>706</v>
      </c>
      <c r="Q1917">
        <v>215626</v>
      </c>
    </row>
    <row r="1918" spans="1:17" x14ac:dyDescent="0.2">
      <c r="A1918" s="169">
        <v>43941</v>
      </c>
      <c r="B1918">
        <v>2160</v>
      </c>
      <c r="C1918" t="s">
        <v>615</v>
      </c>
      <c r="D1918" t="s">
        <v>265</v>
      </c>
      <c r="E1918" t="s">
        <v>264</v>
      </c>
      <c r="F1918" t="s">
        <v>705</v>
      </c>
      <c r="G1918" t="s">
        <v>245</v>
      </c>
      <c r="H1918">
        <v>34</v>
      </c>
      <c r="I1918">
        <v>5.0999999999999996</v>
      </c>
      <c r="K1918" t="s">
        <v>194</v>
      </c>
      <c r="M1918" t="s">
        <v>704</v>
      </c>
      <c r="Q1918">
        <v>215633</v>
      </c>
    </row>
    <row r="1919" spans="1:17" x14ac:dyDescent="0.2">
      <c r="A1919" s="169">
        <v>43943</v>
      </c>
      <c r="B1919">
        <v>2315</v>
      </c>
      <c r="C1919" t="s">
        <v>292</v>
      </c>
      <c r="D1919" t="s">
        <v>265</v>
      </c>
      <c r="E1919" t="s">
        <v>264</v>
      </c>
      <c r="F1919" t="s">
        <v>703</v>
      </c>
      <c r="G1919" t="s">
        <v>245</v>
      </c>
      <c r="H1919">
        <v>530.02</v>
      </c>
      <c r="I1919">
        <v>79.5</v>
      </c>
      <c r="K1919" t="s">
        <v>194</v>
      </c>
      <c r="M1919" t="s">
        <v>702</v>
      </c>
      <c r="Q1919">
        <v>215636</v>
      </c>
    </row>
    <row r="1920" spans="1:17" x14ac:dyDescent="0.2">
      <c r="A1920" s="169">
        <v>43943</v>
      </c>
      <c r="B1920">
        <v>2315</v>
      </c>
      <c r="C1920" t="s">
        <v>292</v>
      </c>
      <c r="D1920" t="s">
        <v>265</v>
      </c>
      <c r="E1920" t="s">
        <v>264</v>
      </c>
      <c r="F1920" t="s">
        <v>701</v>
      </c>
      <c r="G1920" t="s">
        <v>245</v>
      </c>
      <c r="H1920">
        <v>150</v>
      </c>
      <c r="I1920">
        <v>22.5</v>
      </c>
      <c r="K1920" t="s">
        <v>194</v>
      </c>
      <c r="M1920" t="s">
        <v>700</v>
      </c>
      <c r="Q1920">
        <v>215639</v>
      </c>
    </row>
    <row r="1921" spans="1:17" x14ac:dyDescent="0.2">
      <c r="A1921" s="169">
        <v>43922</v>
      </c>
      <c r="B1921">
        <v>4520</v>
      </c>
      <c r="C1921" t="s">
        <v>214</v>
      </c>
      <c r="D1921" t="s">
        <v>265</v>
      </c>
      <c r="E1921" t="s">
        <v>264</v>
      </c>
      <c r="F1921" t="s">
        <v>506</v>
      </c>
      <c r="G1921" t="s">
        <v>245</v>
      </c>
      <c r="H1921" s="170">
        <v>-3717.13</v>
      </c>
      <c r="I1921">
        <v>0</v>
      </c>
      <c r="J1921" t="s">
        <v>188</v>
      </c>
      <c r="K1921" t="s">
        <v>189</v>
      </c>
      <c r="L1921" t="s">
        <v>189</v>
      </c>
      <c r="M1921" t="s">
        <v>505</v>
      </c>
      <c r="Q1921">
        <v>215643</v>
      </c>
    </row>
    <row r="1922" spans="1:17" x14ac:dyDescent="0.2">
      <c r="A1922" s="169">
        <v>43922</v>
      </c>
      <c r="B1922">
        <v>3255</v>
      </c>
      <c r="C1922" t="s">
        <v>504</v>
      </c>
      <c r="D1922" t="s">
        <v>265</v>
      </c>
      <c r="E1922" t="s">
        <v>264</v>
      </c>
      <c r="F1922" t="s">
        <v>503</v>
      </c>
      <c r="G1922" t="s">
        <v>245</v>
      </c>
      <c r="H1922" s="170">
        <v>3872.17</v>
      </c>
      <c r="I1922">
        <v>0</v>
      </c>
      <c r="J1922" t="s">
        <v>188</v>
      </c>
      <c r="K1922" t="s">
        <v>189</v>
      </c>
      <c r="L1922" t="s">
        <v>189</v>
      </c>
      <c r="M1922" t="s">
        <v>502</v>
      </c>
      <c r="Q1922">
        <v>215646</v>
      </c>
    </row>
    <row r="1923" spans="1:17" x14ac:dyDescent="0.2">
      <c r="A1923" s="169">
        <v>43922</v>
      </c>
      <c r="B1923">
        <v>4510</v>
      </c>
      <c r="C1923" t="s">
        <v>501</v>
      </c>
      <c r="D1923" t="s">
        <v>265</v>
      </c>
      <c r="E1923" t="s">
        <v>264</v>
      </c>
      <c r="F1923" t="s">
        <v>500</v>
      </c>
      <c r="G1923" t="s">
        <v>245</v>
      </c>
      <c r="H1923" s="170">
        <v>47275</v>
      </c>
      <c r="I1923">
        <v>0</v>
      </c>
      <c r="J1923" t="s">
        <v>188</v>
      </c>
      <c r="K1923" t="s">
        <v>189</v>
      </c>
      <c r="L1923" t="s">
        <v>189</v>
      </c>
      <c r="M1923" t="s">
        <v>499</v>
      </c>
      <c r="Q1923">
        <v>215650</v>
      </c>
    </row>
    <row r="1924" spans="1:17" x14ac:dyDescent="0.2">
      <c r="A1924" s="169">
        <v>43922</v>
      </c>
      <c r="B1924">
        <v>1105</v>
      </c>
      <c r="C1924" t="s">
        <v>498</v>
      </c>
      <c r="D1924" t="s">
        <v>265</v>
      </c>
      <c r="E1924" t="s">
        <v>264</v>
      </c>
      <c r="F1924" t="s">
        <v>497</v>
      </c>
      <c r="G1924" t="s">
        <v>245</v>
      </c>
      <c r="H1924" s="170">
        <v>-1726166.67</v>
      </c>
      <c r="I1924">
        <v>0</v>
      </c>
      <c r="J1924" t="s">
        <v>188</v>
      </c>
      <c r="K1924" t="s">
        <v>189</v>
      </c>
      <c r="L1924" t="s">
        <v>189</v>
      </c>
      <c r="M1924" t="s">
        <v>496</v>
      </c>
      <c r="Q1924">
        <v>215652</v>
      </c>
    </row>
    <row r="1925" spans="1:17" x14ac:dyDescent="0.2">
      <c r="A1925" s="169">
        <v>43922</v>
      </c>
      <c r="B1925">
        <v>2105</v>
      </c>
      <c r="C1925" t="s">
        <v>186</v>
      </c>
      <c r="D1925" t="s">
        <v>265</v>
      </c>
      <c r="E1925" t="s">
        <v>264</v>
      </c>
      <c r="F1925" t="s">
        <v>699</v>
      </c>
      <c r="G1925" t="s">
        <v>245</v>
      </c>
      <c r="H1925" s="170">
        <v>-6140</v>
      </c>
      <c r="I1925">
        <v>0</v>
      </c>
      <c r="J1925" t="s">
        <v>188</v>
      </c>
      <c r="K1925" t="s">
        <v>189</v>
      </c>
      <c r="L1925" t="s">
        <v>189</v>
      </c>
      <c r="M1925" t="s">
        <v>494</v>
      </c>
      <c r="Q1925">
        <v>215663</v>
      </c>
    </row>
    <row r="1926" spans="1:17" x14ac:dyDescent="0.2">
      <c r="A1926" s="169">
        <v>43922</v>
      </c>
      <c r="B1926">
        <v>3215</v>
      </c>
      <c r="C1926" t="s">
        <v>493</v>
      </c>
      <c r="D1926" t="s">
        <v>265</v>
      </c>
      <c r="E1926" t="s">
        <v>264</v>
      </c>
      <c r="F1926" t="s">
        <v>492</v>
      </c>
      <c r="G1926" t="s">
        <v>245</v>
      </c>
      <c r="H1926" s="170">
        <v>162210.75</v>
      </c>
      <c r="I1926">
        <v>0</v>
      </c>
      <c r="J1926" t="s">
        <v>188</v>
      </c>
      <c r="K1926" t="s">
        <v>189</v>
      </c>
      <c r="L1926" t="s">
        <v>189</v>
      </c>
      <c r="M1926" t="s">
        <v>488</v>
      </c>
      <c r="Q1926">
        <v>215667</v>
      </c>
    </row>
    <row r="1927" spans="1:17" x14ac:dyDescent="0.2">
      <c r="A1927" s="169">
        <v>43922</v>
      </c>
      <c r="B1927">
        <v>3260</v>
      </c>
      <c r="C1927" t="s">
        <v>490</v>
      </c>
      <c r="D1927" t="s">
        <v>265</v>
      </c>
      <c r="E1927" t="s">
        <v>264</v>
      </c>
      <c r="F1927" t="s">
        <v>491</v>
      </c>
      <c r="G1927" t="s">
        <v>245</v>
      </c>
      <c r="H1927" s="170">
        <v>22565.5</v>
      </c>
      <c r="I1927">
        <v>0</v>
      </c>
      <c r="J1927" t="s">
        <v>188</v>
      </c>
      <c r="K1927" t="s">
        <v>189</v>
      </c>
      <c r="L1927" t="s">
        <v>189</v>
      </c>
      <c r="M1927" t="s">
        <v>488</v>
      </c>
      <c r="Q1927">
        <v>215668</v>
      </c>
    </row>
    <row r="1928" spans="1:17" x14ac:dyDescent="0.2">
      <c r="A1928" s="169">
        <v>43922</v>
      </c>
      <c r="B1928">
        <v>3260</v>
      </c>
      <c r="C1928" t="s">
        <v>490</v>
      </c>
      <c r="D1928" t="s">
        <v>265</v>
      </c>
      <c r="E1928" t="s">
        <v>264</v>
      </c>
      <c r="F1928" t="s">
        <v>489</v>
      </c>
      <c r="G1928" t="s">
        <v>245</v>
      </c>
      <c r="H1928" s="170">
        <v>1932.75</v>
      </c>
      <c r="I1928">
        <v>0</v>
      </c>
      <c r="J1928" t="s">
        <v>188</v>
      </c>
      <c r="K1928" t="s">
        <v>189</v>
      </c>
      <c r="L1928" t="s">
        <v>189</v>
      </c>
      <c r="M1928" t="s">
        <v>488</v>
      </c>
      <c r="Q1928">
        <v>215669</v>
      </c>
    </row>
    <row r="1929" spans="1:17" x14ac:dyDescent="0.2">
      <c r="A1929" s="169">
        <v>43922</v>
      </c>
      <c r="B1929">
        <v>3230</v>
      </c>
      <c r="C1929" t="s">
        <v>231</v>
      </c>
      <c r="D1929" t="s">
        <v>265</v>
      </c>
      <c r="E1929" t="s">
        <v>264</v>
      </c>
      <c r="F1929" t="s">
        <v>482</v>
      </c>
      <c r="G1929" t="s">
        <v>245</v>
      </c>
      <c r="H1929" s="170">
        <v>1166.67</v>
      </c>
      <c r="I1929">
        <v>0</v>
      </c>
      <c r="J1929" t="s">
        <v>188</v>
      </c>
      <c r="K1929" t="s">
        <v>189</v>
      </c>
      <c r="L1929" t="s">
        <v>189</v>
      </c>
      <c r="M1929" t="s">
        <v>481</v>
      </c>
      <c r="Q1929">
        <v>215676</v>
      </c>
    </row>
    <row r="1930" spans="1:17" x14ac:dyDescent="0.2">
      <c r="A1930" s="169">
        <v>43922</v>
      </c>
      <c r="B1930">
        <v>3150</v>
      </c>
      <c r="C1930" t="s">
        <v>480</v>
      </c>
      <c r="D1930" t="s">
        <v>265</v>
      </c>
      <c r="E1930" t="s">
        <v>264</v>
      </c>
      <c r="F1930" t="s">
        <v>479</v>
      </c>
      <c r="G1930" t="s">
        <v>245</v>
      </c>
      <c r="H1930" s="170">
        <v>1063.25</v>
      </c>
      <c r="I1930">
        <v>0</v>
      </c>
      <c r="J1930" t="s">
        <v>188</v>
      </c>
      <c r="K1930" t="s">
        <v>189</v>
      </c>
      <c r="L1930" t="s">
        <v>189</v>
      </c>
      <c r="M1930" t="s">
        <v>478</v>
      </c>
      <c r="Q1930">
        <v>215686</v>
      </c>
    </row>
    <row r="1931" spans="1:17" x14ac:dyDescent="0.2">
      <c r="A1931" s="169">
        <v>43922</v>
      </c>
      <c r="B1931">
        <v>2405</v>
      </c>
      <c r="C1931" t="s">
        <v>213</v>
      </c>
      <c r="D1931" t="s">
        <v>265</v>
      </c>
      <c r="E1931" t="s">
        <v>264</v>
      </c>
      <c r="F1931" t="s">
        <v>698</v>
      </c>
      <c r="G1931" t="s">
        <v>245</v>
      </c>
      <c r="H1931">
        <v>775</v>
      </c>
      <c r="I1931">
        <v>0</v>
      </c>
      <c r="J1931" t="s">
        <v>188</v>
      </c>
      <c r="K1931" t="s">
        <v>189</v>
      </c>
      <c r="L1931" t="s">
        <v>189</v>
      </c>
      <c r="M1931" t="s">
        <v>697</v>
      </c>
      <c r="Q1931">
        <v>215688</v>
      </c>
    </row>
    <row r="1932" spans="1:17" x14ac:dyDescent="0.2">
      <c r="A1932" s="169">
        <v>43936</v>
      </c>
      <c r="B1932">
        <v>2105</v>
      </c>
      <c r="C1932" t="s">
        <v>186</v>
      </c>
      <c r="D1932" t="s">
        <v>265</v>
      </c>
      <c r="E1932" t="s">
        <v>264</v>
      </c>
      <c r="F1932" t="s">
        <v>696</v>
      </c>
      <c r="G1932" t="s">
        <v>245</v>
      </c>
      <c r="H1932" s="170">
        <v>57974.05</v>
      </c>
      <c r="I1932">
        <v>0</v>
      </c>
      <c r="J1932" t="s">
        <v>188</v>
      </c>
      <c r="K1932" t="s">
        <v>189</v>
      </c>
      <c r="L1932" t="s">
        <v>189</v>
      </c>
      <c r="M1932" t="s">
        <v>695</v>
      </c>
      <c r="Q1932">
        <v>215697</v>
      </c>
    </row>
    <row r="1933" spans="1:17" x14ac:dyDescent="0.2">
      <c r="A1933" s="169">
        <v>43936</v>
      </c>
      <c r="B1933">
        <v>2125</v>
      </c>
      <c r="C1933" t="s">
        <v>203</v>
      </c>
      <c r="D1933" t="s">
        <v>265</v>
      </c>
      <c r="E1933" t="s">
        <v>264</v>
      </c>
      <c r="F1933" t="s">
        <v>696</v>
      </c>
      <c r="G1933" t="s">
        <v>245</v>
      </c>
      <c r="H1933">
        <v>86.96</v>
      </c>
      <c r="I1933">
        <v>0</v>
      </c>
      <c r="J1933" t="s">
        <v>188</v>
      </c>
      <c r="K1933" t="s">
        <v>189</v>
      </c>
      <c r="L1933" t="s">
        <v>189</v>
      </c>
      <c r="M1933" t="s">
        <v>695</v>
      </c>
      <c r="Q1933">
        <v>215714</v>
      </c>
    </row>
    <row r="1934" spans="1:17" x14ac:dyDescent="0.2">
      <c r="A1934" s="169">
        <v>43936</v>
      </c>
      <c r="B1934">
        <v>2135</v>
      </c>
      <c r="C1934" t="s">
        <v>190</v>
      </c>
      <c r="D1934" t="s">
        <v>265</v>
      </c>
      <c r="E1934" t="s">
        <v>264</v>
      </c>
      <c r="F1934" t="s">
        <v>696</v>
      </c>
      <c r="G1934" t="s">
        <v>245</v>
      </c>
      <c r="H1934">
        <v>697.81</v>
      </c>
      <c r="I1934">
        <v>0</v>
      </c>
      <c r="J1934" t="s">
        <v>188</v>
      </c>
      <c r="K1934" t="s">
        <v>189</v>
      </c>
      <c r="L1934" t="s">
        <v>189</v>
      </c>
      <c r="M1934" t="s">
        <v>695</v>
      </c>
      <c r="Q1934">
        <v>215720</v>
      </c>
    </row>
    <row r="1935" spans="1:17" x14ac:dyDescent="0.2">
      <c r="A1935" s="169">
        <v>43936</v>
      </c>
      <c r="B1935">
        <v>2140</v>
      </c>
      <c r="C1935" t="s">
        <v>191</v>
      </c>
      <c r="D1935" t="s">
        <v>265</v>
      </c>
      <c r="E1935" t="s">
        <v>264</v>
      </c>
      <c r="F1935" t="s">
        <v>696</v>
      </c>
      <c r="G1935" t="s">
        <v>245</v>
      </c>
      <c r="H1935" s="170">
        <v>1328</v>
      </c>
      <c r="I1935">
        <v>0</v>
      </c>
      <c r="J1935" t="s">
        <v>188</v>
      </c>
      <c r="K1935" t="s">
        <v>189</v>
      </c>
      <c r="L1935" t="s">
        <v>189</v>
      </c>
      <c r="M1935" t="s">
        <v>695</v>
      </c>
      <c r="Q1935">
        <v>215730</v>
      </c>
    </row>
    <row r="1936" spans="1:17" x14ac:dyDescent="0.2">
      <c r="A1936" s="169">
        <v>43936</v>
      </c>
      <c r="B1936">
        <v>2205</v>
      </c>
      <c r="C1936" t="s">
        <v>487</v>
      </c>
      <c r="D1936" t="s">
        <v>265</v>
      </c>
      <c r="E1936" t="s">
        <v>264</v>
      </c>
      <c r="F1936" t="s">
        <v>696</v>
      </c>
      <c r="G1936" t="s">
        <v>245</v>
      </c>
      <c r="H1936">
        <v>280</v>
      </c>
      <c r="I1936">
        <v>0</v>
      </c>
      <c r="J1936" t="s">
        <v>188</v>
      </c>
      <c r="K1936" t="s">
        <v>189</v>
      </c>
      <c r="L1936" t="s">
        <v>189</v>
      </c>
      <c r="M1936" t="s">
        <v>695</v>
      </c>
      <c r="Q1936">
        <v>215735</v>
      </c>
    </row>
    <row r="1937" spans="1:17" x14ac:dyDescent="0.2">
      <c r="A1937" s="169">
        <v>43936</v>
      </c>
      <c r="B1937">
        <v>3275</v>
      </c>
      <c r="C1937" t="s">
        <v>266</v>
      </c>
      <c r="D1937" t="s">
        <v>265</v>
      </c>
      <c r="E1937" t="s">
        <v>264</v>
      </c>
      <c r="F1937" t="s">
        <v>694</v>
      </c>
      <c r="G1937" t="s">
        <v>245</v>
      </c>
      <c r="H1937" s="170">
        <v>1424.5</v>
      </c>
      <c r="I1937">
        <v>0</v>
      </c>
      <c r="J1937" t="s">
        <v>188</v>
      </c>
      <c r="K1937" t="s">
        <v>189</v>
      </c>
      <c r="L1937" t="s">
        <v>189</v>
      </c>
      <c r="M1937" t="s">
        <v>693</v>
      </c>
      <c r="N1937" t="s">
        <v>461</v>
      </c>
      <c r="Q1937">
        <v>215772</v>
      </c>
    </row>
    <row r="1938" spans="1:17" x14ac:dyDescent="0.2">
      <c r="A1938" s="169">
        <v>43950</v>
      </c>
      <c r="B1938">
        <v>2105</v>
      </c>
      <c r="C1938" t="s">
        <v>186</v>
      </c>
      <c r="D1938" t="s">
        <v>265</v>
      </c>
      <c r="E1938" t="s">
        <v>264</v>
      </c>
      <c r="F1938" t="s">
        <v>691</v>
      </c>
      <c r="G1938" t="s">
        <v>245</v>
      </c>
      <c r="H1938" s="170">
        <v>57974.05</v>
      </c>
      <c r="I1938">
        <v>0</v>
      </c>
      <c r="J1938" t="s">
        <v>188</v>
      </c>
      <c r="K1938" t="s">
        <v>189</v>
      </c>
      <c r="L1938" t="s">
        <v>189</v>
      </c>
      <c r="M1938" t="s">
        <v>690</v>
      </c>
      <c r="Q1938">
        <v>215780</v>
      </c>
    </row>
    <row r="1939" spans="1:17" x14ac:dyDescent="0.2">
      <c r="A1939" s="169">
        <v>43950</v>
      </c>
      <c r="B1939">
        <v>2125</v>
      </c>
      <c r="C1939" t="s">
        <v>203</v>
      </c>
      <c r="D1939" t="s">
        <v>265</v>
      </c>
      <c r="E1939" t="s">
        <v>264</v>
      </c>
      <c r="F1939" t="s">
        <v>691</v>
      </c>
      <c r="G1939" t="s">
        <v>245</v>
      </c>
      <c r="H1939">
        <v>122.43</v>
      </c>
      <c r="I1939">
        <v>0</v>
      </c>
      <c r="J1939" t="s">
        <v>188</v>
      </c>
      <c r="K1939" t="s">
        <v>189</v>
      </c>
      <c r="L1939" t="s">
        <v>189</v>
      </c>
      <c r="M1939" t="s">
        <v>690</v>
      </c>
      <c r="Q1939">
        <v>215794</v>
      </c>
    </row>
    <row r="1940" spans="1:17" x14ac:dyDescent="0.2">
      <c r="A1940" s="169">
        <v>43950</v>
      </c>
      <c r="B1940">
        <v>2135</v>
      </c>
      <c r="C1940" t="s">
        <v>190</v>
      </c>
      <c r="D1940" t="s">
        <v>265</v>
      </c>
      <c r="E1940" t="s">
        <v>264</v>
      </c>
      <c r="F1940" t="s">
        <v>691</v>
      </c>
      <c r="G1940" t="s">
        <v>245</v>
      </c>
      <c r="H1940">
        <v>697.81</v>
      </c>
      <c r="I1940">
        <v>0</v>
      </c>
      <c r="J1940" t="s">
        <v>188</v>
      </c>
      <c r="K1940" t="s">
        <v>189</v>
      </c>
      <c r="L1940" t="s">
        <v>189</v>
      </c>
      <c r="M1940" t="s">
        <v>690</v>
      </c>
      <c r="Q1940">
        <v>215799</v>
      </c>
    </row>
    <row r="1941" spans="1:17" x14ac:dyDescent="0.2">
      <c r="A1941" s="169">
        <v>43950</v>
      </c>
      <c r="B1941">
        <v>2140</v>
      </c>
      <c r="C1941" t="s">
        <v>191</v>
      </c>
      <c r="D1941" t="s">
        <v>265</v>
      </c>
      <c r="E1941" t="s">
        <v>264</v>
      </c>
      <c r="F1941" t="s">
        <v>691</v>
      </c>
      <c r="G1941" t="s">
        <v>245</v>
      </c>
      <c r="H1941" s="170">
        <v>1328</v>
      </c>
      <c r="I1941">
        <v>0</v>
      </c>
      <c r="J1941" t="s">
        <v>188</v>
      </c>
      <c r="K1941" t="s">
        <v>189</v>
      </c>
      <c r="L1941" t="s">
        <v>189</v>
      </c>
      <c r="M1941" t="s">
        <v>690</v>
      </c>
      <c r="Q1941">
        <v>215809</v>
      </c>
    </row>
    <row r="1942" spans="1:17" x14ac:dyDescent="0.2">
      <c r="A1942" s="169">
        <v>43950</v>
      </c>
      <c r="B1942">
        <v>2506</v>
      </c>
      <c r="C1942" t="s">
        <v>466</v>
      </c>
      <c r="D1942" t="s">
        <v>265</v>
      </c>
      <c r="E1942" t="s">
        <v>264</v>
      </c>
      <c r="F1942" t="s">
        <v>691</v>
      </c>
      <c r="G1942" t="s">
        <v>245</v>
      </c>
      <c r="H1942" s="170">
        <v>23649.86</v>
      </c>
      <c r="I1942">
        <v>0</v>
      </c>
      <c r="J1942" t="s">
        <v>188</v>
      </c>
      <c r="K1942" t="s">
        <v>189</v>
      </c>
      <c r="L1942" t="s">
        <v>189</v>
      </c>
      <c r="M1942" t="s">
        <v>690</v>
      </c>
      <c r="Q1942">
        <v>215817</v>
      </c>
    </row>
    <row r="1943" spans="1:17" x14ac:dyDescent="0.2">
      <c r="A1943" s="169">
        <v>43950</v>
      </c>
      <c r="B1943">
        <v>2120</v>
      </c>
      <c r="C1943" t="s">
        <v>692</v>
      </c>
      <c r="D1943" t="s">
        <v>265</v>
      </c>
      <c r="E1943" t="s">
        <v>264</v>
      </c>
      <c r="F1943" t="s">
        <v>691</v>
      </c>
      <c r="G1943" t="s">
        <v>245</v>
      </c>
      <c r="H1943" s="170">
        <v>2371.85</v>
      </c>
      <c r="I1943">
        <v>0</v>
      </c>
      <c r="J1943" t="s">
        <v>188</v>
      </c>
      <c r="K1943" t="s">
        <v>189</v>
      </c>
      <c r="L1943" t="s">
        <v>189</v>
      </c>
      <c r="M1943" t="s">
        <v>690</v>
      </c>
      <c r="Q1943">
        <v>215820</v>
      </c>
    </row>
    <row r="1944" spans="1:17" x14ac:dyDescent="0.2">
      <c r="A1944" s="169">
        <v>43951</v>
      </c>
      <c r="B1944">
        <v>2105</v>
      </c>
      <c r="C1944" t="s">
        <v>186</v>
      </c>
      <c r="D1944" t="s">
        <v>265</v>
      </c>
      <c r="E1944" t="s">
        <v>264</v>
      </c>
      <c r="F1944" t="s">
        <v>688</v>
      </c>
      <c r="G1944" t="s">
        <v>245</v>
      </c>
      <c r="H1944" s="170">
        <v>5797.41</v>
      </c>
      <c r="I1944">
        <v>0</v>
      </c>
      <c r="J1944" t="s">
        <v>188</v>
      </c>
      <c r="K1944" t="s">
        <v>189</v>
      </c>
      <c r="L1944" t="s">
        <v>189</v>
      </c>
      <c r="M1944" t="s">
        <v>689</v>
      </c>
      <c r="Q1944">
        <v>215841</v>
      </c>
    </row>
    <row r="1945" spans="1:17" x14ac:dyDescent="0.2">
      <c r="A1945" s="169">
        <v>43951</v>
      </c>
      <c r="B1945">
        <v>2135</v>
      </c>
      <c r="C1945" t="s">
        <v>190</v>
      </c>
      <c r="D1945" t="s">
        <v>265</v>
      </c>
      <c r="E1945" t="s">
        <v>264</v>
      </c>
      <c r="F1945" t="s">
        <v>688</v>
      </c>
      <c r="G1945" t="s">
        <v>245</v>
      </c>
      <c r="H1945">
        <v>69.78</v>
      </c>
      <c r="I1945">
        <v>0</v>
      </c>
      <c r="J1945" t="s">
        <v>188</v>
      </c>
      <c r="K1945" t="s">
        <v>189</v>
      </c>
      <c r="L1945" t="s">
        <v>189</v>
      </c>
      <c r="M1945" t="s">
        <v>689</v>
      </c>
      <c r="Q1945">
        <v>215846</v>
      </c>
    </row>
    <row r="1946" spans="1:17" x14ac:dyDescent="0.2">
      <c r="A1946" s="169">
        <v>43951</v>
      </c>
      <c r="B1946">
        <v>2140</v>
      </c>
      <c r="C1946" t="s">
        <v>191</v>
      </c>
      <c r="D1946" t="s">
        <v>265</v>
      </c>
      <c r="E1946" t="s">
        <v>264</v>
      </c>
      <c r="F1946" t="s">
        <v>688</v>
      </c>
      <c r="G1946" t="s">
        <v>245</v>
      </c>
      <c r="H1946">
        <v>132.81</v>
      </c>
      <c r="I1946">
        <v>0</v>
      </c>
      <c r="J1946" t="s">
        <v>188</v>
      </c>
      <c r="K1946" t="s">
        <v>189</v>
      </c>
      <c r="L1946" t="s">
        <v>189</v>
      </c>
      <c r="M1946" t="s">
        <v>689</v>
      </c>
      <c r="Q1946">
        <v>215856</v>
      </c>
    </row>
    <row r="1947" spans="1:17" x14ac:dyDescent="0.2">
      <c r="A1947" s="169">
        <v>43952</v>
      </c>
      <c r="B1947">
        <v>2105</v>
      </c>
      <c r="C1947" t="s">
        <v>186</v>
      </c>
      <c r="D1947" t="s">
        <v>265</v>
      </c>
      <c r="E1947" t="s">
        <v>264</v>
      </c>
      <c r="F1947" t="s">
        <v>688</v>
      </c>
      <c r="G1947" t="s">
        <v>245</v>
      </c>
      <c r="H1947" s="170">
        <v>-5797.41</v>
      </c>
      <c r="I1947">
        <v>0</v>
      </c>
      <c r="J1947" t="s">
        <v>188</v>
      </c>
      <c r="K1947" t="s">
        <v>189</v>
      </c>
      <c r="L1947" t="s">
        <v>189</v>
      </c>
      <c r="M1947" t="s">
        <v>687</v>
      </c>
      <c r="Q1947">
        <v>215867</v>
      </c>
    </row>
    <row r="1948" spans="1:17" x14ac:dyDescent="0.2">
      <c r="A1948" s="169">
        <v>43952</v>
      </c>
      <c r="B1948">
        <v>2135</v>
      </c>
      <c r="C1948" t="s">
        <v>190</v>
      </c>
      <c r="D1948" t="s">
        <v>265</v>
      </c>
      <c r="E1948" t="s">
        <v>264</v>
      </c>
      <c r="F1948" t="s">
        <v>688</v>
      </c>
      <c r="G1948" t="s">
        <v>245</v>
      </c>
      <c r="H1948">
        <v>-69.78</v>
      </c>
      <c r="I1948">
        <v>0</v>
      </c>
      <c r="J1948" t="s">
        <v>188</v>
      </c>
      <c r="K1948" t="s">
        <v>189</v>
      </c>
      <c r="L1948" t="s">
        <v>189</v>
      </c>
      <c r="M1948" t="s">
        <v>687</v>
      </c>
      <c r="Q1948">
        <v>215872</v>
      </c>
    </row>
    <row r="1949" spans="1:17" x14ac:dyDescent="0.2">
      <c r="A1949" s="169">
        <v>43952</v>
      </c>
      <c r="B1949">
        <v>2140</v>
      </c>
      <c r="C1949" t="s">
        <v>191</v>
      </c>
      <c r="D1949" t="s">
        <v>265</v>
      </c>
      <c r="E1949" t="s">
        <v>264</v>
      </c>
      <c r="F1949" t="s">
        <v>688</v>
      </c>
      <c r="G1949" t="s">
        <v>245</v>
      </c>
      <c r="H1949">
        <v>-132.81</v>
      </c>
      <c r="I1949">
        <v>0</v>
      </c>
      <c r="J1949" t="s">
        <v>188</v>
      </c>
      <c r="K1949" t="s">
        <v>189</v>
      </c>
      <c r="L1949" t="s">
        <v>189</v>
      </c>
      <c r="M1949" t="s">
        <v>687</v>
      </c>
      <c r="Q1949">
        <v>215882</v>
      </c>
    </row>
    <row r="1950" spans="1:17" x14ac:dyDescent="0.2">
      <c r="A1950" s="169">
        <v>43952</v>
      </c>
      <c r="B1950">
        <v>2310</v>
      </c>
      <c r="C1950" t="s">
        <v>286</v>
      </c>
      <c r="D1950" t="s">
        <v>265</v>
      </c>
      <c r="E1950" t="s">
        <v>264</v>
      </c>
      <c r="F1950" t="s">
        <v>686</v>
      </c>
      <c r="G1950" t="s">
        <v>245</v>
      </c>
      <c r="H1950">
        <v>590</v>
      </c>
      <c r="I1950">
        <v>88.5</v>
      </c>
      <c r="K1950" t="s">
        <v>194</v>
      </c>
      <c r="M1950" t="s">
        <v>685</v>
      </c>
      <c r="Q1950">
        <v>215886</v>
      </c>
    </row>
    <row r="1951" spans="1:17" x14ac:dyDescent="0.2">
      <c r="A1951" s="169">
        <v>43952</v>
      </c>
      <c r="B1951">
        <v>2310</v>
      </c>
      <c r="C1951" t="s">
        <v>286</v>
      </c>
      <c r="D1951" t="s">
        <v>265</v>
      </c>
      <c r="E1951" t="s">
        <v>264</v>
      </c>
      <c r="F1951" t="s">
        <v>684</v>
      </c>
      <c r="G1951" t="s">
        <v>245</v>
      </c>
      <c r="H1951">
        <v>590</v>
      </c>
      <c r="I1951">
        <v>88.5</v>
      </c>
      <c r="K1951" t="s">
        <v>194</v>
      </c>
      <c r="M1951" t="s">
        <v>683</v>
      </c>
      <c r="Q1951">
        <v>215889</v>
      </c>
    </row>
    <row r="1952" spans="1:17" x14ac:dyDescent="0.2">
      <c r="A1952" s="169">
        <v>43952</v>
      </c>
      <c r="B1952">
        <v>2310</v>
      </c>
      <c r="C1952" t="s">
        <v>286</v>
      </c>
      <c r="D1952" t="s">
        <v>265</v>
      </c>
      <c r="E1952" t="s">
        <v>264</v>
      </c>
      <c r="F1952" t="s">
        <v>682</v>
      </c>
      <c r="G1952" t="s">
        <v>245</v>
      </c>
      <c r="H1952">
        <v>174</v>
      </c>
      <c r="I1952">
        <v>26.1</v>
      </c>
      <c r="K1952" t="s">
        <v>194</v>
      </c>
      <c r="M1952" t="s">
        <v>681</v>
      </c>
      <c r="Q1952">
        <v>215904</v>
      </c>
    </row>
    <row r="1953" spans="1:17" x14ac:dyDescent="0.2">
      <c r="A1953" s="169">
        <v>43952</v>
      </c>
      <c r="B1953">
        <v>4145</v>
      </c>
      <c r="C1953" t="s">
        <v>526</v>
      </c>
      <c r="D1953" t="s">
        <v>265</v>
      </c>
      <c r="E1953" t="s">
        <v>264</v>
      </c>
      <c r="F1953" t="s">
        <v>680</v>
      </c>
      <c r="G1953" t="s">
        <v>245</v>
      </c>
      <c r="H1953" s="170">
        <v>1303.48</v>
      </c>
      <c r="I1953">
        <v>195.52</v>
      </c>
      <c r="K1953" t="s">
        <v>194</v>
      </c>
      <c r="M1953" t="s">
        <v>678</v>
      </c>
      <c r="Q1953">
        <v>215910</v>
      </c>
    </row>
    <row r="1954" spans="1:17" x14ac:dyDescent="0.2">
      <c r="A1954" s="169">
        <v>43952</v>
      </c>
      <c r="B1954">
        <v>3010</v>
      </c>
      <c r="C1954" t="s">
        <v>207</v>
      </c>
      <c r="D1954" t="s">
        <v>265</v>
      </c>
      <c r="E1954" t="s">
        <v>264</v>
      </c>
      <c r="F1954" t="s">
        <v>679</v>
      </c>
      <c r="G1954" t="s">
        <v>245</v>
      </c>
      <c r="H1954">
        <v>562.11</v>
      </c>
      <c r="I1954">
        <v>84.32</v>
      </c>
      <c r="K1954" t="s">
        <v>194</v>
      </c>
      <c r="M1954" t="s">
        <v>678</v>
      </c>
      <c r="Q1954">
        <v>215916</v>
      </c>
    </row>
    <row r="1955" spans="1:17" x14ac:dyDescent="0.2">
      <c r="A1955" s="169">
        <v>43951</v>
      </c>
      <c r="B1955">
        <v>2515</v>
      </c>
      <c r="C1955" t="s">
        <v>236</v>
      </c>
      <c r="D1955" t="s">
        <v>265</v>
      </c>
      <c r="E1955" t="s">
        <v>264</v>
      </c>
      <c r="F1955" t="s">
        <v>677</v>
      </c>
      <c r="G1955" t="s">
        <v>245</v>
      </c>
      <c r="H1955" s="170">
        <v>1818</v>
      </c>
      <c r="I1955">
        <v>0</v>
      </c>
      <c r="J1955" t="s">
        <v>188</v>
      </c>
      <c r="K1955" t="s">
        <v>189</v>
      </c>
      <c r="L1955" t="s">
        <v>189</v>
      </c>
      <c r="M1955" t="s">
        <v>676</v>
      </c>
      <c r="Q1955">
        <v>215937</v>
      </c>
    </row>
    <row r="1956" spans="1:17" x14ac:dyDescent="0.2">
      <c r="A1956" s="169">
        <v>43951</v>
      </c>
      <c r="B1956">
        <v>2505</v>
      </c>
      <c r="C1956" t="s">
        <v>205</v>
      </c>
      <c r="D1956" t="s">
        <v>265</v>
      </c>
      <c r="E1956" t="s">
        <v>264</v>
      </c>
      <c r="F1956" t="s">
        <v>675</v>
      </c>
      <c r="G1956" t="s">
        <v>245</v>
      </c>
      <c r="H1956" s="170">
        <v>-12334.69</v>
      </c>
      <c r="I1956">
        <v>0</v>
      </c>
      <c r="J1956" t="s">
        <v>188</v>
      </c>
      <c r="K1956" t="s">
        <v>189</v>
      </c>
      <c r="L1956" t="s">
        <v>189</v>
      </c>
      <c r="M1956" t="s">
        <v>674</v>
      </c>
      <c r="Q1956">
        <v>215951</v>
      </c>
    </row>
    <row r="1957" spans="1:17" x14ac:dyDescent="0.2">
      <c r="A1957" s="169">
        <v>43951</v>
      </c>
      <c r="B1957">
        <v>4110</v>
      </c>
      <c r="C1957" t="s">
        <v>459</v>
      </c>
      <c r="D1957" t="s">
        <v>265</v>
      </c>
      <c r="E1957" t="s">
        <v>264</v>
      </c>
      <c r="F1957" t="s">
        <v>673</v>
      </c>
      <c r="G1957" t="s">
        <v>245</v>
      </c>
      <c r="H1957">
        <v>123</v>
      </c>
      <c r="I1957">
        <v>0</v>
      </c>
      <c r="J1957" t="s">
        <v>188</v>
      </c>
      <c r="K1957" t="s">
        <v>189</v>
      </c>
      <c r="L1957" t="s">
        <v>189</v>
      </c>
      <c r="M1957" t="s">
        <v>672</v>
      </c>
      <c r="Q1957">
        <v>215962</v>
      </c>
    </row>
    <row r="1958" spans="1:17" x14ac:dyDescent="0.2">
      <c r="A1958" s="169">
        <v>43951</v>
      </c>
      <c r="B1958">
        <v>3010</v>
      </c>
      <c r="C1958" t="s">
        <v>207</v>
      </c>
      <c r="D1958" t="s">
        <v>265</v>
      </c>
      <c r="E1958" t="s">
        <v>264</v>
      </c>
      <c r="F1958" t="s">
        <v>671</v>
      </c>
      <c r="G1958" t="s">
        <v>245</v>
      </c>
      <c r="H1958">
        <v>385</v>
      </c>
      <c r="I1958">
        <v>0</v>
      </c>
      <c r="J1958" t="s">
        <v>194</v>
      </c>
      <c r="K1958" t="s">
        <v>201</v>
      </c>
      <c r="L1958" t="s">
        <v>201</v>
      </c>
      <c r="M1958" t="s">
        <v>670</v>
      </c>
      <c r="N1958" t="s">
        <v>232</v>
      </c>
      <c r="Q1958">
        <v>215998</v>
      </c>
    </row>
    <row r="1959" spans="1:17" x14ac:dyDescent="0.2">
      <c r="A1959" s="169">
        <v>43951</v>
      </c>
      <c r="B1959">
        <v>4505</v>
      </c>
      <c r="C1959" t="s">
        <v>396</v>
      </c>
      <c r="D1959" t="s">
        <v>265</v>
      </c>
      <c r="E1959" t="s">
        <v>264</v>
      </c>
      <c r="F1959" t="s">
        <v>454</v>
      </c>
      <c r="G1959" t="s">
        <v>245</v>
      </c>
      <c r="H1959">
        <v>3.8</v>
      </c>
      <c r="I1959">
        <v>0</v>
      </c>
      <c r="J1959" t="s">
        <v>193</v>
      </c>
      <c r="K1959" t="s">
        <v>201</v>
      </c>
      <c r="L1959" t="s">
        <v>201</v>
      </c>
      <c r="M1959" t="s">
        <v>652</v>
      </c>
      <c r="Q1959">
        <v>216003</v>
      </c>
    </row>
    <row r="1960" spans="1:17" x14ac:dyDescent="0.2">
      <c r="A1960" s="169">
        <v>43951</v>
      </c>
      <c r="B1960">
        <v>4505</v>
      </c>
      <c r="C1960" t="s">
        <v>396</v>
      </c>
      <c r="D1960" t="s">
        <v>265</v>
      </c>
      <c r="E1960" t="s">
        <v>264</v>
      </c>
      <c r="F1960" t="s">
        <v>453</v>
      </c>
      <c r="G1960" t="s">
        <v>245</v>
      </c>
      <c r="H1960">
        <v>3.8</v>
      </c>
      <c r="I1960">
        <v>0</v>
      </c>
      <c r="J1960" t="s">
        <v>193</v>
      </c>
      <c r="K1960" t="s">
        <v>201</v>
      </c>
      <c r="L1960" t="s">
        <v>201</v>
      </c>
      <c r="M1960" t="s">
        <v>652</v>
      </c>
      <c r="Q1960">
        <v>216005</v>
      </c>
    </row>
    <row r="1961" spans="1:17" x14ac:dyDescent="0.2">
      <c r="A1961" s="169">
        <v>43951</v>
      </c>
      <c r="B1961">
        <v>4505</v>
      </c>
      <c r="C1961" t="s">
        <v>396</v>
      </c>
      <c r="D1961" t="s">
        <v>265</v>
      </c>
      <c r="E1961" t="s">
        <v>264</v>
      </c>
      <c r="F1961" t="s">
        <v>452</v>
      </c>
      <c r="G1961" t="s">
        <v>245</v>
      </c>
      <c r="H1961">
        <v>3.8</v>
      </c>
      <c r="I1961">
        <v>0</v>
      </c>
      <c r="J1961" t="s">
        <v>193</v>
      </c>
      <c r="K1961" t="s">
        <v>201</v>
      </c>
      <c r="L1961" t="s">
        <v>201</v>
      </c>
      <c r="M1961" t="s">
        <v>652</v>
      </c>
      <c r="Q1961">
        <v>216007</v>
      </c>
    </row>
    <row r="1962" spans="1:17" x14ac:dyDescent="0.2">
      <c r="A1962" s="169">
        <v>43951</v>
      </c>
      <c r="B1962">
        <v>4505</v>
      </c>
      <c r="C1962" t="s">
        <v>396</v>
      </c>
      <c r="D1962" t="s">
        <v>265</v>
      </c>
      <c r="E1962" t="s">
        <v>264</v>
      </c>
      <c r="F1962" t="s">
        <v>451</v>
      </c>
      <c r="G1962" t="s">
        <v>245</v>
      </c>
      <c r="H1962">
        <v>3.8</v>
      </c>
      <c r="I1962">
        <v>0</v>
      </c>
      <c r="J1962" t="s">
        <v>193</v>
      </c>
      <c r="K1962" t="s">
        <v>201</v>
      </c>
      <c r="L1962" t="s">
        <v>201</v>
      </c>
      <c r="M1962" t="s">
        <v>652</v>
      </c>
      <c r="Q1962">
        <v>216009</v>
      </c>
    </row>
    <row r="1963" spans="1:17" x14ac:dyDescent="0.2">
      <c r="A1963" s="169">
        <v>43951</v>
      </c>
      <c r="B1963">
        <v>4505</v>
      </c>
      <c r="C1963" t="s">
        <v>396</v>
      </c>
      <c r="D1963" t="s">
        <v>265</v>
      </c>
      <c r="E1963" t="s">
        <v>264</v>
      </c>
      <c r="F1963" t="s">
        <v>450</v>
      </c>
      <c r="G1963" t="s">
        <v>245</v>
      </c>
      <c r="H1963">
        <v>3.8</v>
      </c>
      <c r="I1963">
        <v>0</v>
      </c>
      <c r="J1963" t="s">
        <v>193</v>
      </c>
      <c r="K1963" t="s">
        <v>201</v>
      </c>
      <c r="L1963" t="s">
        <v>201</v>
      </c>
      <c r="M1963" t="s">
        <v>652</v>
      </c>
      <c r="Q1963">
        <v>216011</v>
      </c>
    </row>
    <row r="1964" spans="1:17" x14ac:dyDescent="0.2">
      <c r="A1964" s="169">
        <v>43951</v>
      </c>
      <c r="B1964">
        <v>4505</v>
      </c>
      <c r="C1964" t="s">
        <v>396</v>
      </c>
      <c r="D1964" t="s">
        <v>265</v>
      </c>
      <c r="E1964" t="s">
        <v>264</v>
      </c>
      <c r="F1964" t="s">
        <v>447</v>
      </c>
      <c r="G1964" t="s">
        <v>245</v>
      </c>
      <c r="H1964">
        <v>3.8</v>
      </c>
      <c r="I1964">
        <v>0</v>
      </c>
      <c r="J1964" t="s">
        <v>193</v>
      </c>
      <c r="K1964" t="s">
        <v>201</v>
      </c>
      <c r="L1964" t="s">
        <v>201</v>
      </c>
      <c r="M1964" t="s">
        <v>652</v>
      </c>
      <c r="Q1964">
        <v>216013</v>
      </c>
    </row>
    <row r="1965" spans="1:17" x14ac:dyDescent="0.2">
      <c r="A1965" s="169">
        <v>43951</v>
      </c>
      <c r="B1965">
        <v>4505</v>
      </c>
      <c r="C1965" t="s">
        <v>396</v>
      </c>
      <c r="D1965" t="s">
        <v>265</v>
      </c>
      <c r="E1965" t="s">
        <v>264</v>
      </c>
      <c r="F1965" t="s">
        <v>446</v>
      </c>
      <c r="G1965" t="s">
        <v>245</v>
      </c>
      <c r="H1965">
        <v>3.8</v>
      </c>
      <c r="I1965">
        <v>0</v>
      </c>
      <c r="J1965" t="s">
        <v>193</v>
      </c>
      <c r="K1965" t="s">
        <v>201</v>
      </c>
      <c r="L1965" t="s">
        <v>201</v>
      </c>
      <c r="M1965" t="s">
        <v>652</v>
      </c>
      <c r="Q1965">
        <v>216017</v>
      </c>
    </row>
    <row r="1966" spans="1:17" x14ac:dyDescent="0.2">
      <c r="A1966" s="169">
        <v>43951</v>
      </c>
      <c r="B1966">
        <v>4505</v>
      </c>
      <c r="C1966" t="s">
        <v>396</v>
      </c>
      <c r="D1966" t="s">
        <v>265</v>
      </c>
      <c r="E1966" t="s">
        <v>264</v>
      </c>
      <c r="F1966" s="175" t="s">
        <v>445</v>
      </c>
      <c r="G1966" t="s">
        <v>245</v>
      </c>
      <c r="H1966">
        <v>3.8</v>
      </c>
      <c r="I1966">
        <v>0</v>
      </c>
      <c r="J1966" t="s">
        <v>193</v>
      </c>
      <c r="K1966" t="s">
        <v>201</v>
      </c>
      <c r="L1966" t="s">
        <v>201</v>
      </c>
      <c r="M1966" t="s">
        <v>652</v>
      </c>
      <c r="Q1966">
        <v>216019</v>
      </c>
    </row>
    <row r="1967" spans="1:17" x14ac:dyDescent="0.2">
      <c r="A1967" s="169">
        <v>43951</v>
      </c>
      <c r="B1967">
        <v>4505</v>
      </c>
      <c r="C1967" t="s">
        <v>396</v>
      </c>
      <c r="D1967" t="s">
        <v>265</v>
      </c>
      <c r="E1967" t="s">
        <v>264</v>
      </c>
      <c r="F1967" t="s">
        <v>444</v>
      </c>
      <c r="G1967" t="s">
        <v>245</v>
      </c>
      <c r="H1967">
        <v>3.8</v>
      </c>
      <c r="I1967">
        <v>0</v>
      </c>
      <c r="J1967" t="s">
        <v>193</v>
      </c>
      <c r="K1967" t="s">
        <v>201</v>
      </c>
      <c r="L1967" t="s">
        <v>201</v>
      </c>
      <c r="M1967" t="s">
        <v>652</v>
      </c>
      <c r="Q1967">
        <v>216022</v>
      </c>
    </row>
    <row r="1968" spans="1:17" x14ac:dyDescent="0.2">
      <c r="A1968" s="169">
        <v>43951</v>
      </c>
      <c r="B1968">
        <v>4505</v>
      </c>
      <c r="C1968" t="s">
        <v>396</v>
      </c>
      <c r="D1968" t="s">
        <v>265</v>
      </c>
      <c r="E1968" t="s">
        <v>264</v>
      </c>
      <c r="F1968" t="s">
        <v>443</v>
      </c>
      <c r="G1968" t="s">
        <v>245</v>
      </c>
      <c r="H1968">
        <v>3.8</v>
      </c>
      <c r="I1968">
        <v>0</v>
      </c>
      <c r="J1968" t="s">
        <v>193</v>
      </c>
      <c r="K1968" t="s">
        <v>201</v>
      </c>
      <c r="L1968" t="s">
        <v>201</v>
      </c>
      <c r="M1968" t="s">
        <v>652</v>
      </c>
      <c r="Q1968">
        <v>216024</v>
      </c>
    </row>
    <row r="1969" spans="1:17" x14ac:dyDescent="0.2">
      <c r="A1969" s="169">
        <v>43951</v>
      </c>
      <c r="B1969">
        <v>4505</v>
      </c>
      <c r="C1969" t="s">
        <v>396</v>
      </c>
      <c r="D1969" t="s">
        <v>265</v>
      </c>
      <c r="E1969" t="s">
        <v>264</v>
      </c>
      <c r="F1969" t="s">
        <v>405</v>
      </c>
      <c r="G1969" t="s">
        <v>245</v>
      </c>
      <c r="H1969">
        <v>3.8</v>
      </c>
      <c r="I1969">
        <v>0</v>
      </c>
      <c r="J1969" t="s">
        <v>193</v>
      </c>
      <c r="K1969" t="s">
        <v>201</v>
      </c>
      <c r="L1969" t="s">
        <v>201</v>
      </c>
      <c r="M1969" t="s">
        <v>652</v>
      </c>
      <c r="Q1969">
        <v>216026</v>
      </c>
    </row>
    <row r="1970" spans="1:17" x14ac:dyDescent="0.2">
      <c r="A1970" s="169">
        <v>43951</v>
      </c>
      <c r="B1970">
        <v>4505</v>
      </c>
      <c r="C1970" t="s">
        <v>396</v>
      </c>
      <c r="D1970" t="s">
        <v>265</v>
      </c>
      <c r="E1970" t="s">
        <v>264</v>
      </c>
      <c r="F1970" t="s">
        <v>442</v>
      </c>
      <c r="G1970" t="s">
        <v>245</v>
      </c>
      <c r="H1970">
        <v>3.8</v>
      </c>
      <c r="I1970">
        <v>0</v>
      </c>
      <c r="J1970" t="s">
        <v>193</v>
      </c>
      <c r="K1970" t="s">
        <v>201</v>
      </c>
      <c r="L1970" t="s">
        <v>201</v>
      </c>
      <c r="M1970" t="s">
        <v>652</v>
      </c>
      <c r="Q1970">
        <v>216029</v>
      </c>
    </row>
    <row r="1971" spans="1:17" x14ac:dyDescent="0.2">
      <c r="A1971" s="169">
        <v>43951</v>
      </c>
      <c r="B1971">
        <v>4505</v>
      </c>
      <c r="C1971" t="s">
        <v>396</v>
      </c>
      <c r="D1971" t="s">
        <v>265</v>
      </c>
      <c r="E1971" t="s">
        <v>264</v>
      </c>
      <c r="F1971" t="s">
        <v>441</v>
      </c>
      <c r="G1971" t="s">
        <v>245</v>
      </c>
      <c r="H1971">
        <v>3.8</v>
      </c>
      <c r="I1971">
        <v>0</v>
      </c>
      <c r="J1971" t="s">
        <v>193</v>
      </c>
      <c r="K1971" t="s">
        <v>201</v>
      </c>
      <c r="L1971" t="s">
        <v>201</v>
      </c>
      <c r="M1971" t="s">
        <v>652</v>
      </c>
      <c r="Q1971">
        <v>216031</v>
      </c>
    </row>
    <row r="1972" spans="1:17" x14ac:dyDescent="0.2">
      <c r="A1972" s="169">
        <v>43951</v>
      </c>
      <c r="B1972">
        <v>4505</v>
      </c>
      <c r="C1972" t="s">
        <v>396</v>
      </c>
      <c r="D1972" t="s">
        <v>265</v>
      </c>
      <c r="E1972" t="s">
        <v>264</v>
      </c>
      <c r="F1972" t="s">
        <v>440</v>
      </c>
      <c r="G1972" t="s">
        <v>245</v>
      </c>
      <c r="H1972">
        <v>3.8</v>
      </c>
      <c r="I1972">
        <v>0</v>
      </c>
      <c r="J1972" t="s">
        <v>193</v>
      </c>
      <c r="K1972" t="s">
        <v>201</v>
      </c>
      <c r="L1972" t="s">
        <v>201</v>
      </c>
      <c r="M1972" t="s">
        <v>652</v>
      </c>
      <c r="Q1972">
        <v>216033</v>
      </c>
    </row>
    <row r="1973" spans="1:17" x14ac:dyDescent="0.2">
      <c r="A1973" s="169">
        <v>43951</v>
      </c>
      <c r="B1973">
        <v>4505</v>
      </c>
      <c r="C1973" t="s">
        <v>396</v>
      </c>
      <c r="D1973" t="s">
        <v>265</v>
      </c>
      <c r="E1973" t="s">
        <v>264</v>
      </c>
      <c r="F1973" t="s">
        <v>439</v>
      </c>
      <c r="G1973" t="s">
        <v>245</v>
      </c>
      <c r="H1973">
        <v>3.8</v>
      </c>
      <c r="I1973">
        <v>0</v>
      </c>
      <c r="J1973" t="s">
        <v>193</v>
      </c>
      <c r="K1973" t="s">
        <v>201</v>
      </c>
      <c r="L1973" t="s">
        <v>201</v>
      </c>
      <c r="M1973" t="s">
        <v>652</v>
      </c>
      <c r="Q1973">
        <v>216039</v>
      </c>
    </row>
    <row r="1974" spans="1:17" x14ac:dyDescent="0.2">
      <c r="A1974" s="169">
        <v>43951</v>
      </c>
      <c r="B1974">
        <v>4505</v>
      </c>
      <c r="C1974" t="s">
        <v>396</v>
      </c>
      <c r="D1974" t="s">
        <v>265</v>
      </c>
      <c r="E1974" t="s">
        <v>264</v>
      </c>
      <c r="F1974" t="s">
        <v>438</v>
      </c>
      <c r="G1974" t="s">
        <v>245</v>
      </c>
      <c r="H1974">
        <v>3.8</v>
      </c>
      <c r="I1974">
        <v>0</v>
      </c>
      <c r="J1974" t="s">
        <v>193</v>
      </c>
      <c r="K1974" t="s">
        <v>201</v>
      </c>
      <c r="L1974" t="s">
        <v>201</v>
      </c>
      <c r="M1974" t="s">
        <v>652</v>
      </c>
      <c r="Q1974">
        <v>216041</v>
      </c>
    </row>
    <row r="1975" spans="1:17" x14ac:dyDescent="0.2">
      <c r="A1975" s="169">
        <v>43951</v>
      </c>
      <c r="B1975">
        <v>4505</v>
      </c>
      <c r="C1975" t="s">
        <v>396</v>
      </c>
      <c r="D1975" t="s">
        <v>265</v>
      </c>
      <c r="E1975" t="s">
        <v>264</v>
      </c>
      <c r="F1975" t="s">
        <v>437</v>
      </c>
      <c r="G1975" t="s">
        <v>245</v>
      </c>
      <c r="H1975">
        <v>3.8</v>
      </c>
      <c r="I1975">
        <v>0</v>
      </c>
      <c r="J1975" t="s">
        <v>193</v>
      </c>
      <c r="K1975" t="s">
        <v>201</v>
      </c>
      <c r="L1975" t="s">
        <v>201</v>
      </c>
      <c r="M1975" t="s">
        <v>652</v>
      </c>
      <c r="Q1975">
        <v>216043</v>
      </c>
    </row>
    <row r="1976" spans="1:17" x14ac:dyDescent="0.2">
      <c r="A1976" s="169">
        <v>43951</v>
      </c>
      <c r="B1976">
        <v>4505</v>
      </c>
      <c r="C1976" t="s">
        <v>396</v>
      </c>
      <c r="D1976" t="s">
        <v>265</v>
      </c>
      <c r="E1976" t="s">
        <v>264</v>
      </c>
      <c r="F1976" t="s">
        <v>436</v>
      </c>
      <c r="G1976" t="s">
        <v>245</v>
      </c>
      <c r="H1976">
        <v>3.8</v>
      </c>
      <c r="I1976">
        <v>0</v>
      </c>
      <c r="J1976" t="s">
        <v>193</v>
      </c>
      <c r="K1976" t="s">
        <v>201</v>
      </c>
      <c r="L1976" t="s">
        <v>201</v>
      </c>
      <c r="M1976" t="s">
        <v>652</v>
      </c>
      <c r="Q1976">
        <v>216045</v>
      </c>
    </row>
    <row r="1977" spans="1:17" x14ac:dyDescent="0.2">
      <c r="A1977" s="169">
        <v>43951</v>
      </c>
      <c r="B1977">
        <v>4505</v>
      </c>
      <c r="C1977" t="s">
        <v>396</v>
      </c>
      <c r="D1977" t="s">
        <v>265</v>
      </c>
      <c r="E1977" t="s">
        <v>264</v>
      </c>
      <c r="F1977" t="s">
        <v>435</v>
      </c>
      <c r="G1977" t="s">
        <v>245</v>
      </c>
      <c r="H1977">
        <v>3.8</v>
      </c>
      <c r="I1977">
        <v>0</v>
      </c>
      <c r="J1977" t="s">
        <v>193</v>
      </c>
      <c r="K1977" t="s">
        <v>201</v>
      </c>
      <c r="L1977" t="s">
        <v>201</v>
      </c>
      <c r="M1977" t="s">
        <v>652</v>
      </c>
      <c r="Q1977">
        <v>216047</v>
      </c>
    </row>
    <row r="1978" spans="1:17" x14ac:dyDescent="0.2">
      <c r="A1978" s="169">
        <v>43951</v>
      </c>
      <c r="B1978">
        <v>4505</v>
      </c>
      <c r="C1978" t="s">
        <v>396</v>
      </c>
      <c r="D1978" t="s">
        <v>265</v>
      </c>
      <c r="E1978" t="s">
        <v>264</v>
      </c>
      <c r="F1978" t="s">
        <v>434</v>
      </c>
      <c r="G1978" t="s">
        <v>245</v>
      </c>
      <c r="H1978">
        <v>3.8</v>
      </c>
      <c r="I1978">
        <v>0</v>
      </c>
      <c r="J1978" t="s">
        <v>193</v>
      </c>
      <c r="K1978" t="s">
        <v>201</v>
      </c>
      <c r="L1978" t="s">
        <v>201</v>
      </c>
      <c r="M1978" t="s">
        <v>652</v>
      </c>
      <c r="Q1978">
        <v>216049</v>
      </c>
    </row>
    <row r="1979" spans="1:17" x14ac:dyDescent="0.2">
      <c r="A1979" s="169">
        <v>43951</v>
      </c>
      <c r="B1979">
        <v>4505</v>
      </c>
      <c r="C1979" t="s">
        <v>396</v>
      </c>
      <c r="D1979" t="s">
        <v>265</v>
      </c>
      <c r="E1979" t="s">
        <v>264</v>
      </c>
      <c r="F1979" t="s">
        <v>433</v>
      </c>
      <c r="G1979" t="s">
        <v>245</v>
      </c>
      <c r="H1979">
        <v>3.8</v>
      </c>
      <c r="I1979">
        <v>0</v>
      </c>
      <c r="J1979" t="s">
        <v>193</v>
      </c>
      <c r="K1979" t="s">
        <v>201</v>
      </c>
      <c r="L1979" t="s">
        <v>201</v>
      </c>
      <c r="M1979" t="s">
        <v>652</v>
      </c>
      <c r="Q1979">
        <v>216051</v>
      </c>
    </row>
    <row r="1980" spans="1:17" x14ac:dyDescent="0.2">
      <c r="A1980" s="169">
        <v>43951</v>
      </c>
      <c r="B1980">
        <v>4505</v>
      </c>
      <c r="C1980" t="s">
        <v>396</v>
      </c>
      <c r="D1980" t="s">
        <v>265</v>
      </c>
      <c r="E1980" t="s">
        <v>264</v>
      </c>
      <c r="F1980" t="s">
        <v>432</v>
      </c>
      <c r="G1980" t="s">
        <v>245</v>
      </c>
      <c r="H1980">
        <v>3.8</v>
      </c>
      <c r="I1980">
        <v>0</v>
      </c>
      <c r="J1980" t="s">
        <v>193</v>
      </c>
      <c r="K1980" t="s">
        <v>201</v>
      </c>
      <c r="L1980" t="s">
        <v>201</v>
      </c>
      <c r="M1980" t="s">
        <v>652</v>
      </c>
      <c r="Q1980">
        <v>216053</v>
      </c>
    </row>
    <row r="1981" spans="1:17" x14ac:dyDescent="0.2">
      <c r="A1981" s="169">
        <v>43951</v>
      </c>
      <c r="B1981">
        <v>4505</v>
      </c>
      <c r="C1981" t="s">
        <v>396</v>
      </c>
      <c r="D1981" t="s">
        <v>265</v>
      </c>
      <c r="E1981" t="s">
        <v>264</v>
      </c>
      <c r="F1981" t="s">
        <v>431</v>
      </c>
      <c r="G1981" t="s">
        <v>245</v>
      </c>
      <c r="H1981">
        <v>3.8</v>
      </c>
      <c r="I1981">
        <v>0</v>
      </c>
      <c r="J1981" t="s">
        <v>193</v>
      </c>
      <c r="K1981" t="s">
        <v>201</v>
      </c>
      <c r="L1981" t="s">
        <v>201</v>
      </c>
      <c r="M1981" t="s">
        <v>652</v>
      </c>
      <c r="Q1981">
        <v>216056</v>
      </c>
    </row>
    <row r="1982" spans="1:17" x14ac:dyDescent="0.2">
      <c r="A1982" s="169">
        <v>43951</v>
      </c>
      <c r="B1982">
        <v>4505</v>
      </c>
      <c r="C1982" t="s">
        <v>396</v>
      </c>
      <c r="D1982" t="s">
        <v>265</v>
      </c>
      <c r="E1982" t="s">
        <v>264</v>
      </c>
      <c r="F1982" t="s">
        <v>430</v>
      </c>
      <c r="G1982" t="s">
        <v>245</v>
      </c>
      <c r="H1982">
        <v>3.8</v>
      </c>
      <c r="I1982">
        <v>0</v>
      </c>
      <c r="J1982" t="s">
        <v>193</v>
      </c>
      <c r="K1982" t="s">
        <v>201</v>
      </c>
      <c r="L1982" t="s">
        <v>201</v>
      </c>
      <c r="M1982" t="s">
        <v>652</v>
      </c>
      <c r="Q1982">
        <v>216058</v>
      </c>
    </row>
    <row r="1983" spans="1:17" x14ac:dyDescent="0.2">
      <c r="A1983" s="169">
        <v>43951</v>
      </c>
      <c r="B1983">
        <v>4505</v>
      </c>
      <c r="C1983" t="s">
        <v>396</v>
      </c>
      <c r="D1983" t="s">
        <v>265</v>
      </c>
      <c r="E1983" t="s">
        <v>264</v>
      </c>
      <c r="F1983" t="s">
        <v>429</v>
      </c>
      <c r="G1983" t="s">
        <v>245</v>
      </c>
      <c r="H1983">
        <v>3.8</v>
      </c>
      <c r="I1983">
        <v>0</v>
      </c>
      <c r="J1983" t="s">
        <v>193</v>
      </c>
      <c r="K1983" t="s">
        <v>201</v>
      </c>
      <c r="L1983" t="s">
        <v>201</v>
      </c>
      <c r="M1983" t="s">
        <v>652</v>
      </c>
      <c r="Q1983">
        <v>216060</v>
      </c>
    </row>
    <row r="1984" spans="1:17" x14ac:dyDescent="0.2">
      <c r="A1984" s="169">
        <v>43951</v>
      </c>
      <c r="B1984">
        <v>4505</v>
      </c>
      <c r="C1984" t="s">
        <v>396</v>
      </c>
      <c r="D1984" t="s">
        <v>265</v>
      </c>
      <c r="E1984" t="s">
        <v>264</v>
      </c>
      <c r="F1984" t="s">
        <v>417</v>
      </c>
      <c r="G1984" t="s">
        <v>245</v>
      </c>
      <c r="H1984">
        <v>3.8</v>
      </c>
      <c r="I1984">
        <v>0</v>
      </c>
      <c r="J1984" t="s">
        <v>193</v>
      </c>
      <c r="K1984" t="s">
        <v>201</v>
      </c>
      <c r="L1984" t="s">
        <v>201</v>
      </c>
      <c r="M1984" t="s">
        <v>652</v>
      </c>
      <c r="Q1984">
        <v>216062</v>
      </c>
    </row>
    <row r="1985" spans="1:17" x14ac:dyDescent="0.2">
      <c r="A1985" s="169">
        <v>43951</v>
      </c>
      <c r="B1985">
        <v>4505</v>
      </c>
      <c r="C1985" t="s">
        <v>396</v>
      </c>
      <c r="D1985" t="s">
        <v>265</v>
      </c>
      <c r="E1985" t="s">
        <v>264</v>
      </c>
      <c r="F1985" t="s">
        <v>395</v>
      </c>
      <c r="G1985" t="s">
        <v>245</v>
      </c>
      <c r="H1985">
        <v>3.8</v>
      </c>
      <c r="I1985">
        <v>0</v>
      </c>
      <c r="J1985" t="s">
        <v>193</v>
      </c>
      <c r="K1985" t="s">
        <v>201</v>
      </c>
      <c r="L1985" t="s">
        <v>201</v>
      </c>
      <c r="M1985" t="s">
        <v>652</v>
      </c>
      <c r="Q1985">
        <v>216064</v>
      </c>
    </row>
    <row r="1986" spans="1:17" x14ac:dyDescent="0.2">
      <c r="A1986" s="169">
        <v>43951</v>
      </c>
      <c r="B1986">
        <v>4505</v>
      </c>
      <c r="C1986" t="s">
        <v>396</v>
      </c>
      <c r="D1986" t="s">
        <v>265</v>
      </c>
      <c r="E1986" t="s">
        <v>264</v>
      </c>
      <c r="F1986" t="s">
        <v>428</v>
      </c>
      <c r="G1986" t="s">
        <v>245</v>
      </c>
      <c r="H1986">
        <v>3.8</v>
      </c>
      <c r="I1986">
        <v>0</v>
      </c>
      <c r="J1986" t="s">
        <v>193</v>
      </c>
      <c r="K1986" t="s">
        <v>201</v>
      </c>
      <c r="L1986" t="s">
        <v>201</v>
      </c>
      <c r="M1986" t="s">
        <v>652</v>
      </c>
      <c r="Q1986">
        <v>216066</v>
      </c>
    </row>
    <row r="1987" spans="1:17" x14ac:dyDescent="0.2">
      <c r="A1987" s="169">
        <v>43951</v>
      </c>
      <c r="B1987">
        <v>4505</v>
      </c>
      <c r="C1987" t="s">
        <v>396</v>
      </c>
      <c r="D1987" t="s">
        <v>265</v>
      </c>
      <c r="E1987" t="s">
        <v>264</v>
      </c>
      <c r="F1987" t="s">
        <v>427</v>
      </c>
      <c r="G1987" t="s">
        <v>245</v>
      </c>
      <c r="H1987">
        <v>3.8</v>
      </c>
      <c r="I1987">
        <v>0</v>
      </c>
      <c r="J1987" t="s">
        <v>193</v>
      </c>
      <c r="K1987" t="s">
        <v>201</v>
      </c>
      <c r="L1987" t="s">
        <v>201</v>
      </c>
      <c r="M1987" t="s">
        <v>652</v>
      </c>
      <c r="Q1987">
        <v>216068</v>
      </c>
    </row>
    <row r="1988" spans="1:17" x14ac:dyDescent="0.2">
      <c r="A1988" s="169">
        <v>43951</v>
      </c>
      <c r="B1988">
        <v>4505</v>
      </c>
      <c r="C1988" t="s">
        <v>396</v>
      </c>
      <c r="D1988" t="s">
        <v>265</v>
      </c>
      <c r="E1988" t="s">
        <v>264</v>
      </c>
      <c r="F1988" t="s">
        <v>426</v>
      </c>
      <c r="G1988" t="s">
        <v>245</v>
      </c>
      <c r="H1988">
        <v>3.8</v>
      </c>
      <c r="I1988">
        <v>0</v>
      </c>
      <c r="J1988" t="s">
        <v>193</v>
      </c>
      <c r="K1988" t="s">
        <v>201</v>
      </c>
      <c r="L1988" t="s">
        <v>201</v>
      </c>
      <c r="M1988" t="s">
        <v>652</v>
      </c>
      <c r="Q1988">
        <v>216070</v>
      </c>
    </row>
    <row r="1989" spans="1:17" x14ac:dyDescent="0.2">
      <c r="A1989" s="169">
        <v>43951</v>
      </c>
      <c r="B1989">
        <v>4505</v>
      </c>
      <c r="C1989" t="s">
        <v>396</v>
      </c>
      <c r="D1989" t="s">
        <v>265</v>
      </c>
      <c r="E1989" t="s">
        <v>264</v>
      </c>
      <c r="F1989" t="s">
        <v>425</v>
      </c>
      <c r="G1989" t="s">
        <v>245</v>
      </c>
      <c r="H1989">
        <v>3.8</v>
      </c>
      <c r="I1989">
        <v>0</v>
      </c>
      <c r="J1989" t="s">
        <v>193</v>
      </c>
      <c r="K1989" t="s">
        <v>201</v>
      </c>
      <c r="L1989" t="s">
        <v>201</v>
      </c>
      <c r="M1989" t="s">
        <v>652</v>
      </c>
      <c r="Q1989">
        <v>216075</v>
      </c>
    </row>
    <row r="1990" spans="1:17" x14ac:dyDescent="0.2">
      <c r="A1990" s="169">
        <v>43951</v>
      </c>
      <c r="B1990">
        <v>4505</v>
      </c>
      <c r="C1990" t="s">
        <v>396</v>
      </c>
      <c r="D1990" t="s">
        <v>265</v>
      </c>
      <c r="E1990" t="s">
        <v>264</v>
      </c>
      <c r="F1990" t="s">
        <v>424</v>
      </c>
      <c r="G1990" t="s">
        <v>245</v>
      </c>
      <c r="H1990">
        <v>3.8</v>
      </c>
      <c r="I1990">
        <v>0</v>
      </c>
      <c r="J1990" t="s">
        <v>193</v>
      </c>
      <c r="K1990" t="s">
        <v>201</v>
      </c>
      <c r="L1990" t="s">
        <v>201</v>
      </c>
      <c r="M1990" t="s">
        <v>652</v>
      </c>
      <c r="Q1990">
        <v>216077</v>
      </c>
    </row>
    <row r="1991" spans="1:17" x14ac:dyDescent="0.2">
      <c r="A1991" s="169">
        <v>43951</v>
      </c>
      <c r="B1991">
        <v>4505</v>
      </c>
      <c r="C1991" t="s">
        <v>396</v>
      </c>
      <c r="D1991" t="s">
        <v>265</v>
      </c>
      <c r="E1991" t="s">
        <v>264</v>
      </c>
      <c r="F1991" t="s">
        <v>423</v>
      </c>
      <c r="G1991" t="s">
        <v>245</v>
      </c>
      <c r="H1991">
        <v>3.8</v>
      </c>
      <c r="I1991">
        <v>0</v>
      </c>
      <c r="J1991" t="s">
        <v>193</v>
      </c>
      <c r="K1991" t="s">
        <v>201</v>
      </c>
      <c r="L1991" t="s">
        <v>201</v>
      </c>
      <c r="M1991" t="s">
        <v>652</v>
      </c>
      <c r="Q1991">
        <v>216079</v>
      </c>
    </row>
    <row r="1992" spans="1:17" x14ac:dyDescent="0.2">
      <c r="A1992" s="169">
        <v>43951</v>
      </c>
      <c r="B1992">
        <v>4505</v>
      </c>
      <c r="C1992" t="s">
        <v>396</v>
      </c>
      <c r="D1992" t="s">
        <v>265</v>
      </c>
      <c r="E1992" t="s">
        <v>264</v>
      </c>
      <c r="F1992" t="s">
        <v>422</v>
      </c>
      <c r="G1992" t="s">
        <v>245</v>
      </c>
      <c r="H1992">
        <v>3.8</v>
      </c>
      <c r="I1992">
        <v>0</v>
      </c>
      <c r="J1992" t="s">
        <v>193</v>
      </c>
      <c r="K1992" t="s">
        <v>201</v>
      </c>
      <c r="L1992" t="s">
        <v>201</v>
      </c>
      <c r="M1992" t="s">
        <v>652</v>
      </c>
      <c r="Q1992">
        <v>216087</v>
      </c>
    </row>
    <row r="1993" spans="1:17" x14ac:dyDescent="0.2">
      <c r="A1993" s="169">
        <v>43951</v>
      </c>
      <c r="B1993">
        <v>4505</v>
      </c>
      <c r="C1993" t="s">
        <v>396</v>
      </c>
      <c r="D1993" t="s">
        <v>265</v>
      </c>
      <c r="E1993" t="s">
        <v>264</v>
      </c>
      <c r="F1993" t="s">
        <v>421</v>
      </c>
      <c r="G1993" t="s">
        <v>245</v>
      </c>
      <c r="H1993">
        <v>3.8</v>
      </c>
      <c r="I1993">
        <v>0</v>
      </c>
      <c r="J1993" t="s">
        <v>193</v>
      </c>
      <c r="K1993" t="s">
        <v>201</v>
      </c>
      <c r="L1993" t="s">
        <v>201</v>
      </c>
      <c r="M1993" t="s">
        <v>652</v>
      </c>
      <c r="Q1993">
        <v>216090</v>
      </c>
    </row>
    <row r="1994" spans="1:17" x14ac:dyDescent="0.2">
      <c r="A1994" s="169">
        <v>43951</v>
      </c>
      <c r="B1994">
        <v>4505</v>
      </c>
      <c r="C1994" t="s">
        <v>396</v>
      </c>
      <c r="D1994" t="s">
        <v>265</v>
      </c>
      <c r="E1994" t="s">
        <v>264</v>
      </c>
      <c r="F1994" t="s">
        <v>420</v>
      </c>
      <c r="G1994" t="s">
        <v>245</v>
      </c>
      <c r="H1994">
        <v>3.8</v>
      </c>
      <c r="I1994">
        <v>0</v>
      </c>
      <c r="J1994" t="s">
        <v>193</v>
      </c>
      <c r="K1994" t="s">
        <v>201</v>
      </c>
      <c r="L1994" t="s">
        <v>201</v>
      </c>
      <c r="M1994" t="s">
        <v>652</v>
      </c>
      <c r="Q1994">
        <v>216092</v>
      </c>
    </row>
    <row r="1995" spans="1:17" x14ac:dyDescent="0.2">
      <c r="A1995" s="169">
        <v>43951</v>
      </c>
      <c r="B1995">
        <v>4505</v>
      </c>
      <c r="C1995" t="s">
        <v>396</v>
      </c>
      <c r="D1995" t="s">
        <v>265</v>
      </c>
      <c r="E1995" t="s">
        <v>264</v>
      </c>
      <c r="F1995" t="s">
        <v>419</v>
      </c>
      <c r="G1995" t="s">
        <v>245</v>
      </c>
      <c r="H1995">
        <v>3.8</v>
      </c>
      <c r="I1995">
        <v>0</v>
      </c>
      <c r="J1995" t="s">
        <v>193</v>
      </c>
      <c r="K1995" t="s">
        <v>201</v>
      </c>
      <c r="L1995" t="s">
        <v>201</v>
      </c>
      <c r="M1995" t="s">
        <v>652</v>
      </c>
      <c r="Q1995">
        <v>216094</v>
      </c>
    </row>
    <row r="1996" spans="1:17" x14ac:dyDescent="0.2">
      <c r="A1996" s="169">
        <v>43951</v>
      </c>
      <c r="B1996">
        <v>4505</v>
      </c>
      <c r="C1996" t="s">
        <v>396</v>
      </c>
      <c r="D1996" t="s">
        <v>265</v>
      </c>
      <c r="E1996" t="s">
        <v>264</v>
      </c>
      <c r="F1996" t="s">
        <v>418</v>
      </c>
      <c r="G1996" t="s">
        <v>245</v>
      </c>
      <c r="H1996">
        <v>3.8</v>
      </c>
      <c r="I1996">
        <v>0</v>
      </c>
      <c r="J1996" t="s">
        <v>193</v>
      </c>
      <c r="K1996" t="s">
        <v>201</v>
      </c>
      <c r="L1996" t="s">
        <v>201</v>
      </c>
      <c r="M1996" t="s">
        <v>652</v>
      </c>
      <c r="Q1996">
        <v>216096</v>
      </c>
    </row>
    <row r="1997" spans="1:17" x14ac:dyDescent="0.2">
      <c r="A1997" s="169">
        <v>43951</v>
      </c>
      <c r="B1997">
        <v>4505</v>
      </c>
      <c r="C1997" t="s">
        <v>396</v>
      </c>
      <c r="D1997" t="s">
        <v>265</v>
      </c>
      <c r="E1997" t="s">
        <v>264</v>
      </c>
      <c r="F1997" t="s">
        <v>417</v>
      </c>
      <c r="G1997" t="s">
        <v>245</v>
      </c>
      <c r="H1997">
        <v>3.8</v>
      </c>
      <c r="I1997">
        <v>0</v>
      </c>
      <c r="J1997" t="s">
        <v>193</v>
      </c>
      <c r="K1997" t="s">
        <v>201</v>
      </c>
      <c r="L1997" t="s">
        <v>201</v>
      </c>
      <c r="M1997" t="s">
        <v>652</v>
      </c>
      <c r="Q1997">
        <v>216099</v>
      </c>
    </row>
    <row r="1998" spans="1:17" x14ac:dyDescent="0.2">
      <c r="A1998" s="169">
        <v>43951</v>
      </c>
      <c r="B1998">
        <v>4505</v>
      </c>
      <c r="C1998" t="s">
        <v>396</v>
      </c>
      <c r="D1998" t="s">
        <v>265</v>
      </c>
      <c r="E1998" t="s">
        <v>264</v>
      </c>
      <c r="F1998" t="s">
        <v>416</v>
      </c>
      <c r="G1998" t="s">
        <v>245</v>
      </c>
      <c r="H1998">
        <v>3.8</v>
      </c>
      <c r="I1998">
        <v>0</v>
      </c>
      <c r="J1998" t="s">
        <v>193</v>
      </c>
      <c r="K1998" t="s">
        <v>201</v>
      </c>
      <c r="L1998" t="s">
        <v>201</v>
      </c>
      <c r="M1998" t="s">
        <v>652</v>
      </c>
      <c r="Q1998">
        <v>216101</v>
      </c>
    </row>
    <row r="1999" spans="1:17" x14ac:dyDescent="0.2">
      <c r="A1999" s="169">
        <v>43951</v>
      </c>
      <c r="B1999">
        <v>4505</v>
      </c>
      <c r="C1999" t="s">
        <v>396</v>
      </c>
      <c r="D1999" t="s">
        <v>265</v>
      </c>
      <c r="E1999" t="s">
        <v>264</v>
      </c>
      <c r="F1999" t="s">
        <v>415</v>
      </c>
      <c r="G1999" t="s">
        <v>245</v>
      </c>
      <c r="H1999">
        <v>3.8</v>
      </c>
      <c r="I1999">
        <v>0</v>
      </c>
      <c r="J1999" t="s">
        <v>193</v>
      </c>
      <c r="K1999" t="s">
        <v>201</v>
      </c>
      <c r="L1999" t="s">
        <v>201</v>
      </c>
      <c r="M1999" t="s">
        <v>652</v>
      </c>
      <c r="Q1999">
        <v>216103</v>
      </c>
    </row>
    <row r="2000" spans="1:17" x14ac:dyDescent="0.2">
      <c r="A2000" s="169">
        <v>43951</v>
      </c>
      <c r="B2000">
        <v>4505</v>
      </c>
      <c r="C2000" t="s">
        <v>396</v>
      </c>
      <c r="D2000" t="s">
        <v>265</v>
      </c>
      <c r="E2000" t="s">
        <v>264</v>
      </c>
      <c r="F2000" t="s">
        <v>414</v>
      </c>
      <c r="G2000" t="s">
        <v>245</v>
      </c>
      <c r="H2000">
        <v>3.8</v>
      </c>
      <c r="I2000">
        <v>0</v>
      </c>
      <c r="J2000" t="s">
        <v>193</v>
      </c>
      <c r="K2000" t="s">
        <v>201</v>
      </c>
      <c r="L2000" t="s">
        <v>201</v>
      </c>
      <c r="M2000" t="s">
        <v>652</v>
      </c>
      <c r="Q2000">
        <v>216105</v>
      </c>
    </row>
    <row r="2001" spans="1:17" x14ac:dyDescent="0.2">
      <c r="A2001" s="169">
        <v>43951</v>
      </c>
      <c r="B2001">
        <v>4125</v>
      </c>
      <c r="C2001" t="s">
        <v>303</v>
      </c>
      <c r="D2001" t="s">
        <v>265</v>
      </c>
      <c r="E2001" t="s">
        <v>264</v>
      </c>
      <c r="F2001" t="s">
        <v>669</v>
      </c>
      <c r="G2001" t="s">
        <v>245</v>
      </c>
      <c r="H2001">
        <v>50.33</v>
      </c>
      <c r="I2001">
        <v>0</v>
      </c>
      <c r="J2001" t="s">
        <v>193</v>
      </c>
      <c r="K2001" t="s">
        <v>201</v>
      </c>
      <c r="L2001" t="s">
        <v>201</v>
      </c>
      <c r="M2001" t="s">
        <v>652</v>
      </c>
      <c r="N2001" t="s">
        <v>412</v>
      </c>
      <c r="Q2001">
        <v>216107</v>
      </c>
    </row>
    <row r="2002" spans="1:17" x14ac:dyDescent="0.2">
      <c r="A2002" s="169">
        <v>43951</v>
      </c>
      <c r="B2002">
        <v>4125</v>
      </c>
      <c r="C2002" t="s">
        <v>303</v>
      </c>
      <c r="D2002" t="s">
        <v>265</v>
      </c>
      <c r="E2002" t="s">
        <v>264</v>
      </c>
      <c r="F2002" t="s">
        <v>667</v>
      </c>
      <c r="G2002" t="s">
        <v>245</v>
      </c>
      <c r="H2002">
        <v>74.87</v>
      </c>
      <c r="I2002">
        <v>0</v>
      </c>
      <c r="J2002" t="s">
        <v>193</v>
      </c>
      <c r="K2002" t="s">
        <v>201</v>
      </c>
      <c r="L2002" t="s">
        <v>201</v>
      </c>
      <c r="M2002" t="s">
        <v>652</v>
      </c>
      <c r="N2002" t="s">
        <v>412</v>
      </c>
      <c r="Q2002">
        <v>216108</v>
      </c>
    </row>
    <row r="2003" spans="1:17" x14ac:dyDescent="0.2">
      <c r="A2003" s="169">
        <v>43951</v>
      </c>
      <c r="B2003">
        <v>4125</v>
      </c>
      <c r="C2003" t="s">
        <v>303</v>
      </c>
      <c r="D2003" t="s">
        <v>265</v>
      </c>
      <c r="E2003" t="s">
        <v>264</v>
      </c>
      <c r="F2003" t="s">
        <v>666</v>
      </c>
      <c r="G2003" t="s">
        <v>245</v>
      </c>
      <c r="H2003">
        <v>74.87</v>
      </c>
      <c r="I2003">
        <v>0</v>
      </c>
      <c r="J2003" t="s">
        <v>193</v>
      </c>
      <c r="K2003" t="s">
        <v>201</v>
      </c>
      <c r="L2003" t="s">
        <v>201</v>
      </c>
      <c r="M2003" t="s">
        <v>652</v>
      </c>
      <c r="N2003" t="s">
        <v>412</v>
      </c>
      <c r="Q2003">
        <v>216109</v>
      </c>
    </row>
    <row r="2004" spans="1:17" x14ac:dyDescent="0.2">
      <c r="A2004" s="169">
        <v>43951</v>
      </c>
      <c r="B2004">
        <v>4125</v>
      </c>
      <c r="C2004" t="s">
        <v>303</v>
      </c>
      <c r="D2004" t="s">
        <v>265</v>
      </c>
      <c r="E2004" t="s">
        <v>264</v>
      </c>
      <c r="F2004" t="s">
        <v>668</v>
      </c>
      <c r="G2004" t="s">
        <v>245</v>
      </c>
      <c r="H2004">
        <v>407.97</v>
      </c>
      <c r="I2004">
        <v>0</v>
      </c>
      <c r="J2004" t="s">
        <v>193</v>
      </c>
      <c r="K2004" t="s">
        <v>201</v>
      </c>
      <c r="L2004" t="s">
        <v>201</v>
      </c>
      <c r="M2004" t="s">
        <v>652</v>
      </c>
      <c r="N2004" t="s">
        <v>412</v>
      </c>
      <c r="Q2004">
        <v>216110</v>
      </c>
    </row>
    <row r="2005" spans="1:17" x14ac:dyDescent="0.2">
      <c r="A2005" s="169">
        <v>43951</v>
      </c>
      <c r="B2005">
        <v>4125</v>
      </c>
      <c r="C2005" t="s">
        <v>303</v>
      </c>
      <c r="D2005" t="s">
        <v>265</v>
      </c>
      <c r="E2005" t="s">
        <v>264</v>
      </c>
      <c r="F2005" t="s">
        <v>667</v>
      </c>
      <c r="G2005" t="s">
        <v>245</v>
      </c>
      <c r="H2005">
        <v>359.84</v>
      </c>
      <c r="I2005">
        <v>0</v>
      </c>
      <c r="J2005" t="s">
        <v>193</v>
      </c>
      <c r="K2005" t="s">
        <v>201</v>
      </c>
      <c r="L2005" t="s">
        <v>201</v>
      </c>
      <c r="M2005" t="s">
        <v>652</v>
      </c>
      <c r="N2005" t="s">
        <v>412</v>
      </c>
      <c r="Q2005">
        <v>216111</v>
      </c>
    </row>
    <row r="2006" spans="1:17" x14ac:dyDescent="0.2">
      <c r="A2006" s="169">
        <v>43951</v>
      </c>
      <c r="B2006">
        <v>4125</v>
      </c>
      <c r="C2006" t="s">
        <v>303</v>
      </c>
      <c r="D2006" t="s">
        <v>265</v>
      </c>
      <c r="E2006" t="s">
        <v>264</v>
      </c>
      <c r="F2006" t="s">
        <v>666</v>
      </c>
      <c r="G2006" t="s">
        <v>245</v>
      </c>
      <c r="H2006">
        <v>14.77</v>
      </c>
      <c r="I2006">
        <v>0</v>
      </c>
      <c r="J2006" t="s">
        <v>193</v>
      </c>
      <c r="K2006" t="s">
        <v>201</v>
      </c>
      <c r="L2006" t="s">
        <v>201</v>
      </c>
      <c r="M2006" t="s">
        <v>652</v>
      </c>
      <c r="N2006" t="s">
        <v>412</v>
      </c>
      <c r="Q2006">
        <v>216112</v>
      </c>
    </row>
    <row r="2007" spans="1:17" x14ac:dyDescent="0.2">
      <c r="A2007" s="169">
        <v>43951</v>
      </c>
      <c r="B2007">
        <v>4125</v>
      </c>
      <c r="C2007" t="s">
        <v>303</v>
      </c>
      <c r="D2007" t="s">
        <v>265</v>
      </c>
      <c r="E2007" t="s">
        <v>264</v>
      </c>
      <c r="F2007" t="s">
        <v>665</v>
      </c>
      <c r="G2007" t="s">
        <v>245</v>
      </c>
      <c r="H2007">
        <v>549.20000000000005</v>
      </c>
      <c r="I2007">
        <v>0</v>
      </c>
      <c r="J2007" t="s">
        <v>193</v>
      </c>
      <c r="K2007" t="s">
        <v>201</v>
      </c>
      <c r="L2007" t="s">
        <v>201</v>
      </c>
      <c r="M2007" t="s">
        <v>652</v>
      </c>
      <c r="N2007" t="s">
        <v>412</v>
      </c>
      <c r="Q2007">
        <v>216113</v>
      </c>
    </row>
    <row r="2008" spans="1:17" x14ac:dyDescent="0.2">
      <c r="A2008" s="169">
        <v>43951</v>
      </c>
      <c r="B2008">
        <v>4125</v>
      </c>
      <c r="C2008" t="s">
        <v>303</v>
      </c>
      <c r="D2008" t="s">
        <v>265</v>
      </c>
      <c r="E2008" t="s">
        <v>264</v>
      </c>
      <c r="F2008" t="s">
        <v>664</v>
      </c>
      <c r="G2008" t="s">
        <v>245</v>
      </c>
      <c r="H2008">
        <v>14.77</v>
      </c>
      <c r="I2008">
        <v>0</v>
      </c>
      <c r="J2008" t="s">
        <v>193</v>
      </c>
      <c r="K2008" t="s">
        <v>201</v>
      </c>
      <c r="L2008" t="s">
        <v>201</v>
      </c>
      <c r="M2008" t="s">
        <v>652</v>
      </c>
      <c r="N2008" t="s">
        <v>412</v>
      </c>
      <c r="Q2008">
        <v>216114</v>
      </c>
    </row>
    <row r="2009" spans="1:17" x14ac:dyDescent="0.2">
      <c r="A2009" s="169">
        <v>43951</v>
      </c>
      <c r="B2009">
        <v>4125</v>
      </c>
      <c r="C2009" t="s">
        <v>303</v>
      </c>
      <c r="D2009" t="s">
        <v>265</v>
      </c>
      <c r="E2009" t="s">
        <v>264</v>
      </c>
      <c r="F2009" t="s">
        <v>663</v>
      </c>
      <c r="G2009" t="s">
        <v>245</v>
      </c>
      <c r="H2009">
        <v>414.19</v>
      </c>
      <c r="I2009">
        <v>0</v>
      </c>
      <c r="J2009" t="s">
        <v>193</v>
      </c>
      <c r="K2009" t="s">
        <v>201</v>
      </c>
      <c r="L2009" t="s">
        <v>201</v>
      </c>
      <c r="M2009" t="s">
        <v>652</v>
      </c>
      <c r="N2009" t="s">
        <v>412</v>
      </c>
      <c r="Q2009">
        <v>216115</v>
      </c>
    </row>
    <row r="2010" spans="1:17" x14ac:dyDescent="0.2">
      <c r="A2010" s="169">
        <v>43951</v>
      </c>
      <c r="B2010">
        <v>4125</v>
      </c>
      <c r="C2010" t="s">
        <v>303</v>
      </c>
      <c r="D2010" t="s">
        <v>265</v>
      </c>
      <c r="E2010" t="s">
        <v>264</v>
      </c>
      <c r="F2010" t="s">
        <v>662</v>
      </c>
      <c r="G2010" t="s">
        <v>245</v>
      </c>
      <c r="H2010">
        <v>369.46</v>
      </c>
      <c r="I2010">
        <v>0</v>
      </c>
      <c r="J2010" t="s">
        <v>193</v>
      </c>
      <c r="K2010" t="s">
        <v>201</v>
      </c>
      <c r="L2010" t="s">
        <v>201</v>
      </c>
      <c r="M2010" t="s">
        <v>652</v>
      </c>
      <c r="N2010" t="s">
        <v>412</v>
      </c>
      <c r="Q2010">
        <v>216116</v>
      </c>
    </row>
    <row r="2011" spans="1:17" x14ac:dyDescent="0.2">
      <c r="A2011" s="169">
        <v>43951</v>
      </c>
      <c r="B2011">
        <v>4125</v>
      </c>
      <c r="C2011" t="s">
        <v>303</v>
      </c>
      <c r="D2011" t="s">
        <v>265</v>
      </c>
      <c r="E2011" t="s">
        <v>264</v>
      </c>
      <c r="F2011" t="s">
        <v>661</v>
      </c>
      <c r="G2011" t="s">
        <v>245</v>
      </c>
      <c r="H2011">
        <v>325.43</v>
      </c>
      <c r="I2011">
        <v>0</v>
      </c>
      <c r="J2011" t="s">
        <v>193</v>
      </c>
      <c r="K2011" t="s">
        <v>201</v>
      </c>
      <c r="L2011" t="s">
        <v>201</v>
      </c>
      <c r="M2011" t="s">
        <v>652</v>
      </c>
      <c r="N2011" t="s">
        <v>412</v>
      </c>
      <c r="Q2011">
        <v>216117</v>
      </c>
    </row>
    <row r="2012" spans="1:17" x14ac:dyDescent="0.2">
      <c r="A2012" s="169">
        <v>43951</v>
      </c>
      <c r="B2012">
        <v>4125</v>
      </c>
      <c r="C2012" t="s">
        <v>303</v>
      </c>
      <c r="D2012" t="s">
        <v>265</v>
      </c>
      <c r="E2012" t="s">
        <v>264</v>
      </c>
      <c r="F2012" t="s">
        <v>660</v>
      </c>
      <c r="G2012" t="s">
        <v>245</v>
      </c>
      <c r="H2012">
        <v>325.43</v>
      </c>
      <c r="I2012">
        <v>0</v>
      </c>
      <c r="J2012" t="s">
        <v>193</v>
      </c>
      <c r="K2012" t="s">
        <v>201</v>
      </c>
      <c r="L2012" t="s">
        <v>201</v>
      </c>
      <c r="M2012" t="s">
        <v>652</v>
      </c>
      <c r="N2012" t="s">
        <v>412</v>
      </c>
      <c r="Q2012">
        <v>216118</v>
      </c>
    </row>
    <row r="2013" spans="1:17" x14ac:dyDescent="0.2">
      <c r="A2013" s="169">
        <v>43951</v>
      </c>
      <c r="B2013">
        <v>4125</v>
      </c>
      <c r="C2013" t="s">
        <v>303</v>
      </c>
      <c r="D2013" t="s">
        <v>265</v>
      </c>
      <c r="E2013" t="s">
        <v>264</v>
      </c>
      <c r="F2013" t="s">
        <v>659</v>
      </c>
      <c r="G2013" t="s">
        <v>245</v>
      </c>
      <c r="H2013">
        <v>505.17</v>
      </c>
      <c r="I2013">
        <v>0</v>
      </c>
      <c r="J2013" t="s">
        <v>193</v>
      </c>
      <c r="K2013" t="s">
        <v>201</v>
      </c>
      <c r="L2013" t="s">
        <v>201</v>
      </c>
      <c r="M2013" t="s">
        <v>652</v>
      </c>
      <c r="N2013" t="s">
        <v>412</v>
      </c>
      <c r="Q2013">
        <v>216119</v>
      </c>
    </row>
    <row r="2014" spans="1:17" x14ac:dyDescent="0.2">
      <c r="A2014" s="169">
        <v>43951</v>
      </c>
      <c r="B2014">
        <v>4125</v>
      </c>
      <c r="C2014" t="s">
        <v>303</v>
      </c>
      <c r="D2014" t="s">
        <v>265</v>
      </c>
      <c r="E2014" t="s">
        <v>264</v>
      </c>
      <c r="F2014" t="s">
        <v>658</v>
      </c>
      <c r="G2014" t="s">
        <v>245</v>
      </c>
      <c r="H2014">
        <v>391.67</v>
      </c>
      <c r="I2014">
        <v>0</v>
      </c>
      <c r="J2014" t="s">
        <v>193</v>
      </c>
      <c r="K2014" t="s">
        <v>201</v>
      </c>
      <c r="L2014" t="s">
        <v>201</v>
      </c>
      <c r="M2014" t="s">
        <v>652</v>
      </c>
      <c r="N2014" t="s">
        <v>412</v>
      </c>
      <c r="Q2014">
        <v>216120</v>
      </c>
    </row>
    <row r="2015" spans="1:17" x14ac:dyDescent="0.2">
      <c r="A2015" s="169">
        <v>43951</v>
      </c>
      <c r="B2015">
        <v>4125</v>
      </c>
      <c r="C2015" t="s">
        <v>303</v>
      </c>
      <c r="D2015" t="s">
        <v>265</v>
      </c>
      <c r="E2015" t="s">
        <v>264</v>
      </c>
      <c r="F2015" t="s">
        <v>657</v>
      </c>
      <c r="G2015" t="s">
        <v>245</v>
      </c>
      <c r="H2015">
        <v>14.77</v>
      </c>
      <c r="I2015">
        <v>0</v>
      </c>
      <c r="J2015" t="s">
        <v>193</v>
      </c>
      <c r="K2015" t="s">
        <v>201</v>
      </c>
      <c r="L2015" t="s">
        <v>201</v>
      </c>
      <c r="M2015" t="s">
        <v>652</v>
      </c>
      <c r="N2015" t="s">
        <v>412</v>
      </c>
      <c r="Q2015">
        <v>216121</v>
      </c>
    </row>
    <row r="2016" spans="1:17" x14ac:dyDescent="0.2">
      <c r="A2016" s="169">
        <v>43951</v>
      </c>
      <c r="B2016">
        <v>4125</v>
      </c>
      <c r="C2016" t="s">
        <v>303</v>
      </c>
      <c r="D2016" t="s">
        <v>265</v>
      </c>
      <c r="E2016" t="s">
        <v>264</v>
      </c>
      <c r="F2016" t="s">
        <v>656</v>
      </c>
      <c r="G2016" t="s">
        <v>245</v>
      </c>
      <c r="H2016">
        <v>14.77</v>
      </c>
      <c r="I2016">
        <v>0</v>
      </c>
      <c r="J2016" t="s">
        <v>193</v>
      </c>
      <c r="K2016" t="s">
        <v>201</v>
      </c>
      <c r="L2016" t="s">
        <v>201</v>
      </c>
      <c r="M2016" t="s">
        <v>652</v>
      </c>
      <c r="N2016" t="s">
        <v>412</v>
      </c>
      <c r="Q2016">
        <v>216122</v>
      </c>
    </row>
    <row r="2017" spans="1:17" x14ac:dyDescent="0.2">
      <c r="A2017" s="169">
        <v>43951</v>
      </c>
      <c r="B2017">
        <v>4125</v>
      </c>
      <c r="C2017" t="s">
        <v>303</v>
      </c>
      <c r="D2017" t="s">
        <v>265</v>
      </c>
      <c r="E2017" t="s">
        <v>264</v>
      </c>
      <c r="F2017" t="s">
        <v>655</v>
      </c>
      <c r="G2017" t="s">
        <v>245</v>
      </c>
      <c r="H2017">
        <v>329.53</v>
      </c>
      <c r="I2017">
        <v>0</v>
      </c>
      <c r="J2017" t="s">
        <v>193</v>
      </c>
      <c r="K2017" t="s">
        <v>201</v>
      </c>
      <c r="L2017" t="s">
        <v>201</v>
      </c>
      <c r="M2017" t="s">
        <v>652</v>
      </c>
      <c r="N2017" t="s">
        <v>412</v>
      </c>
      <c r="Q2017">
        <v>216123</v>
      </c>
    </row>
    <row r="2018" spans="1:17" x14ac:dyDescent="0.2">
      <c r="A2018" s="169">
        <v>43951</v>
      </c>
      <c r="B2018">
        <v>4125</v>
      </c>
      <c r="C2018" t="s">
        <v>303</v>
      </c>
      <c r="D2018" t="s">
        <v>265</v>
      </c>
      <c r="E2018" t="s">
        <v>264</v>
      </c>
      <c r="F2018" t="s">
        <v>654</v>
      </c>
      <c r="G2018" t="s">
        <v>245</v>
      </c>
      <c r="H2018">
        <v>14.77</v>
      </c>
      <c r="I2018">
        <v>0</v>
      </c>
      <c r="J2018" t="s">
        <v>193</v>
      </c>
      <c r="K2018" t="s">
        <v>201</v>
      </c>
      <c r="L2018" t="s">
        <v>201</v>
      </c>
      <c r="M2018" t="s">
        <v>652</v>
      </c>
      <c r="N2018" t="s">
        <v>412</v>
      </c>
      <c r="Q2018">
        <v>216124</v>
      </c>
    </row>
    <row r="2019" spans="1:17" x14ac:dyDescent="0.2">
      <c r="A2019" s="169">
        <v>43951</v>
      </c>
      <c r="B2019">
        <v>4125</v>
      </c>
      <c r="C2019" t="s">
        <v>303</v>
      </c>
      <c r="D2019" t="s">
        <v>265</v>
      </c>
      <c r="E2019" t="s">
        <v>264</v>
      </c>
      <c r="F2019" t="s">
        <v>653</v>
      </c>
      <c r="G2019" t="s">
        <v>245</v>
      </c>
      <c r="H2019">
        <v>325.43</v>
      </c>
      <c r="I2019">
        <v>0</v>
      </c>
      <c r="J2019" t="s">
        <v>193</v>
      </c>
      <c r="K2019" t="s">
        <v>201</v>
      </c>
      <c r="L2019" t="s">
        <v>201</v>
      </c>
      <c r="M2019" t="s">
        <v>652</v>
      </c>
      <c r="N2019" t="s">
        <v>412</v>
      </c>
      <c r="Q2019">
        <v>216125</v>
      </c>
    </row>
    <row r="2020" spans="1:17" x14ac:dyDescent="0.2">
      <c r="A2020" s="169">
        <v>43951</v>
      </c>
      <c r="B2020">
        <v>4505</v>
      </c>
      <c r="C2020" t="s">
        <v>396</v>
      </c>
      <c r="D2020" t="s">
        <v>265</v>
      </c>
      <c r="E2020" t="s">
        <v>264</v>
      </c>
      <c r="F2020" t="s">
        <v>405</v>
      </c>
      <c r="G2020" t="s">
        <v>245</v>
      </c>
      <c r="H2020">
        <v>3.8</v>
      </c>
      <c r="I2020">
        <v>0</v>
      </c>
      <c r="J2020" t="s">
        <v>193</v>
      </c>
      <c r="K2020" t="s">
        <v>201</v>
      </c>
      <c r="L2020" t="s">
        <v>201</v>
      </c>
      <c r="M2020" t="s">
        <v>652</v>
      </c>
      <c r="Q2020">
        <v>216126</v>
      </c>
    </row>
    <row r="2021" spans="1:17" x14ac:dyDescent="0.2">
      <c r="A2021" s="169">
        <v>43951</v>
      </c>
      <c r="B2021">
        <v>4505</v>
      </c>
      <c r="C2021" t="s">
        <v>396</v>
      </c>
      <c r="D2021" t="s">
        <v>265</v>
      </c>
      <c r="E2021" t="s">
        <v>264</v>
      </c>
      <c r="F2021" t="s">
        <v>403</v>
      </c>
      <c r="G2021" t="s">
        <v>245</v>
      </c>
      <c r="H2021">
        <v>3.8</v>
      </c>
      <c r="I2021">
        <v>0</v>
      </c>
      <c r="J2021" t="s">
        <v>193</v>
      </c>
      <c r="K2021" t="s">
        <v>201</v>
      </c>
      <c r="L2021" t="s">
        <v>201</v>
      </c>
      <c r="M2021" t="s">
        <v>652</v>
      </c>
      <c r="Q2021">
        <v>216128</v>
      </c>
    </row>
    <row r="2022" spans="1:17" x14ac:dyDescent="0.2">
      <c r="A2022" s="169">
        <v>43951</v>
      </c>
      <c r="B2022">
        <v>4505</v>
      </c>
      <c r="C2022" t="s">
        <v>396</v>
      </c>
      <c r="D2022" t="s">
        <v>265</v>
      </c>
      <c r="E2022" t="s">
        <v>264</v>
      </c>
      <c r="F2022" t="s">
        <v>402</v>
      </c>
      <c r="G2022" t="s">
        <v>245</v>
      </c>
      <c r="H2022">
        <v>3.8</v>
      </c>
      <c r="I2022">
        <v>0</v>
      </c>
      <c r="J2022" t="s">
        <v>193</v>
      </c>
      <c r="K2022" t="s">
        <v>201</v>
      </c>
      <c r="L2022" t="s">
        <v>201</v>
      </c>
      <c r="M2022" t="s">
        <v>652</v>
      </c>
      <c r="Q2022">
        <v>216130</v>
      </c>
    </row>
    <row r="2023" spans="1:17" x14ac:dyDescent="0.2">
      <c r="A2023" s="169">
        <v>43951</v>
      </c>
      <c r="B2023">
        <v>4505</v>
      </c>
      <c r="C2023" t="s">
        <v>396</v>
      </c>
      <c r="D2023" t="s">
        <v>265</v>
      </c>
      <c r="E2023" t="s">
        <v>264</v>
      </c>
      <c r="F2023" t="s">
        <v>401</v>
      </c>
      <c r="G2023" t="s">
        <v>245</v>
      </c>
      <c r="H2023">
        <v>3.8</v>
      </c>
      <c r="I2023">
        <v>0</v>
      </c>
      <c r="J2023" t="s">
        <v>193</v>
      </c>
      <c r="K2023" t="s">
        <v>201</v>
      </c>
      <c r="L2023" t="s">
        <v>201</v>
      </c>
      <c r="M2023" t="s">
        <v>652</v>
      </c>
      <c r="Q2023">
        <v>216132</v>
      </c>
    </row>
    <row r="2024" spans="1:17" x14ac:dyDescent="0.2">
      <c r="A2024" s="169">
        <v>43951</v>
      </c>
      <c r="B2024">
        <v>4505</v>
      </c>
      <c r="C2024" t="s">
        <v>396</v>
      </c>
      <c r="D2024" t="s">
        <v>265</v>
      </c>
      <c r="E2024" t="s">
        <v>264</v>
      </c>
      <c r="F2024" t="s">
        <v>400</v>
      </c>
      <c r="G2024" t="s">
        <v>245</v>
      </c>
      <c r="H2024">
        <v>3.8</v>
      </c>
      <c r="I2024">
        <v>0</v>
      </c>
      <c r="J2024" t="s">
        <v>193</v>
      </c>
      <c r="K2024" t="s">
        <v>201</v>
      </c>
      <c r="L2024" t="s">
        <v>201</v>
      </c>
      <c r="M2024" t="s">
        <v>652</v>
      </c>
      <c r="Q2024">
        <v>216134</v>
      </c>
    </row>
    <row r="2025" spans="1:17" x14ac:dyDescent="0.2">
      <c r="A2025" s="169">
        <v>43951</v>
      </c>
      <c r="B2025">
        <v>4505</v>
      </c>
      <c r="C2025" t="s">
        <v>396</v>
      </c>
      <c r="D2025" t="s">
        <v>265</v>
      </c>
      <c r="E2025" t="s">
        <v>264</v>
      </c>
      <c r="F2025" t="s">
        <v>399</v>
      </c>
      <c r="G2025" t="s">
        <v>245</v>
      </c>
      <c r="H2025">
        <v>3.8</v>
      </c>
      <c r="I2025">
        <v>0</v>
      </c>
      <c r="J2025" t="s">
        <v>193</v>
      </c>
      <c r="K2025" t="s">
        <v>201</v>
      </c>
      <c r="L2025" t="s">
        <v>201</v>
      </c>
      <c r="M2025" t="s">
        <v>652</v>
      </c>
      <c r="Q2025">
        <v>216137</v>
      </c>
    </row>
    <row r="2026" spans="1:17" x14ac:dyDescent="0.2">
      <c r="A2026" s="169">
        <v>43951</v>
      </c>
      <c r="B2026">
        <v>4505</v>
      </c>
      <c r="C2026" t="s">
        <v>396</v>
      </c>
      <c r="D2026" t="s">
        <v>265</v>
      </c>
      <c r="E2026" t="s">
        <v>264</v>
      </c>
      <c r="F2026" t="s">
        <v>398</v>
      </c>
      <c r="G2026" t="s">
        <v>245</v>
      </c>
      <c r="H2026">
        <v>3.8</v>
      </c>
      <c r="I2026">
        <v>0</v>
      </c>
      <c r="J2026" t="s">
        <v>193</v>
      </c>
      <c r="K2026" t="s">
        <v>201</v>
      </c>
      <c r="L2026" t="s">
        <v>201</v>
      </c>
      <c r="M2026" t="s">
        <v>652</v>
      </c>
      <c r="Q2026">
        <v>216139</v>
      </c>
    </row>
    <row r="2027" spans="1:17" x14ac:dyDescent="0.2">
      <c r="A2027" s="169">
        <v>43951</v>
      </c>
      <c r="B2027">
        <v>4505</v>
      </c>
      <c r="C2027" t="s">
        <v>396</v>
      </c>
      <c r="D2027" t="s">
        <v>265</v>
      </c>
      <c r="E2027" t="s">
        <v>264</v>
      </c>
      <c r="F2027" t="s">
        <v>397</v>
      </c>
      <c r="G2027" t="s">
        <v>245</v>
      </c>
      <c r="H2027">
        <v>3.8</v>
      </c>
      <c r="I2027">
        <v>0</v>
      </c>
      <c r="J2027" t="s">
        <v>193</v>
      </c>
      <c r="K2027" t="s">
        <v>201</v>
      </c>
      <c r="L2027" t="s">
        <v>201</v>
      </c>
      <c r="M2027" t="s">
        <v>652</v>
      </c>
      <c r="Q2027">
        <v>216142</v>
      </c>
    </row>
    <row r="2028" spans="1:17" x14ac:dyDescent="0.2">
      <c r="A2028" s="169">
        <v>43951</v>
      </c>
      <c r="B2028">
        <v>4505</v>
      </c>
      <c r="C2028" t="s">
        <v>396</v>
      </c>
      <c r="D2028" t="s">
        <v>265</v>
      </c>
      <c r="E2028" t="s">
        <v>264</v>
      </c>
      <c r="F2028" t="s">
        <v>395</v>
      </c>
      <c r="G2028" t="s">
        <v>245</v>
      </c>
      <c r="H2028">
        <v>3.8</v>
      </c>
      <c r="I2028">
        <v>0</v>
      </c>
      <c r="J2028" t="s">
        <v>193</v>
      </c>
      <c r="K2028" t="s">
        <v>201</v>
      </c>
      <c r="L2028" t="s">
        <v>201</v>
      </c>
      <c r="M2028" t="s">
        <v>652</v>
      </c>
      <c r="Q2028">
        <v>216144</v>
      </c>
    </row>
    <row r="2029" spans="1:17" x14ac:dyDescent="0.2">
      <c r="A2029" s="169">
        <v>43951</v>
      </c>
      <c r="B2029">
        <v>4505</v>
      </c>
      <c r="C2029" t="s">
        <v>396</v>
      </c>
      <c r="D2029" t="s">
        <v>265</v>
      </c>
      <c r="E2029" t="s">
        <v>264</v>
      </c>
      <c r="F2029" t="s">
        <v>554</v>
      </c>
      <c r="G2029" t="s">
        <v>245</v>
      </c>
      <c r="H2029">
        <v>9.65</v>
      </c>
      <c r="I2029">
        <v>0</v>
      </c>
      <c r="J2029" t="s">
        <v>193</v>
      </c>
      <c r="K2029" t="s">
        <v>201</v>
      </c>
      <c r="L2029" t="s">
        <v>201</v>
      </c>
      <c r="M2029" t="s">
        <v>652</v>
      </c>
      <c r="Q2029">
        <v>216146</v>
      </c>
    </row>
    <row r="2030" spans="1:17" x14ac:dyDescent="0.2">
      <c r="A2030" s="169">
        <v>43951</v>
      </c>
      <c r="B2030">
        <v>3446</v>
      </c>
      <c r="C2030" t="s">
        <v>192</v>
      </c>
      <c r="D2030" t="s">
        <v>265</v>
      </c>
      <c r="E2030" t="s">
        <v>264</v>
      </c>
      <c r="F2030" t="s">
        <v>382</v>
      </c>
      <c r="G2030" t="s">
        <v>245</v>
      </c>
      <c r="H2030">
        <v>200.85</v>
      </c>
      <c r="I2030">
        <v>0</v>
      </c>
      <c r="J2030" t="s">
        <v>193</v>
      </c>
      <c r="K2030" t="s">
        <v>201</v>
      </c>
      <c r="L2030" t="s">
        <v>201</v>
      </c>
      <c r="M2030" t="s">
        <v>651</v>
      </c>
      <c r="N2030" t="s">
        <v>384</v>
      </c>
      <c r="Q2030">
        <v>216150</v>
      </c>
    </row>
    <row r="2031" spans="1:17" x14ac:dyDescent="0.2">
      <c r="A2031" s="169">
        <v>43951</v>
      </c>
      <c r="B2031">
        <v>3446</v>
      </c>
      <c r="C2031" t="s">
        <v>192</v>
      </c>
      <c r="D2031" t="s">
        <v>265</v>
      </c>
      <c r="E2031" t="s">
        <v>264</v>
      </c>
      <c r="F2031" t="s">
        <v>382</v>
      </c>
      <c r="G2031" t="s">
        <v>245</v>
      </c>
      <c r="H2031">
        <v>42.57</v>
      </c>
      <c r="I2031">
        <v>0</v>
      </c>
      <c r="J2031" t="s">
        <v>193</v>
      </c>
      <c r="K2031" t="s">
        <v>201</v>
      </c>
      <c r="L2031" t="s">
        <v>201</v>
      </c>
      <c r="M2031" t="s">
        <v>651</v>
      </c>
      <c r="N2031" t="s">
        <v>533</v>
      </c>
      <c r="Q2031">
        <v>216151</v>
      </c>
    </row>
    <row r="2032" spans="1:17" x14ac:dyDescent="0.2">
      <c r="A2032" s="169">
        <v>43951</v>
      </c>
      <c r="B2032">
        <v>3446</v>
      </c>
      <c r="C2032" t="s">
        <v>192</v>
      </c>
      <c r="D2032" t="s">
        <v>265</v>
      </c>
      <c r="E2032" t="s">
        <v>264</v>
      </c>
      <c r="F2032" t="s">
        <v>382</v>
      </c>
      <c r="G2032" t="s">
        <v>245</v>
      </c>
      <c r="H2032">
        <v>113.39</v>
      </c>
      <c r="I2032">
        <v>0</v>
      </c>
      <c r="J2032" t="s">
        <v>193</v>
      </c>
      <c r="K2032" t="s">
        <v>201</v>
      </c>
      <c r="L2032" t="s">
        <v>201</v>
      </c>
      <c r="M2032" t="s">
        <v>651</v>
      </c>
      <c r="N2032" t="s">
        <v>230</v>
      </c>
      <c r="Q2032">
        <v>216152</v>
      </c>
    </row>
    <row r="2033" spans="1:17" x14ac:dyDescent="0.2">
      <c r="A2033" s="169">
        <v>43952</v>
      </c>
      <c r="B2033">
        <v>3446</v>
      </c>
      <c r="C2033" t="s">
        <v>192</v>
      </c>
      <c r="D2033" t="s">
        <v>265</v>
      </c>
      <c r="E2033" t="s">
        <v>264</v>
      </c>
      <c r="F2033" t="s">
        <v>382</v>
      </c>
      <c r="G2033" t="s">
        <v>245</v>
      </c>
      <c r="H2033">
        <v>-200.85</v>
      </c>
      <c r="I2033">
        <v>0</v>
      </c>
      <c r="J2033" t="s">
        <v>193</v>
      </c>
      <c r="K2033" t="s">
        <v>201</v>
      </c>
      <c r="L2033" t="s">
        <v>201</v>
      </c>
      <c r="M2033" t="s">
        <v>650</v>
      </c>
      <c r="N2033" t="s">
        <v>384</v>
      </c>
      <c r="Q2033">
        <v>216157</v>
      </c>
    </row>
    <row r="2034" spans="1:17" x14ac:dyDescent="0.2">
      <c r="A2034" s="169">
        <v>43952</v>
      </c>
      <c r="B2034">
        <v>3446</v>
      </c>
      <c r="C2034" t="s">
        <v>192</v>
      </c>
      <c r="D2034" t="s">
        <v>265</v>
      </c>
      <c r="E2034" t="s">
        <v>264</v>
      </c>
      <c r="F2034" t="s">
        <v>382</v>
      </c>
      <c r="G2034" t="s">
        <v>245</v>
      </c>
      <c r="H2034">
        <v>-42.57</v>
      </c>
      <c r="I2034">
        <v>0</v>
      </c>
      <c r="J2034" t="s">
        <v>193</v>
      </c>
      <c r="K2034" t="s">
        <v>201</v>
      </c>
      <c r="L2034" t="s">
        <v>201</v>
      </c>
      <c r="M2034" t="s">
        <v>650</v>
      </c>
      <c r="N2034" t="s">
        <v>533</v>
      </c>
      <c r="Q2034">
        <v>216158</v>
      </c>
    </row>
    <row r="2035" spans="1:17" x14ac:dyDescent="0.2">
      <c r="A2035" s="169">
        <v>43952</v>
      </c>
      <c r="B2035">
        <v>3446</v>
      </c>
      <c r="C2035" t="s">
        <v>192</v>
      </c>
      <c r="D2035" t="s">
        <v>265</v>
      </c>
      <c r="E2035" t="s">
        <v>264</v>
      </c>
      <c r="F2035" t="s">
        <v>382</v>
      </c>
      <c r="G2035" t="s">
        <v>245</v>
      </c>
      <c r="H2035">
        <v>-113.39</v>
      </c>
      <c r="I2035">
        <v>0</v>
      </c>
      <c r="J2035" t="s">
        <v>193</v>
      </c>
      <c r="K2035" t="s">
        <v>201</v>
      </c>
      <c r="L2035" t="s">
        <v>201</v>
      </c>
      <c r="M2035" t="s">
        <v>650</v>
      </c>
      <c r="N2035" t="s">
        <v>230</v>
      </c>
      <c r="Q2035">
        <v>216159</v>
      </c>
    </row>
    <row r="2036" spans="1:17" x14ac:dyDescent="0.2">
      <c r="A2036" s="169">
        <v>43951</v>
      </c>
      <c r="B2036">
        <v>4250</v>
      </c>
      <c r="C2036" t="s">
        <v>391</v>
      </c>
      <c r="D2036" t="s">
        <v>265</v>
      </c>
      <c r="E2036" t="s">
        <v>264</v>
      </c>
      <c r="F2036" t="s">
        <v>387</v>
      </c>
      <c r="G2036" t="s">
        <v>245</v>
      </c>
      <c r="H2036" s="170">
        <v>84083.15</v>
      </c>
      <c r="I2036">
        <v>0</v>
      </c>
      <c r="J2036" t="s">
        <v>188</v>
      </c>
      <c r="K2036" t="s">
        <v>189</v>
      </c>
      <c r="L2036" t="s">
        <v>189</v>
      </c>
      <c r="M2036" t="s">
        <v>649</v>
      </c>
      <c r="Q2036">
        <v>216178</v>
      </c>
    </row>
    <row r="2037" spans="1:17" x14ac:dyDescent="0.2">
      <c r="A2037" s="169">
        <v>43951</v>
      </c>
      <c r="B2037">
        <v>4215</v>
      </c>
      <c r="C2037" t="s">
        <v>393</v>
      </c>
      <c r="D2037" t="s">
        <v>265</v>
      </c>
      <c r="E2037" t="s">
        <v>264</v>
      </c>
      <c r="F2037" t="s">
        <v>387</v>
      </c>
      <c r="G2037" t="s">
        <v>245</v>
      </c>
      <c r="H2037">
        <v>41.65</v>
      </c>
      <c r="I2037">
        <v>0</v>
      </c>
      <c r="J2037" t="s">
        <v>188</v>
      </c>
      <c r="K2037" t="s">
        <v>189</v>
      </c>
      <c r="L2037" t="s">
        <v>189</v>
      </c>
      <c r="M2037" t="s">
        <v>649</v>
      </c>
      <c r="Q2037">
        <v>216180</v>
      </c>
    </row>
    <row r="2038" spans="1:17" x14ac:dyDescent="0.2">
      <c r="A2038" s="169">
        <v>43951</v>
      </c>
      <c r="B2038">
        <v>4225</v>
      </c>
      <c r="C2038" t="s">
        <v>392</v>
      </c>
      <c r="D2038" t="s">
        <v>265</v>
      </c>
      <c r="E2038" t="s">
        <v>264</v>
      </c>
      <c r="F2038" t="s">
        <v>387</v>
      </c>
      <c r="G2038" t="s">
        <v>245</v>
      </c>
      <c r="H2038" s="170">
        <v>9047.49</v>
      </c>
      <c r="I2038">
        <v>0</v>
      </c>
      <c r="J2038" t="s">
        <v>188</v>
      </c>
      <c r="K2038" t="s">
        <v>189</v>
      </c>
      <c r="L2038" t="s">
        <v>189</v>
      </c>
      <c r="M2038" t="s">
        <v>649</v>
      </c>
      <c r="Q2038">
        <v>216182</v>
      </c>
    </row>
    <row r="2039" spans="1:17" x14ac:dyDescent="0.2">
      <c r="A2039" s="169">
        <v>43951</v>
      </c>
      <c r="B2039">
        <v>4250</v>
      </c>
      <c r="C2039" t="s">
        <v>391</v>
      </c>
      <c r="D2039" t="s">
        <v>265</v>
      </c>
      <c r="E2039" t="s">
        <v>390</v>
      </c>
      <c r="F2039" t="s">
        <v>387</v>
      </c>
      <c r="G2039" t="s">
        <v>245</v>
      </c>
      <c r="H2039" s="170">
        <v>15733.96</v>
      </c>
      <c r="I2039">
        <v>0</v>
      </c>
      <c r="J2039" t="s">
        <v>188</v>
      </c>
      <c r="K2039" t="s">
        <v>189</v>
      </c>
      <c r="L2039" t="s">
        <v>189</v>
      </c>
      <c r="M2039" t="s">
        <v>649</v>
      </c>
      <c r="Q2039">
        <v>216183</v>
      </c>
    </row>
    <row r="2040" spans="1:17" x14ac:dyDescent="0.2">
      <c r="A2040" s="169">
        <v>43951</v>
      </c>
      <c r="B2040">
        <v>4245</v>
      </c>
      <c r="C2040" t="s">
        <v>389</v>
      </c>
      <c r="D2040" t="s">
        <v>265</v>
      </c>
      <c r="E2040" t="s">
        <v>264</v>
      </c>
      <c r="F2040" t="s">
        <v>387</v>
      </c>
      <c r="G2040" t="s">
        <v>245</v>
      </c>
      <c r="H2040">
        <v>142.86000000000001</v>
      </c>
      <c r="I2040">
        <v>0</v>
      </c>
      <c r="J2040" t="s">
        <v>188</v>
      </c>
      <c r="K2040" t="s">
        <v>189</v>
      </c>
      <c r="L2040" t="s">
        <v>189</v>
      </c>
      <c r="M2040" t="s">
        <v>649</v>
      </c>
      <c r="Q2040">
        <v>216186</v>
      </c>
    </row>
    <row r="2041" spans="1:17" x14ac:dyDescent="0.2">
      <c r="A2041" s="169">
        <v>43951</v>
      </c>
      <c r="B2041">
        <v>4220</v>
      </c>
      <c r="C2041" t="s">
        <v>388</v>
      </c>
      <c r="D2041" t="s">
        <v>265</v>
      </c>
      <c r="E2041" t="s">
        <v>264</v>
      </c>
      <c r="F2041" t="s">
        <v>387</v>
      </c>
      <c r="G2041" t="s">
        <v>245</v>
      </c>
      <c r="H2041">
        <v>72.099999999999994</v>
      </c>
      <c r="I2041">
        <v>0</v>
      </c>
      <c r="J2041" t="s">
        <v>188</v>
      </c>
      <c r="K2041" t="s">
        <v>189</v>
      </c>
      <c r="L2041" t="s">
        <v>189</v>
      </c>
      <c r="M2041" t="s">
        <v>649</v>
      </c>
      <c r="Q2041">
        <v>216188</v>
      </c>
    </row>
    <row r="2042" spans="1:17" x14ac:dyDescent="0.2">
      <c r="A2042" s="169">
        <v>43947</v>
      </c>
      <c r="B2042">
        <v>3010</v>
      </c>
      <c r="C2042" t="s">
        <v>207</v>
      </c>
      <c r="D2042" t="s">
        <v>265</v>
      </c>
      <c r="E2042" t="s">
        <v>264</v>
      </c>
      <c r="F2042" t="s">
        <v>648</v>
      </c>
      <c r="G2042" t="s">
        <v>245</v>
      </c>
      <c r="H2042">
        <v>53</v>
      </c>
      <c r="I2042">
        <v>0</v>
      </c>
      <c r="J2042" t="s">
        <v>209</v>
      </c>
      <c r="K2042" t="s">
        <v>194</v>
      </c>
      <c r="L2042" t="s">
        <v>194</v>
      </c>
      <c r="M2042" t="s">
        <v>638</v>
      </c>
      <c r="N2042" t="s">
        <v>212</v>
      </c>
      <c r="Q2042">
        <v>216190</v>
      </c>
    </row>
    <row r="2043" spans="1:17" x14ac:dyDescent="0.2">
      <c r="A2043" s="169">
        <v>43947</v>
      </c>
      <c r="B2043">
        <v>3030</v>
      </c>
      <c r="C2043" t="s">
        <v>211</v>
      </c>
      <c r="D2043" t="s">
        <v>265</v>
      </c>
      <c r="E2043" t="s">
        <v>264</v>
      </c>
      <c r="F2043" t="s">
        <v>647</v>
      </c>
      <c r="G2043" t="s">
        <v>245</v>
      </c>
      <c r="H2043">
        <v>0.7</v>
      </c>
      <c r="I2043">
        <v>0</v>
      </c>
      <c r="J2043" t="s">
        <v>209</v>
      </c>
      <c r="K2043" t="s">
        <v>194</v>
      </c>
      <c r="L2043" t="s">
        <v>194</v>
      </c>
      <c r="M2043" t="s">
        <v>638</v>
      </c>
      <c r="N2043" t="s">
        <v>212</v>
      </c>
      <c r="Q2043">
        <v>216250</v>
      </c>
    </row>
    <row r="2044" spans="1:17" x14ac:dyDescent="0.2">
      <c r="A2044" s="169">
        <v>43947</v>
      </c>
      <c r="B2044">
        <v>3030</v>
      </c>
      <c r="C2044" t="s">
        <v>211</v>
      </c>
      <c r="D2044" t="s">
        <v>265</v>
      </c>
      <c r="E2044" t="s">
        <v>264</v>
      </c>
      <c r="F2044" t="s">
        <v>646</v>
      </c>
      <c r="G2044" t="s">
        <v>245</v>
      </c>
      <c r="H2044">
        <v>7.46</v>
      </c>
      <c r="I2044">
        <v>0</v>
      </c>
      <c r="J2044" t="s">
        <v>209</v>
      </c>
      <c r="K2044" t="s">
        <v>194</v>
      </c>
      <c r="L2044" t="s">
        <v>194</v>
      </c>
      <c r="M2044" t="s">
        <v>638</v>
      </c>
      <c r="N2044" t="s">
        <v>212</v>
      </c>
      <c r="Q2044">
        <v>216261</v>
      </c>
    </row>
    <row r="2045" spans="1:17" x14ac:dyDescent="0.2">
      <c r="A2045" s="169">
        <v>43947</v>
      </c>
      <c r="B2045">
        <v>3030</v>
      </c>
      <c r="C2045" t="s">
        <v>211</v>
      </c>
      <c r="D2045" t="s">
        <v>265</v>
      </c>
      <c r="E2045" t="s">
        <v>264</v>
      </c>
      <c r="F2045" t="s">
        <v>645</v>
      </c>
      <c r="G2045" t="s">
        <v>245</v>
      </c>
      <c r="H2045">
        <v>0.7</v>
      </c>
      <c r="I2045">
        <v>0</v>
      </c>
      <c r="J2045" t="s">
        <v>209</v>
      </c>
      <c r="K2045" t="s">
        <v>194</v>
      </c>
      <c r="L2045" t="s">
        <v>194</v>
      </c>
      <c r="M2045" t="s">
        <v>638</v>
      </c>
      <c r="N2045" t="s">
        <v>212</v>
      </c>
      <c r="Q2045">
        <v>216266</v>
      </c>
    </row>
    <row r="2046" spans="1:17" x14ac:dyDescent="0.2">
      <c r="A2046" s="169">
        <v>43947</v>
      </c>
      <c r="B2046">
        <v>3030</v>
      </c>
      <c r="C2046" t="s">
        <v>211</v>
      </c>
      <c r="D2046" t="s">
        <v>265</v>
      </c>
      <c r="E2046" t="s">
        <v>264</v>
      </c>
      <c r="F2046" t="s">
        <v>644</v>
      </c>
      <c r="G2046" t="s">
        <v>245</v>
      </c>
      <c r="H2046">
        <v>0.7</v>
      </c>
      <c r="I2046">
        <v>0</v>
      </c>
      <c r="J2046" t="s">
        <v>209</v>
      </c>
      <c r="K2046" t="s">
        <v>194</v>
      </c>
      <c r="L2046" t="s">
        <v>194</v>
      </c>
      <c r="M2046" t="s">
        <v>638</v>
      </c>
      <c r="N2046" t="s">
        <v>212</v>
      </c>
      <c r="Q2046">
        <v>216267</v>
      </c>
    </row>
    <row r="2047" spans="1:17" x14ac:dyDescent="0.2">
      <c r="A2047" s="169">
        <v>43947</v>
      </c>
      <c r="B2047">
        <v>3030</v>
      </c>
      <c r="C2047" t="s">
        <v>211</v>
      </c>
      <c r="D2047" t="s">
        <v>265</v>
      </c>
      <c r="E2047" t="s">
        <v>264</v>
      </c>
      <c r="F2047" t="s">
        <v>643</v>
      </c>
      <c r="G2047" t="s">
        <v>245</v>
      </c>
      <c r="H2047">
        <v>20.420000000000002</v>
      </c>
      <c r="I2047">
        <v>0</v>
      </c>
      <c r="J2047" t="s">
        <v>209</v>
      </c>
      <c r="K2047" t="s">
        <v>194</v>
      </c>
      <c r="L2047" t="s">
        <v>194</v>
      </c>
      <c r="M2047" t="s">
        <v>638</v>
      </c>
      <c r="N2047" t="s">
        <v>212</v>
      </c>
      <c r="Q2047">
        <v>216295</v>
      </c>
    </row>
    <row r="2048" spans="1:17" x14ac:dyDescent="0.2">
      <c r="A2048" s="169">
        <v>43947</v>
      </c>
      <c r="B2048">
        <v>3030</v>
      </c>
      <c r="C2048" t="s">
        <v>211</v>
      </c>
      <c r="D2048" t="s">
        <v>265</v>
      </c>
      <c r="E2048" t="s">
        <v>264</v>
      </c>
      <c r="F2048" t="s">
        <v>642</v>
      </c>
      <c r="G2048" t="s">
        <v>245</v>
      </c>
      <c r="H2048">
        <v>5.25</v>
      </c>
      <c r="I2048">
        <v>0</v>
      </c>
      <c r="J2048" t="s">
        <v>209</v>
      </c>
      <c r="K2048" t="s">
        <v>194</v>
      </c>
      <c r="L2048" t="s">
        <v>194</v>
      </c>
      <c r="M2048" t="s">
        <v>638</v>
      </c>
      <c r="N2048" t="s">
        <v>212</v>
      </c>
      <c r="Q2048">
        <v>216296</v>
      </c>
    </row>
    <row r="2049" spans="1:17" x14ac:dyDescent="0.2">
      <c r="A2049" s="169">
        <v>43947</v>
      </c>
      <c r="B2049">
        <v>3030</v>
      </c>
      <c r="C2049" t="s">
        <v>211</v>
      </c>
      <c r="D2049" t="s">
        <v>265</v>
      </c>
      <c r="E2049" t="s">
        <v>264</v>
      </c>
      <c r="F2049" t="s">
        <v>641</v>
      </c>
      <c r="G2049" t="s">
        <v>245</v>
      </c>
      <c r="H2049">
        <v>43.56</v>
      </c>
      <c r="I2049">
        <v>0</v>
      </c>
      <c r="J2049" t="s">
        <v>209</v>
      </c>
      <c r="K2049" t="s">
        <v>194</v>
      </c>
      <c r="L2049" t="s">
        <v>194</v>
      </c>
      <c r="M2049" t="s">
        <v>638</v>
      </c>
      <c r="N2049" t="s">
        <v>212</v>
      </c>
      <c r="Q2049">
        <v>216306</v>
      </c>
    </row>
    <row r="2050" spans="1:17" x14ac:dyDescent="0.2">
      <c r="A2050" s="169">
        <v>43947</v>
      </c>
      <c r="B2050">
        <v>3030</v>
      </c>
      <c r="C2050" t="s">
        <v>211</v>
      </c>
      <c r="D2050" t="s">
        <v>265</v>
      </c>
      <c r="E2050" t="s">
        <v>264</v>
      </c>
      <c r="F2050" t="s">
        <v>640</v>
      </c>
      <c r="G2050" t="s">
        <v>245</v>
      </c>
      <c r="H2050">
        <v>0.7</v>
      </c>
      <c r="I2050">
        <v>0</v>
      </c>
      <c r="J2050" t="s">
        <v>209</v>
      </c>
      <c r="K2050" t="s">
        <v>194</v>
      </c>
      <c r="L2050" t="s">
        <v>194</v>
      </c>
      <c r="M2050" t="s">
        <v>638</v>
      </c>
      <c r="N2050" t="s">
        <v>212</v>
      </c>
      <c r="Q2050">
        <v>216307</v>
      </c>
    </row>
    <row r="2051" spans="1:17" x14ac:dyDescent="0.2">
      <c r="A2051" s="169">
        <v>43947</v>
      </c>
      <c r="B2051">
        <v>3030</v>
      </c>
      <c r="C2051" t="s">
        <v>211</v>
      </c>
      <c r="D2051" t="s">
        <v>265</v>
      </c>
      <c r="E2051" t="s">
        <v>264</v>
      </c>
      <c r="F2051" t="s">
        <v>639</v>
      </c>
      <c r="G2051" t="s">
        <v>245</v>
      </c>
      <c r="H2051">
        <v>14.59</v>
      </c>
      <c r="I2051">
        <v>0</v>
      </c>
      <c r="J2051" t="s">
        <v>209</v>
      </c>
      <c r="K2051" t="s">
        <v>194</v>
      </c>
      <c r="L2051" t="s">
        <v>194</v>
      </c>
      <c r="M2051" t="s">
        <v>638</v>
      </c>
      <c r="N2051" t="s">
        <v>212</v>
      </c>
      <c r="Q2051">
        <v>216327</v>
      </c>
    </row>
    <row r="2052" spans="1:17" x14ac:dyDescent="0.2">
      <c r="A2052" s="169">
        <v>43952</v>
      </c>
      <c r="B2052">
        <v>3435</v>
      </c>
      <c r="C2052" t="s">
        <v>289</v>
      </c>
      <c r="D2052" t="s">
        <v>265</v>
      </c>
      <c r="E2052" t="s">
        <v>264</v>
      </c>
      <c r="F2052" t="s">
        <v>637</v>
      </c>
      <c r="G2052" t="s">
        <v>245</v>
      </c>
      <c r="H2052">
        <v>199.64</v>
      </c>
      <c r="I2052">
        <v>29.95</v>
      </c>
      <c r="K2052" t="s">
        <v>201</v>
      </c>
      <c r="M2052" t="s">
        <v>636</v>
      </c>
      <c r="Q2052">
        <v>216362</v>
      </c>
    </row>
    <row r="2053" spans="1:17" x14ac:dyDescent="0.2">
      <c r="A2053" s="169">
        <v>43952</v>
      </c>
      <c r="B2053">
        <v>2310</v>
      </c>
      <c r="C2053" t="s">
        <v>286</v>
      </c>
      <c r="D2053" t="s">
        <v>265</v>
      </c>
      <c r="E2053" t="s">
        <v>264</v>
      </c>
      <c r="F2053" t="s">
        <v>635</v>
      </c>
      <c r="G2053" t="s">
        <v>245</v>
      </c>
      <c r="H2053">
        <v>852.23</v>
      </c>
      <c r="I2053">
        <v>127.83</v>
      </c>
      <c r="K2053" t="s">
        <v>201</v>
      </c>
      <c r="M2053" t="s">
        <v>634</v>
      </c>
      <c r="Q2053">
        <v>216374</v>
      </c>
    </row>
    <row r="2054" spans="1:17" x14ac:dyDescent="0.2">
      <c r="A2054" s="169">
        <v>43951</v>
      </c>
      <c r="B2054">
        <v>3465</v>
      </c>
      <c r="C2054" t="s">
        <v>633</v>
      </c>
      <c r="D2054" t="s">
        <v>265</v>
      </c>
      <c r="E2054" t="s">
        <v>264</v>
      </c>
      <c r="F2054" t="s">
        <v>632</v>
      </c>
      <c r="G2054" t="s">
        <v>245</v>
      </c>
      <c r="H2054">
        <v>239.02</v>
      </c>
      <c r="I2054">
        <v>0</v>
      </c>
      <c r="J2054" t="s">
        <v>193</v>
      </c>
      <c r="K2054" t="s">
        <v>201</v>
      </c>
      <c r="L2054" t="s">
        <v>201</v>
      </c>
      <c r="M2054" t="s">
        <v>630</v>
      </c>
      <c r="N2054" t="s">
        <v>224</v>
      </c>
      <c r="Q2054">
        <v>216380</v>
      </c>
    </row>
    <row r="2055" spans="1:17" x14ac:dyDescent="0.2">
      <c r="A2055" s="169">
        <v>43951</v>
      </c>
      <c r="B2055">
        <v>2225</v>
      </c>
      <c r="C2055" t="s">
        <v>202</v>
      </c>
      <c r="D2055" t="s">
        <v>265</v>
      </c>
      <c r="E2055" t="s">
        <v>264</v>
      </c>
      <c r="F2055" t="s">
        <v>631</v>
      </c>
      <c r="G2055" t="s">
        <v>245</v>
      </c>
      <c r="H2055">
        <v>57.39</v>
      </c>
      <c r="I2055">
        <v>0</v>
      </c>
      <c r="J2055" t="s">
        <v>193</v>
      </c>
      <c r="K2055" t="s">
        <v>201</v>
      </c>
      <c r="L2055" t="s">
        <v>201</v>
      </c>
      <c r="M2055" t="s">
        <v>630</v>
      </c>
      <c r="N2055" t="s">
        <v>195</v>
      </c>
      <c r="Q2055">
        <v>216381</v>
      </c>
    </row>
    <row r="2056" spans="1:17" x14ac:dyDescent="0.2">
      <c r="A2056" s="169">
        <v>43951</v>
      </c>
      <c r="B2056">
        <v>3446</v>
      </c>
      <c r="C2056" t="s">
        <v>192</v>
      </c>
      <c r="D2056" t="s">
        <v>265</v>
      </c>
      <c r="E2056" t="s">
        <v>264</v>
      </c>
      <c r="F2056" t="s">
        <v>382</v>
      </c>
      <c r="G2056" t="s">
        <v>245</v>
      </c>
      <c r="H2056">
        <v>32.700000000000003</v>
      </c>
      <c r="I2056">
        <v>0</v>
      </c>
      <c r="J2056" t="s">
        <v>193</v>
      </c>
      <c r="K2056" t="s">
        <v>201</v>
      </c>
      <c r="L2056" t="s">
        <v>201</v>
      </c>
      <c r="M2056" t="s">
        <v>629</v>
      </c>
      <c r="N2056" t="s">
        <v>230</v>
      </c>
      <c r="Q2056">
        <v>216389</v>
      </c>
    </row>
    <row r="2057" spans="1:17" x14ac:dyDescent="0.2">
      <c r="A2057" s="169">
        <v>43951</v>
      </c>
      <c r="B2057">
        <v>4505</v>
      </c>
      <c r="C2057" t="s">
        <v>396</v>
      </c>
      <c r="D2057" t="s">
        <v>265</v>
      </c>
      <c r="E2057" t="s">
        <v>264</v>
      </c>
      <c r="F2057" t="s">
        <v>554</v>
      </c>
      <c r="G2057" t="s">
        <v>245</v>
      </c>
      <c r="H2057">
        <v>41.67</v>
      </c>
      <c r="I2057">
        <v>0</v>
      </c>
      <c r="J2057" t="s">
        <v>193</v>
      </c>
      <c r="K2057" t="s">
        <v>201</v>
      </c>
      <c r="L2057" t="s">
        <v>201</v>
      </c>
      <c r="M2057" t="s">
        <v>629</v>
      </c>
      <c r="Q2057">
        <v>216392</v>
      </c>
    </row>
    <row r="2058" spans="1:17" x14ac:dyDescent="0.2">
      <c r="A2058" s="169">
        <v>43952</v>
      </c>
      <c r="B2058">
        <v>3446</v>
      </c>
      <c r="C2058" t="s">
        <v>192</v>
      </c>
      <c r="D2058" t="s">
        <v>265</v>
      </c>
      <c r="E2058" t="s">
        <v>264</v>
      </c>
      <c r="F2058" t="s">
        <v>382</v>
      </c>
      <c r="G2058" t="s">
        <v>245</v>
      </c>
      <c r="H2058">
        <v>-32.700000000000003</v>
      </c>
      <c r="I2058">
        <v>0</v>
      </c>
      <c r="J2058" t="s">
        <v>193</v>
      </c>
      <c r="K2058" t="s">
        <v>201</v>
      </c>
      <c r="L2058" t="s">
        <v>201</v>
      </c>
      <c r="M2058" t="s">
        <v>628</v>
      </c>
      <c r="N2058" t="s">
        <v>230</v>
      </c>
      <c r="Q2058">
        <v>216394</v>
      </c>
    </row>
    <row r="2059" spans="1:17" x14ac:dyDescent="0.2">
      <c r="A2059" s="169">
        <v>43952</v>
      </c>
      <c r="B2059">
        <v>4505</v>
      </c>
      <c r="C2059" t="s">
        <v>396</v>
      </c>
      <c r="D2059" t="s">
        <v>265</v>
      </c>
      <c r="E2059" t="s">
        <v>264</v>
      </c>
      <c r="F2059" t="s">
        <v>554</v>
      </c>
      <c r="G2059" t="s">
        <v>245</v>
      </c>
      <c r="H2059">
        <v>-41.67</v>
      </c>
      <c r="I2059">
        <v>0</v>
      </c>
      <c r="J2059" t="s">
        <v>193</v>
      </c>
      <c r="K2059" t="s">
        <v>201</v>
      </c>
      <c r="L2059" t="s">
        <v>201</v>
      </c>
      <c r="M2059" t="s">
        <v>628</v>
      </c>
      <c r="Q2059">
        <v>216397</v>
      </c>
    </row>
    <row r="2060" spans="1:17" x14ac:dyDescent="0.2">
      <c r="A2060" s="169">
        <v>43951</v>
      </c>
      <c r="B2060">
        <v>3446</v>
      </c>
      <c r="C2060" t="s">
        <v>192</v>
      </c>
      <c r="D2060" t="s">
        <v>265</v>
      </c>
      <c r="E2060" t="s">
        <v>264</v>
      </c>
      <c r="F2060" t="s">
        <v>578</v>
      </c>
      <c r="G2060" t="s">
        <v>245</v>
      </c>
      <c r="H2060">
        <v>16.89</v>
      </c>
      <c r="I2060">
        <v>0</v>
      </c>
      <c r="J2060" t="s">
        <v>193</v>
      </c>
      <c r="K2060" t="s">
        <v>201</v>
      </c>
      <c r="L2060" t="s">
        <v>201</v>
      </c>
      <c r="M2060" t="s">
        <v>627</v>
      </c>
      <c r="Q2060">
        <v>216400</v>
      </c>
    </row>
    <row r="2061" spans="1:17" x14ac:dyDescent="0.2">
      <c r="A2061" s="169">
        <v>43952</v>
      </c>
      <c r="B2061">
        <v>3446</v>
      </c>
      <c r="C2061" t="s">
        <v>192</v>
      </c>
      <c r="D2061" t="s">
        <v>265</v>
      </c>
      <c r="E2061" t="s">
        <v>264</v>
      </c>
      <c r="F2061" t="s">
        <v>578</v>
      </c>
      <c r="G2061" t="s">
        <v>245</v>
      </c>
      <c r="H2061">
        <v>-16.89</v>
      </c>
      <c r="I2061">
        <v>0</v>
      </c>
      <c r="J2061" t="s">
        <v>193</v>
      </c>
      <c r="K2061" t="s">
        <v>201</v>
      </c>
      <c r="L2061" t="s">
        <v>201</v>
      </c>
      <c r="M2061" t="s">
        <v>626</v>
      </c>
      <c r="Q2061">
        <v>216403</v>
      </c>
    </row>
    <row r="2062" spans="1:17" x14ac:dyDescent="0.2">
      <c r="A2062" s="169">
        <v>43951</v>
      </c>
      <c r="B2062">
        <v>3275</v>
      </c>
      <c r="C2062" t="s">
        <v>266</v>
      </c>
      <c r="D2062" t="s">
        <v>265</v>
      </c>
      <c r="E2062" t="s">
        <v>264</v>
      </c>
      <c r="F2062" t="s">
        <v>624</v>
      </c>
      <c r="G2062" t="s">
        <v>245</v>
      </c>
      <c r="H2062" s="170">
        <v>12675.02</v>
      </c>
      <c r="I2062">
        <v>0</v>
      </c>
      <c r="J2062" t="s">
        <v>262</v>
      </c>
      <c r="K2062" t="s">
        <v>547</v>
      </c>
      <c r="L2062" t="s">
        <v>547</v>
      </c>
      <c r="M2062" t="s">
        <v>625</v>
      </c>
      <c r="N2062" t="s">
        <v>623</v>
      </c>
      <c r="Q2062">
        <v>216419</v>
      </c>
    </row>
    <row r="2063" spans="1:17" x14ac:dyDescent="0.2">
      <c r="A2063" s="169">
        <v>43951</v>
      </c>
      <c r="B2063">
        <v>2310</v>
      </c>
      <c r="C2063" t="s">
        <v>286</v>
      </c>
      <c r="D2063" t="s">
        <v>265</v>
      </c>
      <c r="E2063" t="s">
        <v>264</v>
      </c>
      <c r="F2063" t="s">
        <v>622</v>
      </c>
      <c r="G2063" t="s">
        <v>245</v>
      </c>
      <c r="H2063" s="170">
        <v>1357</v>
      </c>
      <c r="I2063">
        <v>0</v>
      </c>
      <c r="J2063" t="s">
        <v>262</v>
      </c>
      <c r="K2063" t="s">
        <v>547</v>
      </c>
      <c r="L2063" t="s">
        <v>547</v>
      </c>
      <c r="M2063" t="s">
        <v>625</v>
      </c>
      <c r="N2063" t="s">
        <v>297</v>
      </c>
      <c r="Q2063">
        <v>216420</v>
      </c>
    </row>
    <row r="2064" spans="1:17" x14ac:dyDescent="0.2">
      <c r="A2064" s="169">
        <v>43951</v>
      </c>
      <c r="B2064">
        <v>4145</v>
      </c>
      <c r="C2064" t="s">
        <v>526</v>
      </c>
      <c r="D2064" t="s">
        <v>265</v>
      </c>
      <c r="E2064" t="s">
        <v>264</v>
      </c>
      <c r="F2064" t="s">
        <v>621</v>
      </c>
      <c r="G2064" t="s">
        <v>245</v>
      </c>
      <c r="H2064" s="170">
        <v>1303.48</v>
      </c>
      <c r="I2064">
        <v>0</v>
      </c>
      <c r="J2064" t="s">
        <v>262</v>
      </c>
      <c r="K2064" t="s">
        <v>547</v>
      </c>
      <c r="L2064" t="s">
        <v>547</v>
      </c>
      <c r="M2064" t="s">
        <v>625</v>
      </c>
      <c r="N2064" t="s">
        <v>549</v>
      </c>
      <c r="Q2064">
        <v>216421</v>
      </c>
    </row>
    <row r="2065" spans="1:17" x14ac:dyDescent="0.2">
      <c r="A2065" s="169">
        <v>43952</v>
      </c>
      <c r="B2065">
        <v>3275</v>
      </c>
      <c r="C2065" t="s">
        <v>266</v>
      </c>
      <c r="D2065" t="s">
        <v>265</v>
      </c>
      <c r="E2065" t="s">
        <v>264</v>
      </c>
      <c r="F2065" t="s">
        <v>624</v>
      </c>
      <c r="G2065" t="s">
        <v>245</v>
      </c>
      <c r="H2065" s="170">
        <v>-12675.02</v>
      </c>
      <c r="I2065">
        <v>0</v>
      </c>
      <c r="J2065" t="s">
        <v>262</v>
      </c>
      <c r="K2065" t="s">
        <v>547</v>
      </c>
      <c r="L2065" t="s">
        <v>547</v>
      </c>
      <c r="M2065" t="s">
        <v>620</v>
      </c>
      <c r="N2065" t="s">
        <v>623</v>
      </c>
      <c r="Q2065">
        <v>216430</v>
      </c>
    </row>
    <row r="2066" spans="1:17" x14ac:dyDescent="0.2">
      <c r="A2066" s="169">
        <v>43952</v>
      </c>
      <c r="B2066">
        <v>2310</v>
      </c>
      <c r="C2066" t="s">
        <v>286</v>
      </c>
      <c r="D2066" t="s">
        <v>265</v>
      </c>
      <c r="E2066" t="s">
        <v>264</v>
      </c>
      <c r="F2066" t="s">
        <v>622</v>
      </c>
      <c r="G2066" t="s">
        <v>245</v>
      </c>
      <c r="H2066" s="170">
        <v>-1357</v>
      </c>
      <c r="I2066">
        <v>0</v>
      </c>
      <c r="J2066" t="s">
        <v>262</v>
      </c>
      <c r="K2066" t="s">
        <v>547</v>
      </c>
      <c r="L2066" t="s">
        <v>547</v>
      </c>
      <c r="M2066" t="s">
        <v>620</v>
      </c>
      <c r="N2066" t="s">
        <v>297</v>
      </c>
      <c r="Q2066">
        <v>216431</v>
      </c>
    </row>
    <row r="2067" spans="1:17" x14ac:dyDescent="0.2">
      <c r="A2067" s="169">
        <v>43952</v>
      </c>
      <c r="B2067">
        <v>4145</v>
      </c>
      <c r="C2067" t="s">
        <v>526</v>
      </c>
      <c r="D2067" t="s">
        <v>265</v>
      </c>
      <c r="E2067" t="s">
        <v>264</v>
      </c>
      <c r="F2067" t="s">
        <v>621</v>
      </c>
      <c r="G2067" t="s">
        <v>245</v>
      </c>
      <c r="H2067" s="170">
        <v>-1303.48</v>
      </c>
      <c r="I2067">
        <v>0</v>
      </c>
      <c r="J2067" t="s">
        <v>262</v>
      </c>
      <c r="K2067" t="s">
        <v>547</v>
      </c>
      <c r="L2067" t="s">
        <v>547</v>
      </c>
      <c r="M2067" t="s">
        <v>620</v>
      </c>
      <c r="N2067" t="s">
        <v>549</v>
      </c>
      <c r="Q2067">
        <v>216432</v>
      </c>
    </row>
    <row r="2068" spans="1:17" x14ac:dyDescent="0.2">
      <c r="A2068" s="169">
        <v>43952</v>
      </c>
      <c r="B2068">
        <v>3715</v>
      </c>
      <c r="C2068" t="s">
        <v>208</v>
      </c>
      <c r="D2068" t="s">
        <v>265</v>
      </c>
      <c r="E2068" t="s">
        <v>264</v>
      </c>
      <c r="F2068" t="s">
        <v>619</v>
      </c>
      <c r="G2068" t="s">
        <v>245</v>
      </c>
      <c r="H2068">
        <v>16.11</v>
      </c>
      <c r="I2068">
        <v>2.42</v>
      </c>
      <c r="K2068" t="s">
        <v>201</v>
      </c>
      <c r="M2068" t="s">
        <v>618</v>
      </c>
      <c r="Q2068">
        <v>216496</v>
      </c>
    </row>
    <row r="2069" spans="1:17" x14ac:dyDescent="0.2">
      <c r="A2069" s="169">
        <v>43955</v>
      </c>
      <c r="B2069">
        <v>3730</v>
      </c>
      <c r="C2069" t="s">
        <v>234</v>
      </c>
      <c r="D2069" t="s">
        <v>265</v>
      </c>
      <c r="E2069" t="s">
        <v>264</v>
      </c>
      <c r="F2069" t="s">
        <v>617</v>
      </c>
      <c r="G2069" t="s">
        <v>245</v>
      </c>
      <c r="H2069" s="170">
        <v>22080</v>
      </c>
      <c r="I2069" s="170">
        <v>3312</v>
      </c>
      <c r="K2069" t="s">
        <v>201</v>
      </c>
      <c r="M2069" t="s">
        <v>616</v>
      </c>
      <c r="Q2069">
        <v>216499</v>
      </c>
    </row>
    <row r="2070" spans="1:17" x14ac:dyDescent="0.2">
      <c r="A2070" s="169">
        <v>43955</v>
      </c>
      <c r="B2070">
        <v>2160</v>
      </c>
      <c r="C2070" t="s">
        <v>615</v>
      </c>
      <c r="D2070" t="s">
        <v>265</v>
      </c>
      <c r="E2070" t="s">
        <v>264</v>
      </c>
      <c r="F2070" t="s">
        <v>614</v>
      </c>
      <c r="G2070" t="s">
        <v>245</v>
      </c>
      <c r="H2070">
        <v>14</v>
      </c>
      <c r="I2070">
        <v>2.1</v>
      </c>
      <c r="K2070" t="s">
        <v>201</v>
      </c>
      <c r="M2070" t="s">
        <v>613</v>
      </c>
      <c r="Q2070">
        <v>216540</v>
      </c>
    </row>
    <row r="2071" spans="1:17" x14ac:dyDescent="0.2">
      <c r="A2071" s="169">
        <v>43956</v>
      </c>
      <c r="B2071">
        <v>2315</v>
      </c>
      <c r="C2071" t="s">
        <v>292</v>
      </c>
      <c r="D2071" t="s">
        <v>265</v>
      </c>
      <c r="E2071" t="s">
        <v>264</v>
      </c>
      <c r="F2071" t="s">
        <v>612</v>
      </c>
      <c r="G2071" t="s">
        <v>245</v>
      </c>
      <c r="H2071">
        <v>795.01</v>
      </c>
      <c r="I2071">
        <v>119.25</v>
      </c>
      <c r="K2071" t="s">
        <v>201</v>
      </c>
      <c r="M2071" t="s">
        <v>611</v>
      </c>
      <c r="Q2071">
        <v>216543</v>
      </c>
    </row>
    <row r="2072" spans="1:17" x14ac:dyDescent="0.2">
      <c r="A2072" s="169">
        <v>43956</v>
      </c>
      <c r="B2072">
        <v>3705</v>
      </c>
      <c r="C2072" t="s">
        <v>204</v>
      </c>
      <c r="D2072" t="s">
        <v>265</v>
      </c>
      <c r="E2072" t="s">
        <v>264</v>
      </c>
      <c r="F2072" t="s">
        <v>610</v>
      </c>
      <c r="G2072" t="s">
        <v>245</v>
      </c>
      <c r="H2072">
        <v>128.69999999999999</v>
      </c>
      <c r="I2072">
        <v>19.309999999999999</v>
      </c>
      <c r="K2072" t="s">
        <v>201</v>
      </c>
      <c r="M2072" t="s">
        <v>609</v>
      </c>
      <c r="Q2072">
        <v>216549</v>
      </c>
    </row>
    <row r="2073" spans="1:17" x14ac:dyDescent="0.2">
      <c r="A2073" s="169">
        <v>43952</v>
      </c>
      <c r="B2073">
        <v>2310</v>
      </c>
      <c r="C2073" t="s">
        <v>286</v>
      </c>
      <c r="D2073" t="s">
        <v>265</v>
      </c>
      <c r="E2073" t="s">
        <v>264</v>
      </c>
      <c r="F2073" t="s">
        <v>608</v>
      </c>
      <c r="G2073" t="s">
        <v>245</v>
      </c>
      <c r="H2073">
        <v>-852.23</v>
      </c>
      <c r="I2073">
        <v>-127.83</v>
      </c>
      <c r="K2073" t="s">
        <v>194</v>
      </c>
      <c r="M2073" t="s">
        <v>607</v>
      </c>
      <c r="Q2073">
        <v>216573</v>
      </c>
    </row>
    <row r="2074" spans="1:17" x14ac:dyDescent="0.2">
      <c r="A2074" s="169">
        <v>43956</v>
      </c>
      <c r="B2074">
        <v>3435</v>
      </c>
      <c r="C2074" t="s">
        <v>289</v>
      </c>
      <c r="D2074" t="s">
        <v>265</v>
      </c>
      <c r="E2074" t="s">
        <v>264</v>
      </c>
      <c r="F2074" t="s">
        <v>606</v>
      </c>
      <c r="G2074" t="s">
        <v>245</v>
      </c>
      <c r="H2074" s="170">
        <v>1182.1199999999999</v>
      </c>
      <c r="I2074">
        <v>177.32</v>
      </c>
      <c r="K2074" t="s">
        <v>201</v>
      </c>
      <c r="M2074" t="s">
        <v>605</v>
      </c>
      <c r="Q2074">
        <v>216576</v>
      </c>
    </row>
    <row r="2075" spans="1:17" x14ac:dyDescent="0.2">
      <c r="A2075" s="169">
        <v>43964</v>
      </c>
      <c r="B2075">
        <v>2105</v>
      </c>
      <c r="C2075" t="s">
        <v>186</v>
      </c>
      <c r="D2075" t="s">
        <v>265</v>
      </c>
      <c r="E2075" t="s">
        <v>264</v>
      </c>
      <c r="F2075" t="s">
        <v>604</v>
      </c>
      <c r="G2075" t="s">
        <v>245</v>
      </c>
      <c r="H2075" s="170">
        <v>56984.05</v>
      </c>
      <c r="I2075">
        <v>0</v>
      </c>
      <c r="J2075" t="s">
        <v>188</v>
      </c>
      <c r="K2075" t="s">
        <v>189</v>
      </c>
      <c r="L2075" t="s">
        <v>189</v>
      </c>
      <c r="M2075" t="s">
        <v>603</v>
      </c>
      <c r="Q2075">
        <v>216602</v>
      </c>
    </row>
    <row r="2076" spans="1:17" x14ac:dyDescent="0.2">
      <c r="A2076" s="169">
        <v>43964</v>
      </c>
      <c r="B2076">
        <v>2125</v>
      </c>
      <c r="C2076" t="s">
        <v>203</v>
      </c>
      <c r="D2076" t="s">
        <v>265</v>
      </c>
      <c r="E2076" t="s">
        <v>264</v>
      </c>
      <c r="F2076" t="s">
        <v>604</v>
      </c>
      <c r="G2076" t="s">
        <v>245</v>
      </c>
      <c r="H2076">
        <v>85.48</v>
      </c>
      <c r="I2076">
        <v>0</v>
      </c>
      <c r="J2076" t="s">
        <v>188</v>
      </c>
      <c r="K2076" t="s">
        <v>189</v>
      </c>
      <c r="L2076" t="s">
        <v>189</v>
      </c>
      <c r="M2076" t="s">
        <v>603</v>
      </c>
      <c r="Q2076">
        <v>216618</v>
      </c>
    </row>
    <row r="2077" spans="1:17" x14ac:dyDescent="0.2">
      <c r="A2077" s="169">
        <v>43964</v>
      </c>
      <c r="B2077">
        <v>2135</v>
      </c>
      <c r="C2077" t="s">
        <v>190</v>
      </c>
      <c r="D2077" t="s">
        <v>265</v>
      </c>
      <c r="E2077" t="s">
        <v>264</v>
      </c>
      <c r="F2077" t="s">
        <v>604</v>
      </c>
      <c r="G2077" t="s">
        <v>245</v>
      </c>
      <c r="H2077">
        <v>697.81</v>
      </c>
      <c r="I2077">
        <v>0</v>
      </c>
      <c r="J2077" t="s">
        <v>188</v>
      </c>
      <c r="K2077" t="s">
        <v>189</v>
      </c>
      <c r="L2077" t="s">
        <v>189</v>
      </c>
      <c r="M2077" t="s">
        <v>603</v>
      </c>
      <c r="Q2077">
        <v>216624</v>
      </c>
    </row>
    <row r="2078" spans="1:17" x14ac:dyDescent="0.2">
      <c r="A2078" s="169">
        <v>43964</v>
      </c>
      <c r="B2078">
        <v>2140</v>
      </c>
      <c r="C2078" t="s">
        <v>191</v>
      </c>
      <c r="D2078" t="s">
        <v>265</v>
      </c>
      <c r="E2078" t="s">
        <v>264</v>
      </c>
      <c r="F2078" t="s">
        <v>604</v>
      </c>
      <c r="G2078" t="s">
        <v>245</v>
      </c>
      <c r="H2078" s="170">
        <v>1283.67</v>
      </c>
      <c r="I2078">
        <v>0</v>
      </c>
      <c r="J2078" t="s">
        <v>188</v>
      </c>
      <c r="K2078" t="s">
        <v>189</v>
      </c>
      <c r="L2078" t="s">
        <v>189</v>
      </c>
      <c r="M2078" t="s">
        <v>603</v>
      </c>
      <c r="Q2078">
        <v>216634</v>
      </c>
    </row>
    <row r="2079" spans="1:17" x14ac:dyDescent="0.2">
      <c r="A2079" s="169">
        <v>43952</v>
      </c>
      <c r="B2079">
        <v>4505</v>
      </c>
      <c r="C2079" t="s">
        <v>396</v>
      </c>
      <c r="D2079" t="s">
        <v>265</v>
      </c>
      <c r="E2079" t="s">
        <v>264</v>
      </c>
      <c r="F2079" t="s">
        <v>602</v>
      </c>
      <c r="G2079" t="s">
        <v>245</v>
      </c>
      <c r="H2079">
        <v>5</v>
      </c>
      <c r="I2079">
        <v>0</v>
      </c>
      <c r="K2079" t="s">
        <v>188</v>
      </c>
      <c r="M2079" t="s">
        <v>601</v>
      </c>
      <c r="Q2079">
        <v>216652</v>
      </c>
    </row>
    <row r="2080" spans="1:17" x14ac:dyDescent="0.2">
      <c r="A2080" s="169">
        <v>43963</v>
      </c>
      <c r="B2080">
        <v>3275</v>
      </c>
      <c r="C2080" t="s">
        <v>266</v>
      </c>
      <c r="D2080" t="s">
        <v>265</v>
      </c>
      <c r="E2080" t="s">
        <v>264</v>
      </c>
      <c r="F2080" t="s">
        <v>600</v>
      </c>
      <c r="G2080" t="s">
        <v>245</v>
      </c>
      <c r="H2080" s="170">
        <v>12675.02</v>
      </c>
      <c r="I2080" s="170">
        <v>1901.25</v>
      </c>
      <c r="K2080" t="s">
        <v>201</v>
      </c>
      <c r="M2080" t="s">
        <v>599</v>
      </c>
      <c r="Q2080">
        <v>216673</v>
      </c>
    </row>
    <row r="2081" spans="1:17" x14ac:dyDescent="0.2">
      <c r="A2081" s="169">
        <v>43969</v>
      </c>
      <c r="B2081">
        <v>2405</v>
      </c>
      <c r="C2081" t="s">
        <v>213</v>
      </c>
      <c r="D2081" t="s">
        <v>265</v>
      </c>
      <c r="E2081" t="s">
        <v>264</v>
      </c>
      <c r="F2081" t="s">
        <v>598</v>
      </c>
      <c r="G2081" t="s">
        <v>245</v>
      </c>
      <c r="H2081">
        <v>210</v>
      </c>
      <c r="I2081">
        <v>31.5</v>
      </c>
      <c r="K2081" t="s">
        <v>201</v>
      </c>
      <c r="M2081" t="s">
        <v>597</v>
      </c>
      <c r="Q2081">
        <v>216702</v>
      </c>
    </row>
    <row r="2082" spans="1:17" x14ac:dyDescent="0.2">
      <c r="A2082" s="169">
        <v>43952</v>
      </c>
      <c r="B2082">
        <v>3230</v>
      </c>
      <c r="C2082" t="s">
        <v>231</v>
      </c>
      <c r="D2082" t="s">
        <v>265</v>
      </c>
      <c r="E2082" t="s">
        <v>264</v>
      </c>
      <c r="F2082" t="s">
        <v>482</v>
      </c>
      <c r="G2082" t="s">
        <v>245</v>
      </c>
      <c r="H2082" s="170">
        <v>1166.67</v>
      </c>
      <c r="I2082">
        <v>0</v>
      </c>
      <c r="J2082" t="s">
        <v>188</v>
      </c>
      <c r="K2082" t="s">
        <v>189</v>
      </c>
      <c r="L2082" t="s">
        <v>189</v>
      </c>
      <c r="M2082" t="s">
        <v>481</v>
      </c>
      <c r="Q2082">
        <v>216712</v>
      </c>
    </row>
    <row r="2083" spans="1:17" x14ac:dyDescent="0.2">
      <c r="A2083" s="169">
        <v>43952</v>
      </c>
      <c r="B2083">
        <v>3150</v>
      </c>
      <c r="C2083" t="s">
        <v>480</v>
      </c>
      <c r="D2083" t="s">
        <v>265</v>
      </c>
      <c r="E2083" t="s">
        <v>264</v>
      </c>
      <c r="F2083" t="s">
        <v>479</v>
      </c>
      <c r="G2083" t="s">
        <v>245</v>
      </c>
      <c r="H2083" s="170">
        <v>1063.25</v>
      </c>
      <c r="I2083">
        <v>0</v>
      </c>
      <c r="J2083" t="s">
        <v>188</v>
      </c>
      <c r="K2083" t="s">
        <v>189</v>
      </c>
      <c r="L2083" t="s">
        <v>189</v>
      </c>
      <c r="M2083" t="s">
        <v>478</v>
      </c>
      <c r="Q2083">
        <v>216722</v>
      </c>
    </row>
    <row r="2084" spans="1:17" x14ac:dyDescent="0.2">
      <c r="A2084" s="169">
        <v>43952</v>
      </c>
      <c r="B2084">
        <v>4520</v>
      </c>
      <c r="C2084" t="s">
        <v>214</v>
      </c>
      <c r="D2084" t="s">
        <v>265</v>
      </c>
      <c r="E2084" t="s">
        <v>264</v>
      </c>
      <c r="F2084" t="s">
        <v>506</v>
      </c>
      <c r="G2084" t="s">
        <v>245</v>
      </c>
      <c r="H2084" s="170">
        <v>-3717.13</v>
      </c>
      <c r="I2084">
        <v>0</v>
      </c>
      <c r="J2084" t="s">
        <v>188</v>
      </c>
      <c r="K2084" t="s">
        <v>189</v>
      </c>
      <c r="L2084" t="s">
        <v>189</v>
      </c>
      <c r="M2084" t="s">
        <v>505</v>
      </c>
      <c r="Q2084">
        <v>216725</v>
      </c>
    </row>
    <row r="2085" spans="1:17" x14ac:dyDescent="0.2">
      <c r="A2085" s="169">
        <v>43952</v>
      </c>
      <c r="B2085">
        <v>3255</v>
      </c>
      <c r="C2085" t="s">
        <v>504</v>
      </c>
      <c r="D2085" t="s">
        <v>265</v>
      </c>
      <c r="E2085" t="s">
        <v>264</v>
      </c>
      <c r="F2085" t="s">
        <v>503</v>
      </c>
      <c r="G2085" t="s">
        <v>245</v>
      </c>
      <c r="H2085" s="170">
        <v>3872.17</v>
      </c>
      <c r="I2085">
        <v>0</v>
      </c>
      <c r="J2085" t="s">
        <v>188</v>
      </c>
      <c r="K2085" t="s">
        <v>189</v>
      </c>
      <c r="L2085" t="s">
        <v>189</v>
      </c>
      <c r="M2085" t="s">
        <v>502</v>
      </c>
      <c r="Q2085">
        <v>216728</v>
      </c>
    </row>
    <row r="2086" spans="1:17" x14ac:dyDescent="0.2">
      <c r="A2086" s="169">
        <v>43952</v>
      </c>
      <c r="B2086">
        <v>4510</v>
      </c>
      <c r="C2086" t="s">
        <v>501</v>
      </c>
      <c r="D2086" t="s">
        <v>265</v>
      </c>
      <c r="E2086" t="s">
        <v>264</v>
      </c>
      <c r="F2086" t="s">
        <v>500</v>
      </c>
      <c r="G2086" t="s">
        <v>245</v>
      </c>
      <c r="H2086" s="170">
        <v>47275</v>
      </c>
      <c r="I2086">
        <v>0</v>
      </c>
      <c r="J2086" t="s">
        <v>188</v>
      </c>
      <c r="K2086" t="s">
        <v>189</v>
      </c>
      <c r="L2086" t="s">
        <v>189</v>
      </c>
      <c r="M2086" t="s">
        <v>499</v>
      </c>
      <c r="Q2086">
        <v>216732</v>
      </c>
    </row>
    <row r="2087" spans="1:17" x14ac:dyDescent="0.2">
      <c r="A2087" s="169">
        <v>43952</v>
      </c>
      <c r="B2087">
        <v>1105</v>
      </c>
      <c r="C2087" t="s">
        <v>498</v>
      </c>
      <c r="D2087" t="s">
        <v>265</v>
      </c>
      <c r="E2087" t="s">
        <v>264</v>
      </c>
      <c r="F2087" t="s">
        <v>497</v>
      </c>
      <c r="G2087" t="s">
        <v>245</v>
      </c>
      <c r="H2087" s="170">
        <v>-1726166.67</v>
      </c>
      <c r="I2087">
        <v>0</v>
      </c>
      <c r="J2087" t="s">
        <v>188</v>
      </c>
      <c r="K2087" t="s">
        <v>189</v>
      </c>
      <c r="L2087" t="s">
        <v>189</v>
      </c>
      <c r="M2087" t="s">
        <v>496</v>
      </c>
      <c r="Q2087">
        <v>216734</v>
      </c>
    </row>
    <row r="2088" spans="1:17" x14ac:dyDescent="0.2">
      <c r="A2088" s="169">
        <v>43952</v>
      </c>
      <c r="B2088">
        <v>2105</v>
      </c>
      <c r="C2088" t="s">
        <v>186</v>
      </c>
      <c r="D2088" t="s">
        <v>265</v>
      </c>
      <c r="E2088" t="s">
        <v>264</v>
      </c>
      <c r="F2088" t="s">
        <v>596</v>
      </c>
      <c r="G2088" t="s">
        <v>245</v>
      </c>
      <c r="H2088" s="170">
        <v>-6140</v>
      </c>
      <c r="I2088">
        <v>0</v>
      </c>
      <c r="J2088" t="s">
        <v>188</v>
      </c>
      <c r="K2088" t="s">
        <v>189</v>
      </c>
      <c r="L2088" t="s">
        <v>189</v>
      </c>
      <c r="M2088" t="s">
        <v>494</v>
      </c>
      <c r="Q2088">
        <v>216745</v>
      </c>
    </row>
    <row r="2089" spans="1:17" x14ac:dyDescent="0.2">
      <c r="A2089" s="169">
        <v>43952</v>
      </c>
      <c r="B2089">
        <v>3215</v>
      </c>
      <c r="C2089" t="s">
        <v>493</v>
      </c>
      <c r="D2089" t="s">
        <v>265</v>
      </c>
      <c r="E2089" t="s">
        <v>264</v>
      </c>
      <c r="F2089" t="s">
        <v>492</v>
      </c>
      <c r="G2089" t="s">
        <v>245</v>
      </c>
      <c r="H2089" s="170">
        <v>162210.75</v>
      </c>
      <c r="I2089">
        <v>0</v>
      </c>
      <c r="J2089" t="s">
        <v>188</v>
      </c>
      <c r="K2089" t="s">
        <v>189</v>
      </c>
      <c r="L2089" t="s">
        <v>189</v>
      </c>
      <c r="M2089" t="s">
        <v>488</v>
      </c>
      <c r="Q2089">
        <v>216749</v>
      </c>
    </row>
    <row r="2090" spans="1:17" x14ac:dyDescent="0.2">
      <c r="A2090" s="169">
        <v>43952</v>
      </c>
      <c r="B2090">
        <v>3260</v>
      </c>
      <c r="C2090" t="s">
        <v>490</v>
      </c>
      <c r="D2090" t="s">
        <v>265</v>
      </c>
      <c r="E2090" t="s">
        <v>264</v>
      </c>
      <c r="F2090" t="s">
        <v>491</v>
      </c>
      <c r="G2090" t="s">
        <v>245</v>
      </c>
      <c r="H2090" s="170">
        <v>22565.5</v>
      </c>
      <c r="I2090">
        <v>0</v>
      </c>
      <c r="J2090" t="s">
        <v>188</v>
      </c>
      <c r="K2090" t="s">
        <v>189</v>
      </c>
      <c r="L2090" t="s">
        <v>189</v>
      </c>
      <c r="M2090" t="s">
        <v>488</v>
      </c>
      <c r="Q2090">
        <v>216750</v>
      </c>
    </row>
    <row r="2091" spans="1:17" x14ac:dyDescent="0.2">
      <c r="A2091" s="169">
        <v>43952</v>
      </c>
      <c r="B2091">
        <v>3260</v>
      </c>
      <c r="C2091" t="s">
        <v>490</v>
      </c>
      <c r="D2091" t="s">
        <v>265</v>
      </c>
      <c r="E2091" t="s">
        <v>264</v>
      </c>
      <c r="F2091" t="s">
        <v>489</v>
      </c>
      <c r="G2091" t="s">
        <v>245</v>
      </c>
      <c r="H2091" s="170">
        <v>1932.75</v>
      </c>
      <c r="I2091">
        <v>0</v>
      </c>
      <c r="J2091" t="s">
        <v>188</v>
      </c>
      <c r="K2091" t="s">
        <v>189</v>
      </c>
      <c r="L2091" t="s">
        <v>189</v>
      </c>
      <c r="M2091" t="s">
        <v>488</v>
      </c>
      <c r="Q2091">
        <v>216751</v>
      </c>
    </row>
    <row r="2092" spans="1:17" x14ac:dyDescent="0.2">
      <c r="A2092" s="169">
        <v>43977</v>
      </c>
      <c r="B2092">
        <v>2310</v>
      </c>
      <c r="C2092" t="s">
        <v>286</v>
      </c>
      <c r="D2092" t="s">
        <v>265</v>
      </c>
      <c r="E2092" t="s">
        <v>264</v>
      </c>
      <c r="F2092" t="s">
        <v>595</v>
      </c>
      <c r="G2092" t="s">
        <v>245</v>
      </c>
      <c r="H2092">
        <v>250</v>
      </c>
      <c r="I2092">
        <v>37.5</v>
      </c>
      <c r="K2092" t="s">
        <v>201</v>
      </c>
      <c r="M2092" t="s">
        <v>594</v>
      </c>
      <c r="Q2092">
        <v>216774</v>
      </c>
    </row>
    <row r="2093" spans="1:17" x14ac:dyDescent="0.2">
      <c r="A2093" s="169">
        <v>43978</v>
      </c>
      <c r="B2093">
        <v>2105</v>
      </c>
      <c r="C2093" t="s">
        <v>186</v>
      </c>
      <c r="D2093" t="s">
        <v>265</v>
      </c>
      <c r="E2093" t="s">
        <v>264</v>
      </c>
      <c r="F2093" t="s">
        <v>593</v>
      </c>
      <c r="G2093" t="s">
        <v>245</v>
      </c>
      <c r="H2093" s="170">
        <v>58964.05</v>
      </c>
      <c r="I2093">
        <v>0</v>
      </c>
      <c r="J2093" t="s">
        <v>188</v>
      </c>
      <c r="K2093" t="s">
        <v>189</v>
      </c>
      <c r="L2093" t="s">
        <v>189</v>
      </c>
      <c r="M2093" t="s">
        <v>592</v>
      </c>
      <c r="Q2093">
        <v>216784</v>
      </c>
    </row>
    <row r="2094" spans="1:17" x14ac:dyDescent="0.2">
      <c r="A2094" s="169">
        <v>43978</v>
      </c>
      <c r="B2094">
        <v>2125</v>
      </c>
      <c r="C2094" t="s">
        <v>203</v>
      </c>
      <c r="D2094" t="s">
        <v>265</v>
      </c>
      <c r="E2094" t="s">
        <v>264</v>
      </c>
      <c r="F2094" t="s">
        <v>593</v>
      </c>
      <c r="G2094" t="s">
        <v>245</v>
      </c>
      <c r="H2094">
        <v>95.39</v>
      </c>
      <c r="I2094">
        <v>0</v>
      </c>
      <c r="J2094" t="s">
        <v>188</v>
      </c>
      <c r="K2094" t="s">
        <v>189</v>
      </c>
      <c r="L2094" t="s">
        <v>189</v>
      </c>
      <c r="M2094" t="s">
        <v>592</v>
      </c>
      <c r="Q2094">
        <v>216800</v>
      </c>
    </row>
    <row r="2095" spans="1:17" x14ac:dyDescent="0.2">
      <c r="A2095" s="169">
        <v>43978</v>
      </c>
      <c r="B2095">
        <v>2135</v>
      </c>
      <c r="C2095" t="s">
        <v>190</v>
      </c>
      <c r="D2095" t="s">
        <v>265</v>
      </c>
      <c r="E2095" t="s">
        <v>264</v>
      </c>
      <c r="F2095" t="s">
        <v>593</v>
      </c>
      <c r="G2095" t="s">
        <v>245</v>
      </c>
      <c r="H2095">
        <v>697.81</v>
      </c>
      <c r="I2095">
        <v>0</v>
      </c>
      <c r="J2095" t="s">
        <v>188</v>
      </c>
      <c r="K2095" t="s">
        <v>189</v>
      </c>
      <c r="L2095" t="s">
        <v>189</v>
      </c>
      <c r="M2095" t="s">
        <v>592</v>
      </c>
      <c r="Q2095">
        <v>216806</v>
      </c>
    </row>
    <row r="2096" spans="1:17" x14ac:dyDescent="0.2">
      <c r="A2096" s="169">
        <v>43978</v>
      </c>
      <c r="B2096">
        <v>2140</v>
      </c>
      <c r="C2096" t="s">
        <v>191</v>
      </c>
      <c r="D2096" t="s">
        <v>265</v>
      </c>
      <c r="E2096" t="s">
        <v>264</v>
      </c>
      <c r="F2096" t="s">
        <v>593</v>
      </c>
      <c r="G2096" t="s">
        <v>245</v>
      </c>
      <c r="H2096" s="170">
        <v>1579.66</v>
      </c>
      <c r="I2096">
        <v>0</v>
      </c>
      <c r="J2096" t="s">
        <v>188</v>
      </c>
      <c r="K2096" t="s">
        <v>189</v>
      </c>
      <c r="L2096" t="s">
        <v>189</v>
      </c>
      <c r="M2096" t="s">
        <v>592</v>
      </c>
      <c r="Q2096">
        <v>216816</v>
      </c>
    </row>
    <row r="2097" spans="1:17" x14ac:dyDescent="0.2">
      <c r="A2097" s="169">
        <v>43978</v>
      </c>
      <c r="B2097">
        <v>2506</v>
      </c>
      <c r="C2097" t="s">
        <v>466</v>
      </c>
      <c r="D2097" t="s">
        <v>265</v>
      </c>
      <c r="E2097" t="s">
        <v>264</v>
      </c>
      <c r="F2097" t="s">
        <v>593</v>
      </c>
      <c r="G2097" t="s">
        <v>245</v>
      </c>
      <c r="H2097" s="170">
        <v>4630.29</v>
      </c>
      <c r="I2097">
        <v>0</v>
      </c>
      <c r="J2097" t="s">
        <v>188</v>
      </c>
      <c r="K2097" t="s">
        <v>189</v>
      </c>
      <c r="L2097" t="s">
        <v>189</v>
      </c>
      <c r="M2097" t="s">
        <v>592</v>
      </c>
      <c r="Q2097">
        <v>216831</v>
      </c>
    </row>
    <row r="2098" spans="1:17" x14ac:dyDescent="0.2">
      <c r="A2098" s="169">
        <v>43977</v>
      </c>
      <c r="B2098">
        <v>3435</v>
      </c>
      <c r="C2098" t="s">
        <v>289</v>
      </c>
      <c r="D2098" t="s">
        <v>265</v>
      </c>
      <c r="E2098" t="s">
        <v>264</v>
      </c>
      <c r="F2098" t="s">
        <v>591</v>
      </c>
      <c r="G2098" t="s">
        <v>245</v>
      </c>
      <c r="H2098">
        <v>199.64</v>
      </c>
      <c r="I2098">
        <v>29.95</v>
      </c>
      <c r="K2098" t="s">
        <v>201</v>
      </c>
      <c r="M2098" t="s">
        <v>590</v>
      </c>
      <c r="Q2098">
        <v>216851</v>
      </c>
    </row>
    <row r="2099" spans="1:17" x14ac:dyDescent="0.2">
      <c r="A2099" s="169">
        <v>43978</v>
      </c>
      <c r="B2099">
        <v>4505</v>
      </c>
      <c r="C2099" t="s">
        <v>396</v>
      </c>
      <c r="D2099" t="s">
        <v>265</v>
      </c>
      <c r="E2099" t="s">
        <v>264</v>
      </c>
      <c r="F2099" t="s">
        <v>454</v>
      </c>
      <c r="G2099" t="s">
        <v>245</v>
      </c>
      <c r="H2099">
        <v>3.8</v>
      </c>
      <c r="I2099">
        <v>0</v>
      </c>
      <c r="J2099" t="s">
        <v>193</v>
      </c>
      <c r="K2099" t="s">
        <v>201</v>
      </c>
      <c r="L2099" t="s">
        <v>201</v>
      </c>
      <c r="M2099" t="s">
        <v>586</v>
      </c>
      <c r="Q2099">
        <v>216867</v>
      </c>
    </row>
    <row r="2100" spans="1:17" x14ac:dyDescent="0.2">
      <c r="A2100" s="169">
        <v>43978</v>
      </c>
      <c r="B2100">
        <v>4505</v>
      </c>
      <c r="C2100" t="s">
        <v>396</v>
      </c>
      <c r="D2100" t="s">
        <v>265</v>
      </c>
      <c r="E2100" t="s">
        <v>264</v>
      </c>
      <c r="F2100" t="s">
        <v>453</v>
      </c>
      <c r="G2100" t="s">
        <v>245</v>
      </c>
      <c r="H2100">
        <v>3.8</v>
      </c>
      <c r="I2100">
        <v>0</v>
      </c>
      <c r="J2100" t="s">
        <v>193</v>
      </c>
      <c r="K2100" t="s">
        <v>201</v>
      </c>
      <c r="L2100" t="s">
        <v>201</v>
      </c>
      <c r="M2100" t="s">
        <v>586</v>
      </c>
      <c r="Q2100">
        <v>216869</v>
      </c>
    </row>
    <row r="2101" spans="1:17" x14ac:dyDescent="0.2">
      <c r="A2101" s="169">
        <v>43978</v>
      </c>
      <c r="B2101">
        <v>4505</v>
      </c>
      <c r="C2101" t="s">
        <v>396</v>
      </c>
      <c r="D2101" t="s">
        <v>265</v>
      </c>
      <c r="E2101" t="s">
        <v>264</v>
      </c>
      <c r="F2101" t="s">
        <v>452</v>
      </c>
      <c r="G2101" t="s">
        <v>245</v>
      </c>
      <c r="H2101">
        <v>3.8</v>
      </c>
      <c r="I2101">
        <v>0</v>
      </c>
      <c r="J2101" t="s">
        <v>193</v>
      </c>
      <c r="K2101" t="s">
        <v>201</v>
      </c>
      <c r="L2101" t="s">
        <v>201</v>
      </c>
      <c r="M2101" t="s">
        <v>586</v>
      </c>
      <c r="Q2101">
        <v>216871</v>
      </c>
    </row>
    <row r="2102" spans="1:17" x14ac:dyDescent="0.2">
      <c r="A2102" s="169">
        <v>43978</v>
      </c>
      <c r="B2102">
        <v>4505</v>
      </c>
      <c r="C2102" t="s">
        <v>396</v>
      </c>
      <c r="D2102" t="s">
        <v>265</v>
      </c>
      <c r="E2102" t="s">
        <v>264</v>
      </c>
      <c r="F2102" t="s">
        <v>451</v>
      </c>
      <c r="G2102" t="s">
        <v>245</v>
      </c>
      <c r="H2102">
        <v>3.8</v>
      </c>
      <c r="I2102">
        <v>0</v>
      </c>
      <c r="J2102" t="s">
        <v>193</v>
      </c>
      <c r="K2102" t="s">
        <v>201</v>
      </c>
      <c r="L2102" t="s">
        <v>201</v>
      </c>
      <c r="M2102" t="s">
        <v>586</v>
      </c>
      <c r="Q2102">
        <v>216873</v>
      </c>
    </row>
    <row r="2103" spans="1:17" x14ac:dyDescent="0.2">
      <c r="A2103" s="169">
        <v>43978</v>
      </c>
      <c r="B2103">
        <v>4505</v>
      </c>
      <c r="C2103" t="s">
        <v>396</v>
      </c>
      <c r="D2103" t="s">
        <v>265</v>
      </c>
      <c r="E2103" t="s">
        <v>264</v>
      </c>
      <c r="F2103" t="s">
        <v>450</v>
      </c>
      <c r="G2103" t="s">
        <v>245</v>
      </c>
      <c r="H2103">
        <v>3.8</v>
      </c>
      <c r="I2103">
        <v>0</v>
      </c>
      <c r="J2103" t="s">
        <v>193</v>
      </c>
      <c r="K2103" t="s">
        <v>201</v>
      </c>
      <c r="L2103" t="s">
        <v>201</v>
      </c>
      <c r="M2103" t="s">
        <v>586</v>
      </c>
      <c r="Q2103">
        <v>216875</v>
      </c>
    </row>
    <row r="2104" spans="1:17" x14ac:dyDescent="0.2">
      <c r="A2104" s="169">
        <v>43978</v>
      </c>
      <c r="B2104">
        <v>4505</v>
      </c>
      <c r="C2104" t="s">
        <v>396</v>
      </c>
      <c r="D2104" t="s">
        <v>265</v>
      </c>
      <c r="E2104" t="s">
        <v>264</v>
      </c>
      <c r="F2104" t="s">
        <v>447</v>
      </c>
      <c r="G2104" t="s">
        <v>245</v>
      </c>
      <c r="H2104">
        <v>3.8</v>
      </c>
      <c r="I2104">
        <v>0</v>
      </c>
      <c r="J2104" t="s">
        <v>193</v>
      </c>
      <c r="K2104" t="s">
        <v>201</v>
      </c>
      <c r="L2104" t="s">
        <v>201</v>
      </c>
      <c r="M2104" t="s">
        <v>586</v>
      </c>
      <c r="Q2104">
        <v>216877</v>
      </c>
    </row>
    <row r="2105" spans="1:17" x14ac:dyDescent="0.2">
      <c r="A2105" s="169">
        <v>43978</v>
      </c>
      <c r="B2105">
        <v>4505</v>
      </c>
      <c r="C2105" t="s">
        <v>396</v>
      </c>
      <c r="D2105" t="s">
        <v>265</v>
      </c>
      <c r="E2105" t="s">
        <v>264</v>
      </c>
      <c r="F2105" t="s">
        <v>446</v>
      </c>
      <c r="G2105" t="s">
        <v>245</v>
      </c>
      <c r="H2105">
        <v>3.8</v>
      </c>
      <c r="I2105">
        <v>0</v>
      </c>
      <c r="J2105" t="s">
        <v>193</v>
      </c>
      <c r="K2105" t="s">
        <v>201</v>
      </c>
      <c r="L2105" t="s">
        <v>201</v>
      </c>
      <c r="M2105" t="s">
        <v>586</v>
      </c>
      <c r="Q2105">
        <v>216881</v>
      </c>
    </row>
    <row r="2106" spans="1:17" x14ac:dyDescent="0.2">
      <c r="A2106" s="169">
        <v>43978</v>
      </c>
      <c r="B2106">
        <v>4505</v>
      </c>
      <c r="C2106" t="s">
        <v>396</v>
      </c>
      <c r="D2106" t="s">
        <v>265</v>
      </c>
      <c r="E2106" t="s">
        <v>264</v>
      </c>
      <c r="F2106" s="175" t="s">
        <v>445</v>
      </c>
      <c r="G2106" t="s">
        <v>245</v>
      </c>
      <c r="H2106">
        <v>3.8</v>
      </c>
      <c r="I2106">
        <v>0</v>
      </c>
      <c r="J2106" t="s">
        <v>193</v>
      </c>
      <c r="K2106" t="s">
        <v>201</v>
      </c>
      <c r="L2106" t="s">
        <v>201</v>
      </c>
      <c r="M2106" t="s">
        <v>586</v>
      </c>
      <c r="Q2106">
        <v>216883</v>
      </c>
    </row>
    <row r="2107" spans="1:17" x14ac:dyDescent="0.2">
      <c r="A2107" s="169">
        <v>43978</v>
      </c>
      <c r="B2107">
        <v>4505</v>
      </c>
      <c r="C2107" t="s">
        <v>396</v>
      </c>
      <c r="D2107" t="s">
        <v>265</v>
      </c>
      <c r="E2107" t="s">
        <v>264</v>
      </c>
      <c r="F2107" t="s">
        <v>589</v>
      </c>
      <c r="G2107" t="s">
        <v>245</v>
      </c>
      <c r="H2107">
        <v>0.04</v>
      </c>
      <c r="I2107">
        <v>0</v>
      </c>
      <c r="J2107" t="s">
        <v>193</v>
      </c>
      <c r="K2107" t="s">
        <v>201</v>
      </c>
      <c r="L2107" t="s">
        <v>201</v>
      </c>
      <c r="M2107" t="s">
        <v>586</v>
      </c>
      <c r="Q2107">
        <v>216885</v>
      </c>
    </row>
    <row r="2108" spans="1:17" x14ac:dyDescent="0.2">
      <c r="A2108" s="169">
        <v>43978</v>
      </c>
      <c r="B2108">
        <v>4505</v>
      </c>
      <c r="C2108" t="s">
        <v>396</v>
      </c>
      <c r="D2108" t="s">
        <v>265</v>
      </c>
      <c r="E2108" t="s">
        <v>264</v>
      </c>
      <c r="F2108" t="s">
        <v>444</v>
      </c>
      <c r="G2108" t="s">
        <v>245</v>
      </c>
      <c r="H2108">
        <v>3.8</v>
      </c>
      <c r="I2108">
        <v>0</v>
      </c>
      <c r="J2108" t="s">
        <v>193</v>
      </c>
      <c r="K2108" t="s">
        <v>201</v>
      </c>
      <c r="L2108" t="s">
        <v>201</v>
      </c>
      <c r="M2108" t="s">
        <v>586</v>
      </c>
      <c r="Q2108">
        <v>216886</v>
      </c>
    </row>
    <row r="2109" spans="1:17" x14ac:dyDescent="0.2">
      <c r="A2109" s="169">
        <v>43978</v>
      </c>
      <c r="B2109">
        <v>4505</v>
      </c>
      <c r="C2109" t="s">
        <v>396</v>
      </c>
      <c r="D2109" t="s">
        <v>265</v>
      </c>
      <c r="E2109" t="s">
        <v>264</v>
      </c>
      <c r="F2109" t="s">
        <v>443</v>
      </c>
      <c r="G2109" t="s">
        <v>245</v>
      </c>
      <c r="H2109">
        <v>3.8</v>
      </c>
      <c r="I2109">
        <v>0</v>
      </c>
      <c r="J2109" t="s">
        <v>193</v>
      </c>
      <c r="K2109" t="s">
        <v>201</v>
      </c>
      <c r="L2109" t="s">
        <v>201</v>
      </c>
      <c r="M2109" t="s">
        <v>586</v>
      </c>
      <c r="Q2109">
        <v>216888</v>
      </c>
    </row>
    <row r="2110" spans="1:17" x14ac:dyDescent="0.2">
      <c r="A2110" s="169">
        <v>43978</v>
      </c>
      <c r="B2110">
        <v>4505</v>
      </c>
      <c r="C2110" t="s">
        <v>396</v>
      </c>
      <c r="D2110" t="s">
        <v>265</v>
      </c>
      <c r="E2110" t="s">
        <v>264</v>
      </c>
      <c r="F2110" t="s">
        <v>405</v>
      </c>
      <c r="G2110" t="s">
        <v>245</v>
      </c>
      <c r="H2110">
        <v>3.8</v>
      </c>
      <c r="I2110">
        <v>0</v>
      </c>
      <c r="J2110" t="s">
        <v>193</v>
      </c>
      <c r="K2110" t="s">
        <v>201</v>
      </c>
      <c r="L2110" t="s">
        <v>201</v>
      </c>
      <c r="M2110" t="s">
        <v>586</v>
      </c>
      <c r="Q2110">
        <v>216890</v>
      </c>
    </row>
    <row r="2111" spans="1:17" x14ac:dyDescent="0.2">
      <c r="A2111" s="169">
        <v>43978</v>
      </c>
      <c r="B2111">
        <v>4505</v>
      </c>
      <c r="C2111" t="s">
        <v>396</v>
      </c>
      <c r="D2111" t="s">
        <v>265</v>
      </c>
      <c r="E2111" t="s">
        <v>264</v>
      </c>
      <c r="F2111" t="s">
        <v>442</v>
      </c>
      <c r="G2111" t="s">
        <v>245</v>
      </c>
      <c r="H2111">
        <v>3.8</v>
      </c>
      <c r="I2111">
        <v>0</v>
      </c>
      <c r="J2111" t="s">
        <v>193</v>
      </c>
      <c r="K2111" t="s">
        <v>201</v>
      </c>
      <c r="L2111" t="s">
        <v>201</v>
      </c>
      <c r="M2111" t="s">
        <v>586</v>
      </c>
      <c r="Q2111">
        <v>216892</v>
      </c>
    </row>
    <row r="2112" spans="1:17" x14ac:dyDescent="0.2">
      <c r="A2112" s="169">
        <v>43978</v>
      </c>
      <c r="B2112">
        <v>4505</v>
      </c>
      <c r="C2112" t="s">
        <v>396</v>
      </c>
      <c r="D2112" t="s">
        <v>265</v>
      </c>
      <c r="E2112" t="s">
        <v>264</v>
      </c>
      <c r="F2112" t="s">
        <v>441</v>
      </c>
      <c r="G2112" t="s">
        <v>245</v>
      </c>
      <c r="H2112">
        <v>3.8</v>
      </c>
      <c r="I2112">
        <v>0</v>
      </c>
      <c r="J2112" t="s">
        <v>193</v>
      </c>
      <c r="K2112" t="s">
        <v>201</v>
      </c>
      <c r="L2112" t="s">
        <v>201</v>
      </c>
      <c r="M2112" t="s">
        <v>586</v>
      </c>
      <c r="Q2112">
        <v>216894</v>
      </c>
    </row>
    <row r="2113" spans="1:17" x14ac:dyDescent="0.2">
      <c r="A2113" s="169">
        <v>43978</v>
      </c>
      <c r="B2113">
        <v>4505</v>
      </c>
      <c r="C2113" t="s">
        <v>396</v>
      </c>
      <c r="D2113" t="s">
        <v>265</v>
      </c>
      <c r="E2113" t="s">
        <v>264</v>
      </c>
      <c r="F2113" t="s">
        <v>440</v>
      </c>
      <c r="G2113" t="s">
        <v>245</v>
      </c>
      <c r="H2113">
        <v>3.8</v>
      </c>
      <c r="I2113">
        <v>0</v>
      </c>
      <c r="J2113" t="s">
        <v>193</v>
      </c>
      <c r="K2113" t="s">
        <v>201</v>
      </c>
      <c r="L2113" t="s">
        <v>201</v>
      </c>
      <c r="M2113" t="s">
        <v>586</v>
      </c>
      <c r="Q2113">
        <v>216896</v>
      </c>
    </row>
    <row r="2114" spans="1:17" x14ac:dyDescent="0.2">
      <c r="A2114" s="169">
        <v>43978</v>
      </c>
      <c r="B2114">
        <v>4505</v>
      </c>
      <c r="C2114" t="s">
        <v>396</v>
      </c>
      <c r="D2114" t="s">
        <v>265</v>
      </c>
      <c r="E2114" t="s">
        <v>264</v>
      </c>
      <c r="F2114" t="s">
        <v>439</v>
      </c>
      <c r="G2114" t="s">
        <v>245</v>
      </c>
      <c r="H2114">
        <v>3.8</v>
      </c>
      <c r="I2114">
        <v>0</v>
      </c>
      <c r="J2114" t="s">
        <v>193</v>
      </c>
      <c r="K2114" t="s">
        <v>201</v>
      </c>
      <c r="L2114" t="s">
        <v>201</v>
      </c>
      <c r="M2114" t="s">
        <v>586</v>
      </c>
      <c r="Q2114">
        <v>216901</v>
      </c>
    </row>
    <row r="2115" spans="1:17" x14ac:dyDescent="0.2">
      <c r="A2115" s="169">
        <v>43978</v>
      </c>
      <c r="B2115">
        <v>4505</v>
      </c>
      <c r="C2115" t="s">
        <v>396</v>
      </c>
      <c r="D2115" t="s">
        <v>265</v>
      </c>
      <c r="E2115" t="s">
        <v>264</v>
      </c>
      <c r="F2115" t="s">
        <v>438</v>
      </c>
      <c r="G2115" t="s">
        <v>245</v>
      </c>
      <c r="H2115">
        <v>3.8</v>
      </c>
      <c r="I2115">
        <v>0</v>
      </c>
      <c r="J2115" t="s">
        <v>193</v>
      </c>
      <c r="K2115" t="s">
        <v>201</v>
      </c>
      <c r="L2115" t="s">
        <v>201</v>
      </c>
      <c r="M2115" t="s">
        <v>586</v>
      </c>
      <c r="Q2115">
        <v>216903</v>
      </c>
    </row>
    <row r="2116" spans="1:17" x14ac:dyDescent="0.2">
      <c r="A2116" s="169">
        <v>43978</v>
      </c>
      <c r="B2116">
        <v>4505</v>
      </c>
      <c r="C2116" t="s">
        <v>396</v>
      </c>
      <c r="D2116" t="s">
        <v>265</v>
      </c>
      <c r="E2116" t="s">
        <v>264</v>
      </c>
      <c r="F2116" t="s">
        <v>437</v>
      </c>
      <c r="G2116" t="s">
        <v>245</v>
      </c>
      <c r="H2116">
        <v>3.8</v>
      </c>
      <c r="I2116">
        <v>0</v>
      </c>
      <c r="J2116" t="s">
        <v>193</v>
      </c>
      <c r="K2116" t="s">
        <v>201</v>
      </c>
      <c r="L2116" t="s">
        <v>201</v>
      </c>
      <c r="M2116" t="s">
        <v>586</v>
      </c>
      <c r="Q2116">
        <v>216906</v>
      </c>
    </row>
    <row r="2117" spans="1:17" x14ac:dyDescent="0.2">
      <c r="A2117" s="169">
        <v>43978</v>
      </c>
      <c r="B2117">
        <v>4505</v>
      </c>
      <c r="C2117" t="s">
        <v>396</v>
      </c>
      <c r="D2117" t="s">
        <v>265</v>
      </c>
      <c r="E2117" t="s">
        <v>264</v>
      </c>
      <c r="F2117" t="s">
        <v>436</v>
      </c>
      <c r="G2117" t="s">
        <v>245</v>
      </c>
      <c r="H2117">
        <v>3.8</v>
      </c>
      <c r="I2117">
        <v>0</v>
      </c>
      <c r="J2117" t="s">
        <v>193</v>
      </c>
      <c r="K2117" t="s">
        <v>201</v>
      </c>
      <c r="L2117" t="s">
        <v>201</v>
      </c>
      <c r="M2117" t="s">
        <v>586</v>
      </c>
      <c r="Q2117">
        <v>216908</v>
      </c>
    </row>
    <row r="2118" spans="1:17" x14ac:dyDescent="0.2">
      <c r="A2118" s="169">
        <v>43978</v>
      </c>
      <c r="B2118">
        <v>4505</v>
      </c>
      <c r="C2118" t="s">
        <v>396</v>
      </c>
      <c r="D2118" t="s">
        <v>265</v>
      </c>
      <c r="E2118" t="s">
        <v>264</v>
      </c>
      <c r="F2118" t="s">
        <v>435</v>
      </c>
      <c r="G2118" t="s">
        <v>245</v>
      </c>
      <c r="H2118">
        <v>3.8</v>
      </c>
      <c r="I2118">
        <v>0</v>
      </c>
      <c r="J2118" t="s">
        <v>193</v>
      </c>
      <c r="K2118" t="s">
        <v>201</v>
      </c>
      <c r="L2118" t="s">
        <v>201</v>
      </c>
      <c r="M2118" t="s">
        <v>586</v>
      </c>
      <c r="Q2118">
        <v>216910</v>
      </c>
    </row>
    <row r="2119" spans="1:17" x14ac:dyDescent="0.2">
      <c r="A2119" s="169">
        <v>43978</v>
      </c>
      <c r="B2119">
        <v>4505</v>
      </c>
      <c r="C2119" t="s">
        <v>396</v>
      </c>
      <c r="D2119" t="s">
        <v>265</v>
      </c>
      <c r="E2119" t="s">
        <v>264</v>
      </c>
      <c r="F2119" t="s">
        <v>434</v>
      </c>
      <c r="G2119" t="s">
        <v>245</v>
      </c>
      <c r="H2119">
        <v>3.8</v>
      </c>
      <c r="I2119">
        <v>0</v>
      </c>
      <c r="J2119" t="s">
        <v>193</v>
      </c>
      <c r="K2119" t="s">
        <v>201</v>
      </c>
      <c r="L2119" t="s">
        <v>201</v>
      </c>
      <c r="M2119" t="s">
        <v>586</v>
      </c>
      <c r="Q2119">
        <v>216912</v>
      </c>
    </row>
    <row r="2120" spans="1:17" x14ac:dyDescent="0.2">
      <c r="A2120" s="169">
        <v>43978</v>
      </c>
      <c r="B2120">
        <v>4505</v>
      </c>
      <c r="C2120" t="s">
        <v>396</v>
      </c>
      <c r="D2120" t="s">
        <v>265</v>
      </c>
      <c r="E2120" t="s">
        <v>264</v>
      </c>
      <c r="F2120" t="s">
        <v>433</v>
      </c>
      <c r="G2120" t="s">
        <v>245</v>
      </c>
      <c r="H2120">
        <v>3.8</v>
      </c>
      <c r="I2120">
        <v>0</v>
      </c>
      <c r="J2120" t="s">
        <v>193</v>
      </c>
      <c r="K2120" t="s">
        <v>201</v>
      </c>
      <c r="L2120" t="s">
        <v>201</v>
      </c>
      <c r="M2120" t="s">
        <v>586</v>
      </c>
      <c r="Q2120">
        <v>216914</v>
      </c>
    </row>
    <row r="2121" spans="1:17" x14ac:dyDescent="0.2">
      <c r="A2121" s="169">
        <v>43978</v>
      </c>
      <c r="B2121">
        <v>4505</v>
      </c>
      <c r="C2121" t="s">
        <v>396</v>
      </c>
      <c r="D2121" t="s">
        <v>265</v>
      </c>
      <c r="E2121" t="s">
        <v>264</v>
      </c>
      <c r="F2121" t="s">
        <v>432</v>
      </c>
      <c r="G2121" t="s">
        <v>245</v>
      </c>
      <c r="H2121">
        <v>3.8</v>
      </c>
      <c r="I2121">
        <v>0</v>
      </c>
      <c r="J2121" t="s">
        <v>193</v>
      </c>
      <c r="K2121" t="s">
        <v>201</v>
      </c>
      <c r="L2121" t="s">
        <v>201</v>
      </c>
      <c r="M2121" t="s">
        <v>586</v>
      </c>
      <c r="Q2121">
        <v>216916</v>
      </c>
    </row>
    <row r="2122" spans="1:17" x14ac:dyDescent="0.2">
      <c r="A2122" s="169">
        <v>43978</v>
      </c>
      <c r="B2122">
        <v>4505</v>
      </c>
      <c r="C2122" t="s">
        <v>396</v>
      </c>
      <c r="D2122" t="s">
        <v>265</v>
      </c>
      <c r="E2122" t="s">
        <v>264</v>
      </c>
      <c r="F2122" t="s">
        <v>431</v>
      </c>
      <c r="G2122" t="s">
        <v>245</v>
      </c>
      <c r="H2122">
        <v>3.8</v>
      </c>
      <c r="I2122">
        <v>0</v>
      </c>
      <c r="J2122" t="s">
        <v>193</v>
      </c>
      <c r="K2122" t="s">
        <v>201</v>
      </c>
      <c r="L2122" t="s">
        <v>201</v>
      </c>
      <c r="M2122" t="s">
        <v>586</v>
      </c>
      <c r="Q2122">
        <v>216924</v>
      </c>
    </row>
    <row r="2123" spans="1:17" x14ac:dyDescent="0.2">
      <c r="A2123" s="169">
        <v>43978</v>
      </c>
      <c r="B2123">
        <v>4505</v>
      </c>
      <c r="C2123" t="s">
        <v>396</v>
      </c>
      <c r="D2123" t="s">
        <v>265</v>
      </c>
      <c r="E2123" t="s">
        <v>264</v>
      </c>
      <c r="F2123" t="s">
        <v>430</v>
      </c>
      <c r="G2123" t="s">
        <v>245</v>
      </c>
      <c r="H2123">
        <v>3.8</v>
      </c>
      <c r="I2123">
        <v>0</v>
      </c>
      <c r="J2123" t="s">
        <v>193</v>
      </c>
      <c r="K2123" t="s">
        <v>201</v>
      </c>
      <c r="L2123" t="s">
        <v>201</v>
      </c>
      <c r="M2123" t="s">
        <v>586</v>
      </c>
      <c r="Q2123">
        <v>216926</v>
      </c>
    </row>
    <row r="2124" spans="1:17" x14ac:dyDescent="0.2">
      <c r="A2124" s="169">
        <v>43978</v>
      </c>
      <c r="B2124">
        <v>4505</v>
      </c>
      <c r="C2124" t="s">
        <v>396</v>
      </c>
      <c r="D2124" t="s">
        <v>265</v>
      </c>
      <c r="E2124" t="s">
        <v>264</v>
      </c>
      <c r="F2124" t="s">
        <v>429</v>
      </c>
      <c r="G2124" t="s">
        <v>245</v>
      </c>
      <c r="H2124">
        <v>3.8</v>
      </c>
      <c r="I2124">
        <v>0</v>
      </c>
      <c r="J2124" t="s">
        <v>193</v>
      </c>
      <c r="K2124" t="s">
        <v>201</v>
      </c>
      <c r="L2124" t="s">
        <v>201</v>
      </c>
      <c r="M2124" t="s">
        <v>586</v>
      </c>
      <c r="Q2124">
        <v>216928</v>
      </c>
    </row>
    <row r="2125" spans="1:17" x14ac:dyDescent="0.2">
      <c r="A2125" s="169">
        <v>43978</v>
      </c>
      <c r="B2125">
        <v>4505</v>
      </c>
      <c r="C2125" t="s">
        <v>396</v>
      </c>
      <c r="D2125" t="s">
        <v>265</v>
      </c>
      <c r="E2125" t="s">
        <v>264</v>
      </c>
      <c r="F2125" t="s">
        <v>417</v>
      </c>
      <c r="G2125" t="s">
        <v>245</v>
      </c>
      <c r="H2125">
        <v>3.8</v>
      </c>
      <c r="I2125">
        <v>0</v>
      </c>
      <c r="J2125" t="s">
        <v>193</v>
      </c>
      <c r="K2125" t="s">
        <v>201</v>
      </c>
      <c r="L2125" t="s">
        <v>201</v>
      </c>
      <c r="M2125" t="s">
        <v>586</v>
      </c>
      <c r="Q2125">
        <v>216930</v>
      </c>
    </row>
    <row r="2126" spans="1:17" x14ac:dyDescent="0.2">
      <c r="A2126" s="169">
        <v>43978</v>
      </c>
      <c r="B2126">
        <v>4505</v>
      </c>
      <c r="C2126" t="s">
        <v>396</v>
      </c>
      <c r="D2126" t="s">
        <v>265</v>
      </c>
      <c r="E2126" t="s">
        <v>264</v>
      </c>
      <c r="F2126" t="s">
        <v>395</v>
      </c>
      <c r="G2126" t="s">
        <v>245</v>
      </c>
      <c r="H2126">
        <v>3.8</v>
      </c>
      <c r="I2126">
        <v>0</v>
      </c>
      <c r="J2126" t="s">
        <v>193</v>
      </c>
      <c r="K2126" t="s">
        <v>201</v>
      </c>
      <c r="L2126" t="s">
        <v>201</v>
      </c>
      <c r="M2126" t="s">
        <v>586</v>
      </c>
      <c r="Q2126">
        <v>216932</v>
      </c>
    </row>
    <row r="2127" spans="1:17" x14ac:dyDescent="0.2">
      <c r="A2127" s="169">
        <v>43978</v>
      </c>
      <c r="B2127">
        <v>4505</v>
      </c>
      <c r="C2127" t="s">
        <v>396</v>
      </c>
      <c r="D2127" t="s">
        <v>265</v>
      </c>
      <c r="E2127" t="s">
        <v>264</v>
      </c>
      <c r="F2127" t="s">
        <v>428</v>
      </c>
      <c r="G2127" t="s">
        <v>245</v>
      </c>
      <c r="H2127">
        <v>3.8</v>
      </c>
      <c r="I2127">
        <v>0</v>
      </c>
      <c r="J2127" t="s">
        <v>193</v>
      </c>
      <c r="K2127" t="s">
        <v>201</v>
      </c>
      <c r="L2127" t="s">
        <v>201</v>
      </c>
      <c r="M2127" t="s">
        <v>586</v>
      </c>
      <c r="Q2127">
        <v>216934</v>
      </c>
    </row>
    <row r="2128" spans="1:17" x14ac:dyDescent="0.2">
      <c r="A2128" s="169">
        <v>43978</v>
      </c>
      <c r="B2128">
        <v>4505</v>
      </c>
      <c r="C2128" t="s">
        <v>396</v>
      </c>
      <c r="D2128" t="s">
        <v>265</v>
      </c>
      <c r="E2128" t="s">
        <v>264</v>
      </c>
      <c r="F2128" t="s">
        <v>427</v>
      </c>
      <c r="G2128" t="s">
        <v>245</v>
      </c>
      <c r="H2128">
        <v>3.8</v>
      </c>
      <c r="I2128">
        <v>0</v>
      </c>
      <c r="J2128" t="s">
        <v>193</v>
      </c>
      <c r="K2128" t="s">
        <v>201</v>
      </c>
      <c r="L2128" t="s">
        <v>201</v>
      </c>
      <c r="M2128" t="s">
        <v>586</v>
      </c>
      <c r="Q2128">
        <v>216936</v>
      </c>
    </row>
    <row r="2129" spans="1:17" x14ac:dyDescent="0.2">
      <c r="A2129" s="169">
        <v>43978</v>
      </c>
      <c r="B2129">
        <v>4505</v>
      </c>
      <c r="C2129" t="s">
        <v>396</v>
      </c>
      <c r="D2129" t="s">
        <v>265</v>
      </c>
      <c r="E2129" t="s">
        <v>264</v>
      </c>
      <c r="F2129" t="s">
        <v>426</v>
      </c>
      <c r="G2129" t="s">
        <v>245</v>
      </c>
      <c r="H2129">
        <v>3.8</v>
      </c>
      <c r="I2129">
        <v>0</v>
      </c>
      <c r="J2129" t="s">
        <v>193</v>
      </c>
      <c r="K2129" t="s">
        <v>201</v>
      </c>
      <c r="L2129" t="s">
        <v>201</v>
      </c>
      <c r="M2129" t="s">
        <v>586</v>
      </c>
      <c r="Q2129">
        <v>216938</v>
      </c>
    </row>
    <row r="2130" spans="1:17" x14ac:dyDescent="0.2">
      <c r="A2130" s="169">
        <v>43978</v>
      </c>
      <c r="B2130">
        <v>4505</v>
      </c>
      <c r="C2130" t="s">
        <v>396</v>
      </c>
      <c r="D2130" t="s">
        <v>265</v>
      </c>
      <c r="E2130" t="s">
        <v>264</v>
      </c>
      <c r="F2130" t="s">
        <v>425</v>
      </c>
      <c r="G2130" t="s">
        <v>245</v>
      </c>
      <c r="H2130">
        <v>3.8</v>
      </c>
      <c r="I2130">
        <v>0</v>
      </c>
      <c r="J2130" t="s">
        <v>193</v>
      </c>
      <c r="K2130" t="s">
        <v>201</v>
      </c>
      <c r="L2130" t="s">
        <v>201</v>
      </c>
      <c r="M2130" t="s">
        <v>586</v>
      </c>
      <c r="Q2130">
        <v>216942</v>
      </c>
    </row>
    <row r="2131" spans="1:17" x14ac:dyDescent="0.2">
      <c r="A2131" s="169">
        <v>43978</v>
      </c>
      <c r="B2131">
        <v>4505</v>
      </c>
      <c r="C2131" t="s">
        <v>396</v>
      </c>
      <c r="D2131" t="s">
        <v>265</v>
      </c>
      <c r="E2131" t="s">
        <v>264</v>
      </c>
      <c r="F2131" t="s">
        <v>424</v>
      </c>
      <c r="G2131" t="s">
        <v>245</v>
      </c>
      <c r="H2131">
        <v>3.8</v>
      </c>
      <c r="I2131">
        <v>0</v>
      </c>
      <c r="J2131" t="s">
        <v>193</v>
      </c>
      <c r="K2131" t="s">
        <v>201</v>
      </c>
      <c r="L2131" t="s">
        <v>201</v>
      </c>
      <c r="M2131" t="s">
        <v>586</v>
      </c>
      <c r="Q2131">
        <v>216944</v>
      </c>
    </row>
    <row r="2132" spans="1:17" x14ac:dyDescent="0.2">
      <c r="A2132" s="169">
        <v>43978</v>
      </c>
      <c r="B2132">
        <v>4505</v>
      </c>
      <c r="C2132" t="s">
        <v>396</v>
      </c>
      <c r="D2132" t="s">
        <v>265</v>
      </c>
      <c r="E2132" t="s">
        <v>264</v>
      </c>
      <c r="F2132" t="s">
        <v>423</v>
      </c>
      <c r="G2132" t="s">
        <v>245</v>
      </c>
      <c r="H2132">
        <v>3.8</v>
      </c>
      <c r="I2132">
        <v>0</v>
      </c>
      <c r="J2132" t="s">
        <v>193</v>
      </c>
      <c r="K2132" t="s">
        <v>201</v>
      </c>
      <c r="L2132" t="s">
        <v>201</v>
      </c>
      <c r="M2132" t="s">
        <v>586</v>
      </c>
      <c r="Q2132">
        <v>216946</v>
      </c>
    </row>
    <row r="2133" spans="1:17" x14ac:dyDescent="0.2">
      <c r="A2133" s="169">
        <v>43978</v>
      </c>
      <c r="B2133">
        <v>4505</v>
      </c>
      <c r="C2133" t="s">
        <v>396</v>
      </c>
      <c r="D2133" t="s">
        <v>265</v>
      </c>
      <c r="E2133" t="s">
        <v>264</v>
      </c>
      <c r="F2133" t="s">
        <v>422</v>
      </c>
      <c r="G2133" t="s">
        <v>245</v>
      </c>
      <c r="H2133">
        <v>3.8</v>
      </c>
      <c r="I2133">
        <v>0</v>
      </c>
      <c r="J2133" t="s">
        <v>193</v>
      </c>
      <c r="K2133" t="s">
        <v>201</v>
      </c>
      <c r="L2133" t="s">
        <v>201</v>
      </c>
      <c r="M2133" t="s">
        <v>586</v>
      </c>
      <c r="Q2133">
        <v>216950</v>
      </c>
    </row>
    <row r="2134" spans="1:17" x14ac:dyDescent="0.2">
      <c r="A2134" s="169">
        <v>43978</v>
      </c>
      <c r="B2134">
        <v>4505</v>
      </c>
      <c r="C2134" t="s">
        <v>396</v>
      </c>
      <c r="D2134" t="s">
        <v>265</v>
      </c>
      <c r="E2134" t="s">
        <v>264</v>
      </c>
      <c r="F2134" t="s">
        <v>421</v>
      </c>
      <c r="G2134" t="s">
        <v>245</v>
      </c>
      <c r="H2134">
        <v>3.8</v>
      </c>
      <c r="I2134">
        <v>0</v>
      </c>
      <c r="J2134" t="s">
        <v>193</v>
      </c>
      <c r="K2134" t="s">
        <v>201</v>
      </c>
      <c r="L2134" t="s">
        <v>201</v>
      </c>
      <c r="M2134" t="s">
        <v>586</v>
      </c>
      <c r="Q2134">
        <v>216952</v>
      </c>
    </row>
    <row r="2135" spans="1:17" x14ac:dyDescent="0.2">
      <c r="A2135" s="169">
        <v>43978</v>
      </c>
      <c r="B2135">
        <v>4505</v>
      </c>
      <c r="C2135" t="s">
        <v>396</v>
      </c>
      <c r="D2135" t="s">
        <v>265</v>
      </c>
      <c r="E2135" t="s">
        <v>264</v>
      </c>
      <c r="F2135" t="s">
        <v>420</v>
      </c>
      <c r="G2135" t="s">
        <v>245</v>
      </c>
      <c r="H2135">
        <v>3.8</v>
      </c>
      <c r="I2135">
        <v>0</v>
      </c>
      <c r="J2135" t="s">
        <v>193</v>
      </c>
      <c r="K2135" t="s">
        <v>201</v>
      </c>
      <c r="L2135" t="s">
        <v>201</v>
      </c>
      <c r="M2135" t="s">
        <v>586</v>
      </c>
      <c r="Q2135">
        <v>216954</v>
      </c>
    </row>
    <row r="2136" spans="1:17" x14ac:dyDescent="0.2">
      <c r="A2136" s="169">
        <v>43978</v>
      </c>
      <c r="B2136">
        <v>4505</v>
      </c>
      <c r="C2136" t="s">
        <v>396</v>
      </c>
      <c r="D2136" t="s">
        <v>265</v>
      </c>
      <c r="E2136" t="s">
        <v>264</v>
      </c>
      <c r="F2136" t="s">
        <v>419</v>
      </c>
      <c r="G2136" t="s">
        <v>245</v>
      </c>
      <c r="H2136">
        <v>3.8</v>
      </c>
      <c r="I2136">
        <v>0</v>
      </c>
      <c r="J2136" t="s">
        <v>193</v>
      </c>
      <c r="K2136" t="s">
        <v>201</v>
      </c>
      <c r="L2136" t="s">
        <v>201</v>
      </c>
      <c r="M2136" t="s">
        <v>586</v>
      </c>
      <c r="Q2136">
        <v>216956</v>
      </c>
    </row>
    <row r="2137" spans="1:17" x14ac:dyDescent="0.2">
      <c r="A2137" s="169">
        <v>43978</v>
      </c>
      <c r="B2137">
        <v>4505</v>
      </c>
      <c r="C2137" t="s">
        <v>396</v>
      </c>
      <c r="D2137" t="s">
        <v>265</v>
      </c>
      <c r="E2137" t="s">
        <v>264</v>
      </c>
      <c r="F2137" t="s">
        <v>418</v>
      </c>
      <c r="G2137" t="s">
        <v>245</v>
      </c>
      <c r="H2137">
        <v>3.8</v>
      </c>
      <c r="I2137">
        <v>0</v>
      </c>
      <c r="J2137" t="s">
        <v>193</v>
      </c>
      <c r="K2137" t="s">
        <v>201</v>
      </c>
      <c r="L2137" t="s">
        <v>201</v>
      </c>
      <c r="M2137" t="s">
        <v>586</v>
      </c>
      <c r="Q2137">
        <v>216958</v>
      </c>
    </row>
    <row r="2138" spans="1:17" x14ac:dyDescent="0.2">
      <c r="A2138" s="169">
        <v>43978</v>
      </c>
      <c r="B2138">
        <v>4505</v>
      </c>
      <c r="C2138" t="s">
        <v>396</v>
      </c>
      <c r="D2138" t="s">
        <v>265</v>
      </c>
      <c r="E2138" t="s">
        <v>264</v>
      </c>
      <c r="F2138" t="s">
        <v>417</v>
      </c>
      <c r="G2138" t="s">
        <v>245</v>
      </c>
      <c r="H2138">
        <v>3.8</v>
      </c>
      <c r="I2138">
        <v>0</v>
      </c>
      <c r="J2138" t="s">
        <v>193</v>
      </c>
      <c r="K2138" t="s">
        <v>201</v>
      </c>
      <c r="L2138" t="s">
        <v>201</v>
      </c>
      <c r="M2138" t="s">
        <v>586</v>
      </c>
      <c r="Q2138">
        <v>216961</v>
      </c>
    </row>
    <row r="2139" spans="1:17" x14ac:dyDescent="0.2">
      <c r="A2139" s="169">
        <v>43978</v>
      </c>
      <c r="B2139">
        <v>4505</v>
      </c>
      <c r="C2139" t="s">
        <v>396</v>
      </c>
      <c r="D2139" t="s">
        <v>265</v>
      </c>
      <c r="E2139" t="s">
        <v>264</v>
      </c>
      <c r="F2139" t="s">
        <v>416</v>
      </c>
      <c r="G2139" t="s">
        <v>245</v>
      </c>
      <c r="H2139">
        <v>3.8</v>
      </c>
      <c r="I2139">
        <v>0</v>
      </c>
      <c r="J2139" t="s">
        <v>193</v>
      </c>
      <c r="K2139" t="s">
        <v>201</v>
      </c>
      <c r="L2139" t="s">
        <v>201</v>
      </c>
      <c r="M2139" t="s">
        <v>586</v>
      </c>
      <c r="Q2139">
        <v>216963</v>
      </c>
    </row>
    <row r="2140" spans="1:17" x14ac:dyDescent="0.2">
      <c r="A2140" s="169">
        <v>43978</v>
      </c>
      <c r="B2140">
        <v>4505</v>
      </c>
      <c r="C2140" t="s">
        <v>396</v>
      </c>
      <c r="D2140" t="s">
        <v>265</v>
      </c>
      <c r="E2140" t="s">
        <v>264</v>
      </c>
      <c r="F2140" t="s">
        <v>415</v>
      </c>
      <c r="G2140" t="s">
        <v>245</v>
      </c>
      <c r="H2140">
        <v>3.8</v>
      </c>
      <c r="I2140">
        <v>0</v>
      </c>
      <c r="J2140" t="s">
        <v>193</v>
      </c>
      <c r="K2140" t="s">
        <v>201</v>
      </c>
      <c r="L2140" t="s">
        <v>201</v>
      </c>
      <c r="M2140" t="s">
        <v>586</v>
      </c>
      <c r="Q2140">
        <v>216965</v>
      </c>
    </row>
    <row r="2141" spans="1:17" x14ac:dyDescent="0.2">
      <c r="A2141" s="169">
        <v>43978</v>
      </c>
      <c r="B2141">
        <v>4505</v>
      </c>
      <c r="C2141" t="s">
        <v>396</v>
      </c>
      <c r="D2141" t="s">
        <v>265</v>
      </c>
      <c r="E2141" t="s">
        <v>264</v>
      </c>
      <c r="F2141" t="s">
        <v>414</v>
      </c>
      <c r="G2141" t="s">
        <v>245</v>
      </c>
      <c r="H2141">
        <v>3.8</v>
      </c>
      <c r="I2141">
        <v>0</v>
      </c>
      <c r="J2141" t="s">
        <v>193</v>
      </c>
      <c r="K2141" t="s">
        <v>201</v>
      </c>
      <c r="L2141" t="s">
        <v>201</v>
      </c>
      <c r="M2141" t="s">
        <v>586</v>
      </c>
      <c r="Q2141">
        <v>216967</v>
      </c>
    </row>
    <row r="2142" spans="1:17" x14ac:dyDescent="0.2">
      <c r="A2142" s="169">
        <v>43978</v>
      </c>
      <c r="B2142">
        <v>2405</v>
      </c>
      <c r="C2142" t="s">
        <v>213</v>
      </c>
      <c r="D2142" t="s">
        <v>265</v>
      </c>
      <c r="E2142" t="s">
        <v>264</v>
      </c>
      <c r="F2142" t="s">
        <v>588</v>
      </c>
      <c r="G2142" t="s">
        <v>245</v>
      </c>
      <c r="H2142">
        <v>270</v>
      </c>
      <c r="I2142">
        <v>0</v>
      </c>
      <c r="J2142" t="s">
        <v>193</v>
      </c>
      <c r="K2142" t="s">
        <v>201</v>
      </c>
      <c r="L2142" t="s">
        <v>201</v>
      </c>
      <c r="M2142" t="s">
        <v>586</v>
      </c>
      <c r="N2142" t="s">
        <v>587</v>
      </c>
      <c r="Q2142">
        <v>216969</v>
      </c>
    </row>
    <row r="2143" spans="1:17" x14ac:dyDescent="0.2">
      <c r="A2143" s="169">
        <v>43978</v>
      </c>
      <c r="B2143">
        <v>4505</v>
      </c>
      <c r="C2143" t="s">
        <v>396</v>
      </c>
      <c r="D2143" t="s">
        <v>265</v>
      </c>
      <c r="E2143" t="s">
        <v>264</v>
      </c>
      <c r="F2143" t="s">
        <v>405</v>
      </c>
      <c r="G2143" t="s">
        <v>245</v>
      </c>
      <c r="H2143">
        <v>3.8</v>
      </c>
      <c r="I2143">
        <v>0</v>
      </c>
      <c r="J2143" t="s">
        <v>193</v>
      </c>
      <c r="K2143" t="s">
        <v>201</v>
      </c>
      <c r="L2143" t="s">
        <v>201</v>
      </c>
      <c r="M2143" t="s">
        <v>586</v>
      </c>
      <c r="Q2143">
        <v>216970</v>
      </c>
    </row>
    <row r="2144" spans="1:17" x14ac:dyDescent="0.2">
      <c r="A2144" s="169">
        <v>43978</v>
      </c>
      <c r="B2144">
        <v>4505</v>
      </c>
      <c r="C2144" t="s">
        <v>396</v>
      </c>
      <c r="D2144" t="s">
        <v>265</v>
      </c>
      <c r="E2144" t="s">
        <v>264</v>
      </c>
      <c r="F2144" t="s">
        <v>403</v>
      </c>
      <c r="G2144" t="s">
        <v>245</v>
      </c>
      <c r="H2144">
        <v>3.8</v>
      </c>
      <c r="I2144">
        <v>0</v>
      </c>
      <c r="J2144" t="s">
        <v>193</v>
      </c>
      <c r="K2144" t="s">
        <v>201</v>
      </c>
      <c r="L2144" t="s">
        <v>201</v>
      </c>
      <c r="M2144" t="s">
        <v>586</v>
      </c>
      <c r="Q2144">
        <v>216972</v>
      </c>
    </row>
    <row r="2145" spans="1:17" x14ac:dyDescent="0.2">
      <c r="A2145" s="169">
        <v>43978</v>
      </c>
      <c r="B2145">
        <v>4505</v>
      </c>
      <c r="C2145" t="s">
        <v>396</v>
      </c>
      <c r="D2145" t="s">
        <v>265</v>
      </c>
      <c r="E2145" t="s">
        <v>264</v>
      </c>
      <c r="F2145" t="s">
        <v>402</v>
      </c>
      <c r="G2145" t="s">
        <v>245</v>
      </c>
      <c r="H2145">
        <v>3.8</v>
      </c>
      <c r="I2145">
        <v>0</v>
      </c>
      <c r="J2145" t="s">
        <v>193</v>
      </c>
      <c r="K2145" t="s">
        <v>201</v>
      </c>
      <c r="L2145" t="s">
        <v>201</v>
      </c>
      <c r="M2145" t="s">
        <v>586</v>
      </c>
      <c r="Q2145">
        <v>216974</v>
      </c>
    </row>
    <row r="2146" spans="1:17" x14ac:dyDescent="0.2">
      <c r="A2146" s="169">
        <v>43978</v>
      </c>
      <c r="B2146">
        <v>4505</v>
      </c>
      <c r="C2146" t="s">
        <v>396</v>
      </c>
      <c r="D2146" t="s">
        <v>265</v>
      </c>
      <c r="E2146" t="s">
        <v>264</v>
      </c>
      <c r="F2146" t="s">
        <v>401</v>
      </c>
      <c r="G2146" t="s">
        <v>245</v>
      </c>
      <c r="H2146">
        <v>3.8</v>
      </c>
      <c r="I2146">
        <v>0</v>
      </c>
      <c r="J2146" t="s">
        <v>193</v>
      </c>
      <c r="K2146" t="s">
        <v>201</v>
      </c>
      <c r="L2146" t="s">
        <v>201</v>
      </c>
      <c r="M2146" t="s">
        <v>586</v>
      </c>
      <c r="Q2146">
        <v>216976</v>
      </c>
    </row>
    <row r="2147" spans="1:17" x14ac:dyDescent="0.2">
      <c r="A2147" s="169">
        <v>43978</v>
      </c>
      <c r="B2147">
        <v>4505</v>
      </c>
      <c r="C2147" t="s">
        <v>396</v>
      </c>
      <c r="D2147" t="s">
        <v>265</v>
      </c>
      <c r="E2147" t="s">
        <v>264</v>
      </c>
      <c r="F2147" t="s">
        <v>400</v>
      </c>
      <c r="G2147" t="s">
        <v>245</v>
      </c>
      <c r="H2147">
        <v>3.8</v>
      </c>
      <c r="I2147">
        <v>0</v>
      </c>
      <c r="J2147" t="s">
        <v>193</v>
      </c>
      <c r="K2147" t="s">
        <v>201</v>
      </c>
      <c r="L2147" t="s">
        <v>201</v>
      </c>
      <c r="M2147" t="s">
        <v>586</v>
      </c>
      <c r="Q2147">
        <v>216978</v>
      </c>
    </row>
    <row r="2148" spans="1:17" x14ac:dyDescent="0.2">
      <c r="A2148" s="169">
        <v>43978</v>
      </c>
      <c r="B2148">
        <v>4505</v>
      </c>
      <c r="C2148" t="s">
        <v>396</v>
      </c>
      <c r="D2148" t="s">
        <v>265</v>
      </c>
      <c r="E2148" t="s">
        <v>264</v>
      </c>
      <c r="F2148" t="s">
        <v>399</v>
      </c>
      <c r="G2148" t="s">
        <v>245</v>
      </c>
      <c r="H2148">
        <v>3.8</v>
      </c>
      <c r="I2148">
        <v>0</v>
      </c>
      <c r="J2148" t="s">
        <v>193</v>
      </c>
      <c r="K2148" t="s">
        <v>201</v>
      </c>
      <c r="L2148" t="s">
        <v>201</v>
      </c>
      <c r="M2148" t="s">
        <v>586</v>
      </c>
      <c r="Q2148">
        <v>216980</v>
      </c>
    </row>
    <row r="2149" spans="1:17" x14ac:dyDescent="0.2">
      <c r="A2149" s="169">
        <v>43978</v>
      </c>
      <c r="B2149">
        <v>4505</v>
      </c>
      <c r="C2149" t="s">
        <v>396</v>
      </c>
      <c r="D2149" t="s">
        <v>265</v>
      </c>
      <c r="E2149" t="s">
        <v>264</v>
      </c>
      <c r="F2149" t="s">
        <v>398</v>
      </c>
      <c r="G2149" t="s">
        <v>245</v>
      </c>
      <c r="H2149">
        <v>3.8</v>
      </c>
      <c r="I2149">
        <v>0</v>
      </c>
      <c r="J2149" t="s">
        <v>193</v>
      </c>
      <c r="K2149" t="s">
        <v>201</v>
      </c>
      <c r="L2149" t="s">
        <v>201</v>
      </c>
      <c r="M2149" t="s">
        <v>586</v>
      </c>
      <c r="Q2149">
        <v>216982</v>
      </c>
    </row>
    <row r="2150" spans="1:17" x14ac:dyDescent="0.2">
      <c r="A2150" s="169">
        <v>43978</v>
      </c>
      <c r="B2150">
        <v>4505</v>
      </c>
      <c r="C2150" t="s">
        <v>396</v>
      </c>
      <c r="D2150" t="s">
        <v>265</v>
      </c>
      <c r="E2150" t="s">
        <v>264</v>
      </c>
      <c r="F2150" t="s">
        <v>397</v>
      </c>
      <c r="G2150" t="s">
        <v>245</v>
      </c>
      <c r="H2150">
        <v>3.8</v>
      </c>
      <c r="I2150">
        <v>0</v>
      </c>
      <c r="J2150" t="s">
        <v>193</v>
      </c>
      <c r="K2150" t="s">
        <v>201</v>
      </c>
      <c r="L2150" t="s">
        <v>201</v>
      </c>
      <c r="M2150" t="s">
        <v>586</v>
      </c>
      <c r="Q2150">
        <v>216985</v>
      </c>
    </row>
    <row r="2151" spans="1:17" x14ac:dyDescent="0.2">
      <c r="A2151" s="169">
        <v>43978</v>
      </c>
      <c r="B2151">
        <v>4505</v>
      </c>
      <c r="C2151" t="s">
        <v>396</v>
      </c>
      <c r="D2151" t="s">
        <v>265</v>
      </c>
      <c r="E2151" t="s">
        <v>264</v>
      </c>
      <c r="F2151" t="s">
        <v>395</v>
      </c>
      <c r="G2151" t="s">
        <v>245</v>
      </c>
      <c r="H2151">
        <v>3.8</v>
      </c>
      <c r="I2151">
        <v>0</v>
      </c>
      <c r="J2151" t="s">
        <v>193</v>
      </c>
      <c r="K2151" t="s">
        <v>201</v>
      </c>
      <c r="L2151" t="s">
        <v>201</v>
      </c>
      <c r="M2151" t="s">
        <v>586</v>
      </c>
      <c r="Q2151">
        <v>216987</v>
      </c>
    </row>
    <row r="2152" spans="1:17" x14ac:dyDescent="0.2">
      <c r="A2152" s="169">
        <v>43982</v>
      </c>
      <c r="B2152">
        <v>2105</v>
      </c>
      <c r="C2152" t="s">
        <v>186</v>
      </c>
      <c r="D2152" t="s">
        <v>265</v>
      </c>
      <c r="E2152" t="s">
        <v>264</v>
      </c>
      <c r="F2152" t="s">
        <v>584</v>
      </c>
      <c r="G2152" t="s">
        <v>245</v>
      </c>
      <c r="H2152" s="170">
        <v>11594.8</v>
      </c>
      <c r="I2152">
        <v>0</v>
      </c>
      <c r="J2152" t="s">
        <v>188</v>
      </c>
      <c r="K2152" t="s">
        <v>189</v>
      </c>
      <c r="L2152" t="s">
        <v>189</v>
      </c>
      <c r="M2152" t="s">
        <v>585</v>
      </c>
      <c r="Q2152">
        <v>216997</v>
      </c>
    </row>
    <row r="2153" spans="1:17" x14ac:dyDescent="0.2">
      <c r="A2153" s="169">
        <v>43982</v>
      </c>
      <c r="B2153">
        <v>2135</v>
      </c>
      <c r="C2153" t="s">
        <v>190</v>
      </c>
      <c r="D2153" t="s">
        <v>265</v>
      </c>
      <c r="E2153" t="s">
        <v>264</v>
      </c>
      <c r="F2153" t="s">
        <v>584</v>
      </c>
      <c r="G2153" t="s">
        <v>245</v>
      </c>
      <c r="H2153">
        <v>139.56</v>
      </c>
      <c r="I2153">
        <v>0</v>
      </c>
      <c r="J2153" t="s">
        <v>188</v>
      </c>
      <c r="K2153" t="s">
        <v>189</v>
      </c>
      <c r="L2153" t="s">
        <v>189</v>
      </c>
      <c r="M2153" t="s">
        <v>585</v>
      </c>
      <c r="Q2153">
        <v>217003</v>
      </c>
    </row>
    <row r="2154" spans="1:17" x14ac:dyDescent="0.2">
      <c r="A2154" s="169">
        <v>43982</v>
      </c>
      <c r="B2154">
        <v>2140</v>
      </c>
      <c r="C2154" t="s">
        <v>191</v>
      </c>
      <c r="D2154" t="s">
        <v>265</v>
      </c>
      <c r="E2154" t="s">
        <v>264</v>
      </c>
      <c r="F2154" t="s">
        <v>584</v>
      </c>
      <c r="G2154" t="s">
        <v>245</v>
      </c>
      <c r="H2154">
        <v>315.93</v>
      </c>
      <c r="I2154">
        <v>0</v>
      </c>
      <c r="J2154" t="s">
        <v>188</v>
      </c>
      <c r="K2154" t="s">
        <v>189</v>
      </c>
      <c r="L2154" t="s">
        <v>189</v>
      </c>
      <c r="M2154" t="s">
        <v>585</v>
      </c>
      <c r="Q2154">
        <v>217013</v>
      </c>
    </row>
    <row r="2155" spans="1:17" x14ac:dyDescent="0.2">
      <c r="A2155" s="169">
        <v>43983</v>
      </c>
      <c r="B2155">
        <v>2105</v>
      </c>
      <c r="C2155" t="s">
        <v>186</v>
      </c>
      <c r="D2155" t="s">
        <v>265</v>
      </c>
      <c r="E2155" t="s">
        <v>264</v>
      </c>
      <c r="F2155" t="s">
        <v>584</v>
      </c>
      <c r="G2155" t="s">
        <v>245</v>
      </c>
      <c r="H2155" s="170">
        <v>-11594.8</v>
      </c>
      <c r="I2155">
        <v>0</v>
      </c>
      <c r="J2155" t="s">
        <v>188</v>
      </c>
      <c r="K2155" t="s">
        <v>189</v>
      </c>
      <c r="L2155" t="s">
        <v>189</v>
      </c>
      <c r="M2155" t="s">
        <v>583</v>
      </c>
      <c r="Q2155">
        <v>217024</v>
      </c>
    </row>
    <row r="2156" spans="1:17" x14ac:dyDescent="0.2">
      <c r="A2156" s="169">
        <v>43983</v>
      </c>
      <c r="B2156">
        <v>2135</v>
      </c>
      <c r="C2156" t="s">
        <v>190</v>
      </c>
      <c r="D2156" t="s">
        <v>265</v>
      </c>
      <c r="E2156" t="s">
        <v>264</v>
      </c>
      <c r="F2156" t="s">
        <v>584</v>
      </c>
      <c r="G2156" t="s">
        <v>245</v>
      </c>
      <c r="H2156">
        <v>-139.56</v>
      </c>
      <c r="I2156">
        <v>0</v>
      </c>
      <c r="J2156" t="s">
        <v>188</v>
      </c>
      <c r="K2156" t="s">
        <v>189</v>
      </c>
      <c r="L2156" t="s">
        <v>189</v>
      </c>
      <c r="M2156" t="s">
        <v>583</v>
      </c>
      <c r="Q2156">
        <v>217030</v>
      </c>
    </row>
    <row r="2157" spans="1:17" x14ac:dyDescent="0.2">
      <c r="A2157" s="169">
        <v>43983</v>
      </c>
      <c r="B2157">
        <v>2140</v>
      </c>
      <c r="C2157" t="s">
        <v>191</v>
      </c>
      <c r="D2157" t="s">
        <v>265</v>
      </c>
      <c r="E2157" t="s">
        <v>264</v>
      </c>
      <c r="F2157" t="s">
        <v>584</v>
      </c>
      <c r="G2157" t="s">
        <v>245</v>
      </c>
      <c r="H2157">
        <v>-315.93</v>
      </c>
      <c r="I2157">
        <v>0</v>
      </c>
      <c r="J2157" t="s">
        <v>188</v>
      </c>
      <c r="K2157" t="s">
        <v>189</v>
      </c>
      <c r="L2157" t="s">
        <v>189</v>
      </c>
      <c r="M2157" t="s">
        <v>583</v>
      </c>
      <c r="Q2157">
        <v>217040</v>
      </c>
    </row>
    <row r="2158" spans="1:17" x14ac:dyDescent="0.2">
      <c r="A2158" s="169">
        <v>43983</v>
      </c>
      <c r="B2158">
        <v>2405</v>
      </c>
      <c r="C2158" t="s">
        <v>213</v>
      </c>
      <c r="D2158" t="s">
        <v>265</v>
      </c>
      <c r="E2158" t="s">
        <v>264</v>
      </c>
      <c r="F2158" t="s">
        <v>582</v>
      </c>
      <c r="G2158" t="s">
        <v>245</v>
      </c>
      <c r="H2158">
        <v>210</v>
      </c>
      <c r="I2158">
        <v>31.5</v>
      </c>
      <c r="K2158" t="s">
        <v>201</v>
      </c>
      <c r="M2158" t="s">
        <v>581</v>
      </c>
      <c r="Q2158">
        <v>217069</v>
      </c>
    </row>
    <row r="2159" spans="1:17" x14ac:dyDescent="0.2">
      <c r="A2159" s="169">
        <v>43982</v>
      </c>
      <c r="B2159">
        <v>2505</v>
      </c>
      <c r="C2159" t="s">
        <v>205</v>
      </c>
      <c r="D2159" t="s">
        <v>265</v>
      </c>
      <c r="E2159" t="s">
        <v>264</v>
      </c>
      <c r="F2159" t="s">
        <v>580</v>
      </c>
      <c r="G2159" t="s">
        <v>245</v>
      </c>
      <c r="H2159" s="170">
        <v>5958.17</v>
      </c>
      <c r="I2159">
        <v>0</v>
      </c>
      <c r="J2159" t="s">
        <v>188</v>
      </c>
      <c r="K2159" t="s">
        <v>189</v>
      </c>
      <c r="L2159" t="s">
        <v>189</v>
      </c>
      <c r="M2159" t="s">
        <v>579</v>
      </c>
      <c r="Q2159">
        <v>217095</v>
      </c>
    </row>
    <row r="2160" spans="1:17" x14ac:dyDescent="0.2">
      <c r="A2160" s="169">
        <v>43982</v>
      </c>
      <c r="B2160">
        <v>3446</v>
      </c>
      <c r="C2160" t="s">
        <v>192</v>
      </c>
      <c r="D2160" t="s">
        <v>265</v>
      </c>
      <c r="E2160" t="s">
        <v>264</v>
      </c>
      <c r="F2160" t="s">
        <v>578</v>
      </c>
      <c r="G2160" t="s">
        <v>245</v>
      </c>
      <c r="H2160">
        <v>16.89</v>
      </c>
      <c r="I2160">
        <v>0</v>
      </c>
      <c r="J2160" t="s">
        <v>193</v>
      </c>
      <c r="K2160" t="s">
        <v>201</v>
      </c>
      <c r="L2160" t="s">
        <v>201</v>
      </c>
      <c r="M2160" t="s">
        <v>577</v>
      </c>
      <c r="Q2160">
        <v>217129</v>
      </c>
    </row>
    <row r="2161" spans="1:17" x14ac:dyDescent="0.2">
      <c r="A2161" s="169">
        <v>43977</v>
      </c>
      <c r="B2161">
        <v>3710</v>
      </c>
      <c r="C2161" t="s">
        <v>206</v>
      </c>
      <c r="D2161" t="s">
        <v>265</v>
      </c>
      <c r="E2161" t="s">
        <v>264</v>
      </c>
      <c r="F2161" t="s">
        <v>576</v>
      </c>
      <c r="G2161" t="s">
        <v>245</v>
      </c>
      <c r="H2161">
        <v>0.5</v>
      </c>
      <c r="I2161">
        <v>0</v>
      </c>
      <c r="K2161" t="s">
        <v>201</v>
      </c>
      <c r="M2161" t="s">
        <v>571</v>
      </c>
      <c r="Q2161">
        <v>217155</v>
      </c>
    </row>
    <row r="2162" spans="1:17" x14ac:dyDescent="0.2">
      <c r="A2162" s="169">
        <v>43977</v>
      </c>
      <c r="B2162">
        <v>3710</v>
      </c>
      <c r="C2162" t="s">
        <v>206</v>
      </c>
      <c r="D2162" t="s">
        <v>265</v>
      </c>
      <c r="E2162" t="s">
        <v>264</v>
      </c>
      <c r="F2162" t="s">
        <v>575</v>
      </c>
      <c r="G2162" t="s">
        <v>245</v>
      </c>
      <c r="H2162">
        <v>2.34</v>
      </c>
      <c r="I2162">
        <v>0</v>
      </c>
      <c r="K2162" t="s">
        <v>201</v>
      </c>
      <c r="M2162" t="s">
        <v>571</v>
      </c>
      <c r="Q2162">
        <v>217156</v>
      </c>
    </row>
    <row r="2163" spans="1:17" x14ac:dyDescent="0.2">
      <c r="A2163" s="169">
        <v>43977</v>
      </c>
      <c r="B2163">
        <v>3710</v>
      </c>
      <c r="C2163" t="s">
        <v>206</v>
      </c>
      <c r="D2163" t="s">
        <v>265</v>
      </c>
      <c r="E2163" t="s">
        <v>264</v>
      </c>
      <c r="F2163" t="s">
        <v>574</v>
      </c>
      <c r="G2163" t="s">
        <v>245</v>
      </c>
      <c r="H2163">
        <v>1.76</v>
      </c>
      <c r="I2163">
        <v>0</v>
      </c>
      <c r="K2163" t="s">
        <v>201</v>
      </c>
      <c r="M2163" t="s">
        <v>571</v>
      </c>
      <c r="Q2163">
        <v>217157</v>
      </c>
    </row>
    <row r="2164" spans="1:17" x14ac:dyDescent="0.2">
      <c r="A2164" s="169">
        <v>43977</v>
      </c>
      <c r="B2164">
        <v>3710</v>
      </c>
      <c r="C2164" t="s">
        <v>206</v>
      </c>
      <c r="D2164" t="s">
        <v>265</v>
      </c>
      <c r="E2164" t="s">
        <v>264</v>
      </c>
      <c r="F2164" t="s">
        <v>573</v>
      </c>
      <c r="G2164" t="s">
        <v>245</v>
      </c>
      <c r="H2164">
        <v>0.13</v>
      </c>
      <c r="I2164">
        <v>0</v>
      </c>
      <c r="K2164" t="s">
        <v>201</v>
      </c>
      <c r="M2164" t="s">
        <v>571</v>
      </c>
      <c r="Q2164">
        <v>217158</v>
      </c>
    </row>
    <row r="2165" spans="1:17" x14ac:dyDescent="0.2">
      <c r="A2165" s="169">
        <v>43977</v>
      </c>
      <c r="B2165">
        <v>3710</v>
      </c>
      <c r="C2165" t="s">
        <v>206</v>
      </c>
      <c r="D2165" t="s">
        <v>265</v>
      </c>
      <c r="E2165" t="s">
        <v>264</v>
      </c>
      <c r="F2165" t="s">
        <v>572</v>
      </c>
      <c r="G2165" t="s">
        <v>245</v>
      </c>
      <c r="H2165">
        <v>87.7</v>
      </c>
      <c r="I2165">
        <v>0</v>
      </c>
      <c r="K2165" t="s">
        <v>201</v>
      </c>
      <c r="M2165" t="s">
        <v>571</v>
      </c>
      <c r="Q2165">
        <v>217192</v>
      </c>
    </row>
    <row r="2166" spans="1:17" x14ac:dyDescent="0.2">
      <c r="A2166" s="169">
        <v>43977</v>
      </c>
      <c r="B2166">
        <v>3010</v>
      </c>
      <c r="C2166" t="s">
        <v>207</v>
      </c>
      <c r="D2166" t="s">
        <v>265</v>
      </c>
      <c r="E2166" t="s">
        <v>264</v>
      </c>
      <c r="F2166" t="s">
        <v>570</v>
      </c>
      <c r="G2166" t="s">
        <v>245</v>
      </c>
      <c r="H2166">
        <v>53</v>
      </c>
      <c r="I2166">
        <v>0</v>
      </c>
      <c r="J2166" t="s">
        <v>209</v>
      </c>
      <c r="K2166" t="s">
        <v>194</v>
      </c>
      <c r="L2166" t="s">
        <v>194</v>
      </c>
      <c r="M2166" t="s">
        <v>560</v>
      </c>
      <c r="N2166" t="s">
        <v>212</v>
      </c>
      <c r="Q2166">
        <v>217206</v>
      </c>
    </row>
    <row r="2167" spans="1:17" x14ac:dyDescent="0.2">
      <c r="A2167" s="169">
        <v>43977</v>
      </c>
      <c r="B2167">
        <v>3030</v>
      </c>
      <c r="C2167" t="s">
        <v>211</v>
      </c>
      <c r="D2167" t="s">
        <v>265</v>
      </c>
      <c r="E2167" t="s">
        <v>264</v>
      </c>
      <c r="F2167" t="s">
        <v>569</v>
      </c>
      <c r="G2167" t="s">
        <v>245</v>
      </c>
      <c r="H2167">
        <v>0.93</v>
      </c>
      <c r="I2167">
        <v>0</v>
      </c>
      <c r="J2167" t="s">
        <v>209</v>
      </c>
      <c r="K2167" t="s">
        <v>194</v>
      </c>
      <c r="L2167" t="s">
        <v>194</v>
      </c>
      <c r="M2167" t="s">
        <v>560</v>
      </c>
      <c r="N2167" t="s">
        <v>212</v>
      </c>
      <c r="Q2167">
        <v>217266</v>
      </c>
    </row>
    <row r="2168" spans="1:17" x14ac:dyDescent="0.2">
      <c r="A2168" s="169">
        <v>43977</v>
      </c>
      <c r="B2168">
        <v>3030</v>
      </c>
      <c r="C2168" t="s">
        <v>211</v>
      </c>
      <c r="D2168" t="s">
        <v>265</v>
      </c>
      <c r="E2168" t="s">
        <v>264</v>
      </c>
      <c r="F2168" t="s">
        <v>568</v>
      </c>
      <c r="G2168" t="s">
        <v>245</v>
      </c>
      <c r="H2168">
        <v>9.91</v>
      </c>
      <c r="I2168">
        <v>0</v>
      </c>
      <c r="J2168" t="s">
        <v>209</v>
      </c>
      <c r="K2168" t="s">
        <v>194</v>
      </c>
      <c r="L2168" t="s">
        <v>194</v>
      </c>
      <c r="M2168" t="s">
        <v>560</v>
      </c>
      <c r="N2168" t="s">
        <v>212</v>
      </c>
      <c r="Q2168">
        <v>217277</v>
      </c>
    </row>
    <row r="2169" spans="1:17" x14ac:dyDescent="0.2">
      <c r="A2169" s="169">
        <v>43977</v>
      </c>
      <c r="B2169">
        <v>3030</v>
      </c>
      <c r="C2169" t="s">
        <v>211</v>
      </c>
      <c r="D2169" t="s">
        <v>265</v>
      </c>
      <c r="E2169" t="s">
        <v>264</v>
      </c>
      <c r="F2169" t="s">
        <v>567</v>
      </c>
      <c r="G2169" t="s">
        <v>245</v>
      </c>
      <c r="H2169">
        <v>0.7</v>
      </c>
      <c r="I2169">
        <v>0</v>
      </c>
      <c r="J2169" t="s">
        <v>209</v>
      </c>
      <c r="K2169" t="s">
        <v>194</v>
      </c>
      <c r="L2169" t="s">
        <v>194</v>
      </c>
      <c r="M2169" t="s">
        <v>560</v>
      </c>
      <c r="N2169" t="s">
        <v>212</v>
      </c>
      <c r="Q2169">
        <v>217282</v>
      </c>
    </row>
    <row r="2170" spans="1:17" x14ac:dyDescent="0.2">
      <c r="A2170" s="169">
        <v>43977</v>
      </c>
      <c r="B2170">
        <v>3030</v>
      </c>
      <c r="C2170" t="s">
        <v>211</v>
      </c>
      <c r="D2170" t="s">
        <v>265</v>
      </c>
      <c r="E2170" t="s">
        <v>264</v>
      </c>
      <c r="F2170" t="s">
        <v>566</v>
      </c>
      <c r="G2170" t="s">
        <v>245</v>
      </c>
      <c r="H2170">
        <v>0.7</v>
      </c>
      <c r="I2170">
        <v>0</v>
      </c>
      <c r="J2170" t="s">
        <v>209</v>
      </c>
      <c r="K2170" t="s">
        <v>194</v>
      </c>
      <c r="L2170" t="s">
        <v>194</v>
      </c>
      <c r="M2170" t="s">
        <v>560</v>
      </c>
      <c r="N2170" t="s">
        <v>212</v>
      </c>
      <c r="Q2170">
        <v>217283</v>
      </c>
    </row>
    <row r="2171" spans="1:17" x14ac:dyDescent="0.2">
      <c r="A2171" s="169">
        <v>43977</v>
      </c>
      <c r="B2171">
        <v>3030</v>
      </c>
      <c r="C2171" t="s">
        <v>211</v>
      </c>
      <c r="D2171" t="s">
        <v>265</v>
      </c>
      <c r="E2171" t="s">
        <v>264</v>
      </c>
      <c r="F2171" t="s">
        <v>565</v>
      </c>
      <c r="G2171" t="s">
        <v>245</v>
      </c>
      <c r="H2171">
        <v>4.5</v>
      </c>
      <c r="I2171">
        <v>0</v>
      </c>
      <c r="J2171" t="s">
        <v>209</v>
      </c>
      <c r="K2171" t="s">
        <v>194</v>
      </c>
      <c r="L2171" t="s">
        <v>194</v>
      </c>
      <c r="M2171" t="s">
        <v>560</v>
      </c>
      <c r="N2171" t="s">
        <v>212</v>
      </c>
      <c r="Q2171">
        <v>217312</v>
      </c>
    </row>
    <row r="2172" spans="1:17" x14ac:dyDescent="0.2">
      <c r="A2172" s="169">
        <v>43977</v>
      </c>
      <c r="B2172">
        <v>3030</v>
      </c>
      <c r="C2172" t="s">
        <v>211</v>
      </c>
      <c r="D2172" t="s">
        <v>265</v>
      </c>
      <c r="E2172" t="s">
        <v>264</v>
      </c>
      <c r="F2172" t="s">
        <v>564</v>
      </c>
      <c r="G2172" t="s">
        <v>245</v>
      </c>
      <c r="H2172">
        <v>6.81</v>
      </c>
      <c r="I2172">
        <v>0</v>
      </c>
      <c r="J2172" t="s">
        <v>209</v>
      </c>
      <c r="K2172" t="s">
        <v>194</v>
      </c>
      <c r="L2172" t="s">
        <v>194</v>
      </c>
      <c r="M2172" t="s">
        <v>560</v>
      </c>
      <c r="N2172" t="s">
        <v>212</v>
      </c>
      <c r="Q2172">
        <v>217313</v>
      </c>
    </row>
    <row r="2173" spans="1:17" x14ac:dyDescent="0.2">
      <c r="A2173" s="169">
        <v>43977</v>
      </c>
      <c r="B2173">
        <v>3030</v>
      </c>
      <c r="C2173" t="s">
        <v>211</v>
      </c>
      <c r="D2173" t="s">
        <v>265</v>
      </c>
      <c r="E2173" t="s">
        <v>264</v>
      </c>
      <c r="F2173" t="s">
        <v>563</v>
      </c>
      <c r="G2173" t="s">
        <v>245</v>
      </c>
      <c r="H2173">
        <v>23.69</v>
      </c>
      <c r="I2173">
        <v>0</v>
      </c>
      <c r="J2173" t="s">
        <v>209</v>
      </c>
      <c r="K2173" t="s">
        <v>194</v>
      </c>
      <c r="L2173" t="s">
        <v>194</v>
      </c>
      <c r="M2173" t="s">
        <v>560</v>
      </c>
      <c r="N2173" t="s">
        <v>212</v>
      </c>
      <c r="Q2173">
        <v>217323</v>
      </c>
    </row>
    <row r="2174" spans="1:17" x14ac:dyDescent="0.2">
      <c r="A2174" s="169">
        <v>43977</v>
      </c>
      <c r="B2174">
        <v>3030</v>
      </c>
      <c r="C2174" t="s">
        <v>211</v>
      </c>
      <c r="D2174" t="s">
        <v>265</v>
      </c>
      <c r="E2174" t="s">
        <v>264</v>
      </c>
      <c r="F2174" t="s">
        <v>562</v>
      </c>
      <c r="G2174" t="s">
        <v>245</v>
      </c>
      <c r="H2174">
        <v>0.7</v>
      </c>
      <c r="I2174">
        <v>0</v>
      </c>
      <c r="J2174" t="s">
        <v>209</v>
      </c>
      <c r="K2174" t="s">
        <v>194</v>
      </c>
      <c r="L2174" t="s">
        <v>194</v>
      </c>
      <c r="M2174" t="s">
        <v>560</v>
      </c>
      <c r="N2174" t="s">
        <v>212</v>
      </c>
      <c r="Q2174">
        <v>217324</v>
      </c>
    </row>
    <row r="2175" spans="1:17" x14ac:dyDescent="0.2">
      <c r="A2175" s="169">
        <v>43977</v>
      </c>
      <c r="B2175">
        <v>3030</v>
      </c>
      <c r="C2175" t="s">
        <v>211</v>
      </c>
      <c r="D2175" t="s">
        <v>265</v>
      </c>
      <c r="E2175" t="s">
        <v>264</v>
      </c>
      <c r="F2175" t="s">
        <v>561</v>
      </c>
      <c r="G2175" t="s">
        <v>245</v>
      </c>
      <c r="H2175">
        <v>2.41</v>
      </c>
      <c r="I2175">
        <v>0</v>
      </c>
      <c r="J2175" t="s">
        <v>209</v>
      </c>
      <c r="K2175" t="s">
        <v>194</v>
      </c>
      <c r="L2175" t="s">
        <v>194</v>
      </c>
      <c r="M2175" t="s">
        <v>560</v>
      </c>
      <c r="N2175" t="s">
        <v>212</v>
      </c>
      <c r="Q2175">
        <v>217344</v>
      </c>
    </row>
    <row r="2176" spans="1:17" x14ac:dyDescent="0.2">
      <c r="A2176" s="169">
        <v>43982</v>
      </c>
      <c r="B2176">
        <v>4250</v>
      </c>
      <c r="C2176" t="s">
        <v>391</v>
      </c>
      <c r="D2176" t="s">
        <v>265</v>
      </c>
      <c r="E2176" t="s">
        <v>264</v>
      </c>
      <c r="F2176" t="s">
        <v>387</v>
      </c>
      <c r="G2176" t="s">
        <v>245</v>
      </c>
      <c r="H2176" s="170">
        <v>84083.18</v>
      </c>
      <c r="I2176">
        <v>0</v>
      </c>
      <c r="J2176" t="s">
        <v>188</v>
      </c>
      <c r="K2176" t="s">
        <v>189</v>
      </c>
      <c r="L2176" t="s">
        <v>189</v>
      </c>
      <c r="M2176" t="s">
        <v>559</v>
      </c>
      <c r="Q2176">
        <v>217363</v>
      </c>
    </row>
    <row r="2177" spans="1:17" x14ac:dyDescent="0.2">
      <c r="A2177" s="169">
        <v>43982</v>
      </c>
      <c r="B2177">
        <v>4215</v>
      </c>
      <c r="C2177" t="s">
        <v>393</v>
      </c>
      <c r="D2177" t="s">
        <v>265</v>
      </c>
      <c r="E2177" t="s">
        <v>264</v>
      </c>
      <c r="F2177" t="s">
        <v>387</v>
      </c>
      <c r="G2177" t="s">
        <v>245</v>
      </c>
      <c r="H2177">
        <v>41.65</v>
      </c>
      <c r="I2177">
        <v>0</v>
      </c>
      <c r="J2177" t="s">
        <v>188</v>
      </c>
      <c r="K2177" t="s">
        <v>189</v>
      </c>
      <c r="L2177" t="s">
        <v>189</v>
      </c>
      <c r="M2177" t="s">
        <v>559</v>
      </c>
      <c r="Q2177">
        <v>217365</v>
      </c>
    </row>
    <row r="2178" spans="1:17" x14ac:dyDescent="0.2">
      <c r="A2178" s="169">
        <v>43982</v>
      </c>
      <c r="B2178">
        <v>4225</v>
      </c>
      <c r="C2178" t="s">
        <v>392</v>
      </c>
      <c r="D2178" t="s">
        <v>265</v>
      </c>
      <c r="E2178" t="s">
        <v>264</v>
      </c>
      <c r="F2178" t="s">
        <v>387</v>
      </c>
      <c r="G2178" t="s">
        <v>245</v>
      </c>
      <c r="H2178" s="170">
        <v>9047.52</v>
      </c>
      <c r="I2178">
        <v>0</v>
      </c>
      <c r="J2178" t="s">
        <v>188</v>
      </c>
      <c r="K2178" t="s">
        <v>189</v>
      </c>
      <c r="L2178" t="s">
        <v>189</v>
      </c>
      <c r="M2178" t="s">
        <v>559</v>
      </c>
      <c r="Q2178">
        <v>217367</v>
      </c>
    </row>
    <row r="2179" spans="1:17" x14ac:dyDescent="0.2">
      <c r="A2179" s="169">
        <v>43982</v>
      </c>
      <c r="B2179">
        <v>4250</v>
      </c>
      <c r="C2179" t="s">
        <v>391</v>
      </c>
      <c r="D2179" t="s">
        <v>265</v>
      </c>
      <c r="E2179" t="s">
        <v>390</v>
      </c>
      <c r="F2179" t="s">
        <v>387</v>
      </c>
      <c r="G2179" t="s">
        <v>245</v>
      </c>
      <c r="H2179" s="170">
        <v>15733.95</v>
      </c>
      <c r="I2179">
        <v>0</v>
      </c>
      <c r="J2179" t="s">
        <v>188</v>
      </c>
      <c r="K2179" t="s">
        <v>189</v>
      </c>
      <c r="L2179" t="s">
        <v>189</v>
      </c>
      <c r="M2179" t="s">
        <v>559</v>
      </c>
      <c r="Q2179">
        <v>217368</v>
      </c>
    </row>
    <row r="2180" spans="1:17" x14ac:dyDescent="0.2">
      <c r="A2180" s="169">
        <v>43982</v>
      </c>
      <c r="B2180">
        <v>4245</v>
      </c>
      <c r="C2180" t="s">
        <v>389</v>
      </c>
      <c r="D2180" t="s">
        <v>265</v>
      </c>
      <c r="E2180" t="s">
        <v>264</v>
      </c>
      <c r="F2180" t="s">
        <v>387</v>
      </c>
      <c r="G2180" t="s">
        <v>245</v>
      </c>
      <c r="H2180">
        <v>142.86000000000001</v>
      </c>
      <c r="I2180">
        <v>0</v>
      </c>
      <c r="J2180" t="s">
        <v>188</v>
      </c>
      <c r="K2180" t="s">
        <v>189</v>
      </c>
      <c r="L2180" t="s">
        <v>189</v>
      </c>
      <c r="M2180" t="s">
        <v>559</v>
      </c>
      <c r="Q2180">
        <v>217371</v>
      </c>
    </row>
    <row r="2181" spans="1:17" x14ac:dyDescent="0.2">
      <c r="A2181" s="169">
        <v>43982</v>
      </c>
      <c r="B2181">
        <v>4220</v>
      </c>
      <c r="C2181" t="s">
        <v>388</v>
      </c>
      <c r="D2181" t="s">
        <v>265</v>
      </c>
      <c r="E2181" t="s">
        <v>264</v>
      </c>
      <c r="F2181" t="s">
        <v>387</v>
      </c>
      <c r="G2181" t="s">
        <v>245</v>
      </c>
      <c r="H2181">
        <v>72.099999999999994</v>
      </c>
      <c r="I2181">
        <v>0</v>
      </c>
      <c r="J2181" t="s">
        <v>188</v>
      </c>
      <c r="K2181" t="s">
        <v>189</v>
      </c>
      <c r="L2181" t="s">
        <v>189</v>
      </c>
      <c r="M2181" t="s">
        <v>559</v>
      </c>
      <c r="Q2181">
        <v>217373</v>
      </c>
    </row>
    <row r="2182" spans="1:17" x14ac:dyDescent="0.2">
      <c r="A2182" s="169">
        <v>43982</v>
      </c>
      <c r="B2182">
        <v>3010</v>
      </c>
      <c r="C2182" t="s">
        <v>207</v>
      </c>
      <c r="D2182" t="s">
        <v>265</v>
      </c>
      <c r="E2182" t="s">
        <v>264</v>
      </c>
      <c r="F2182" t="s">
        <v>332</v>
      </c>
      <c r="G2182" t="s">
        <v>245</v>
      </c>
      <c r="H2182">
        <v>385</v>
      </c>
      <c r="I2182">
        <v>0</v>
      </c>
      <c r="J2182" t="s">
        <v>194</v>
      </c>
      <c r="K2182" t="s">
        <v>201</v>
      </c>
      <c r="L2182" t="s">
        <v>201</v>
      </c>
      <c r="M2182" t="s">
        <v>556</v>
      </c>
      <c r="N2182" t="s">
        <v>232</v>
      </c>
      <c r="Q2182">
        <v>217375</v>
      </c>
    </row>
    <row r="2183" spans="1:17" x14ac:dyDescent="0.2">
      <c r="A2183" s="169">
        <v>43982</v>
      </c>
      <c r="B2183">
        <v>3710</v>
      </c>
      <c r="C2183" t="s">
        <v>206</v>
      </c>
      <c r="D2183" t="s">
        <v>265</v>
      </c>
      <c r="E2183" t="s">
        <v>264</v>
      </c>
      <c r="F2183" t="s">
        <v>558</v>
      </c>
      <c r="G2183" t="s">
        <v>245</v>
      </c>
      <c r="H2183">
        <v>47.18</v>
      </c>
      <c r="I2183">
        <v>0</v>
      </c>
      <c r="J2183" t="s">
        <v>194</v>
      </c>
      <c r="K2183" t="s">
        <v>201</v>
      </c>
      <c r="L2183" t="s">
        <v>201</v>
      </c>
      <c r="M2183" t="s">
        <v>556</v>
      </c>
      <c r="N2183" t="s">
        <v>333</v>
      </c>
      <c r="Q2183">
        <v>217377</v>
      </c>
    </row>
    <row r="2184" spans="1:17" x14ac:dyDescent="0.2">
      <c r="A2184" s="169">
        <v>43982</v>
      </c>
      <c r="B2184">
        <v>3710</v>
      </c>
      <c r="C2184" t="s">
        <v>206</v>
      </c>
      <c r="D2184" t="s">
        <v>265</v>
      </c>
      <c r="E2184" t="s">
        <v>264</v>
      </c>
      <c r="F2184" t="s">
        <v>557</v>
      </c>
      <c r="G2184" t="s">
        <v>245</v>
      </c>
      <c r="H2184">
        <v>12.8</v>
      </c>
      <c r="I2184">
        <v>0</v>
      </c>
      <c r="J2184" t="s">
        <v>194</v>
      </c>
      <c r="K2184" t="s">
        <v>201</v>
      </c>
      <c r="L2184" t="s">
        <v>201</v>
      </c>
      <c r="M2184" t="s">
        <v>556</v>
      </c>
      <c r="N2184" t="s">
        <v>333</v>
      </c>
      <c r="Q2184">
        <v>217378</v>
      </c>
    </row>
    <row r="2185" spans="1:17" x14ac:dyDescent="0.2">
      <c r="A2185" s="169">
        <v>43982</v>
      </c>
      <c r="B2185">
        <v>2225</v>
      </c>
      <c r="C2185" t="s">
        <v>202</v>
      </c>
      <c r="D2185" t="s">
        <v>265</v>
      </c>
      <c r="E2185" t="s">
        <v>264</v>
      </c>
      <c r="F2185" t="s">
        <v>555</v>
      </c>
      <c r="G2185" t="s">
        <v>245</v>
      </c>
      <c r="H2185">
        <v>32.700000000000003</v>
      </c>
      <c r="I2185">
        <v>0</v>
      </c>
      <c r="J2185" t="s">
        <v>193</v>
      </c>
      <c r="K2185" t="s">
        <v>201</v>
      </c>
      <c r="L2185" t="s">
        <v>201</v>
      </c>
      <c r="M2185" t="s">
        <v>553</v>
      </c>
      <c r="N2185" t="s">
        <v>230</v>
      </c>
      <c r="Q2185">
        <v>217380</v>
      </c>
    </row>
    <row r="2186" spans="1:17" x14ac:dyDescent="0.2">
      <c r="A2186" s="169">
        <v>43982</v>
      </c>
      <c r="B2186">
        <v>4505</v>
      </c>
      <c r="C2186" t="s">
        <v>396</v>
      </c>
      <c r="D2186" t="s">
        <v>265</v>
      </c>
      <c r="E2186" t="s">
        <v>264</v>
      </c>
      <c r="F2186" t="s">
        <v>554</v>
      </c>
      <c r="G2186" t="s">
        <v>245</v>
      </c>
      <c r="H2186">
        <v>41.67</v>
      </c>
      <c r="I2186">
        <v>0</v>
      </c>
      <c r="J2186" t="s">
        <v>193</v>
      </c>
      <c r="K2186" t="s">
        <v>201</v>
      </c>
      <c r="L2186" t="s">
        <v>201</v>
      </c>
      <c r="M2186" t="s">
        <v>553</v>
      </c>
      <c r="Q2186">
        <v>217382</v>
      </c>
    </row>
    <row r="2187" spans="1:17" x14ac:dyDescent="0.2">
      <c r="A2187" s="169">
        <v>43982</v>
      </c>
      <c r="B2187">
        <v>2315</v>
      </c>
      <c r="C2187" t="s">
        <v>292</v>
      </c>
      <c r="D2187" t="s">
        <v>265</v>
      </c>
      <c r="E2187" t="s">
        <v>264</v>
      </c>
      <c r="F2187" t="s">
        <v>551</v>
      </c>
      <c r="G2187" t="s">
        <v>245</v>
      </c>
      <c r="H2187" s="170">
        <v>1590</v>
      </c>
      <c r="I2187">
        <v>0</v>
      </c>
      <c r="J2187" t="s">
        <v>547</v>
      </c>
      <c r="K2187" t="s">
        <v>197</v>
      </c>
      <c r="L2187" t="s">
        <v>197</v>
      </c>
      <c r="M2187" t="s">
        <v>552</v>
      </c>
      <c r="N2187" t="s">
        <v>293</v>
      </c>
      <c r="Q2187">
        <v>217440</v>
      </c>
    </row>
    <row r="2188" spans="1:17" x14ac:dyDescent="0.2">
      <c r="A2188" s="169">
        <v>43982</v>
      </c>
      <c r="B2188">
        <v>4145</v>
      </c>
      <c r="C2188" t="s">
        <v>526</v>
      </c>
      <c r="D2188" t="s">
        <v>265</v>
      </c>
      <c r="E2188" t="s">
        <v>264</v>
      </c>
      <c r="F2188" t="s">
        <v>550</v>
      </c>
      <c r="G2188" t="s">
        <v>245</v>
      </c>
      <c r="H2188" s="170">
        <v>1807.78</v>
      </c>
      <c r="I2188">
        <v>0</v>
      </c>
      <c r="J2188" t="s">
        <v>547</v>
      </c>
      <c r="K2188" t="s">
        <v>197</v>
      </c>
      <c r="L2188" t="s">
        <v>197</v>
      </c>
      <c r="M2188" t="s">
        <v>552</v>
      </c>
      <c r="N2188" t="s">
        <v>549</v>
      </c>
      <c r="Q2188">
        <v>217441</v>
      </c>
    </row>
    <row r="2189" spans="1:17" x14ac:dyDescent="0.2">
      <c r="A2189" s="169">
        <v>43982</v>
      </c>
      <c r="B2189">
        <v>3435</v>
      </c>
      <c r="C2189" t="s">
        <v>289</v>
      </c>
      <c r="D2189" t="s">
        <v>265</v>
      </c>
      <c r="E2189" t="s">
        <v>264</v>
      </c>
      <c r="F2189" t="s">
        <v>548</v>
      </c>
      <c r="G2189" t="s">
        <v>245</v>
      </c>
      <c r="H2189" s="170">
        <v>1219.2</v>
      </c>
      <c r="I2189">
        <v>0</v>
      </c>
      <c r="J2189" t="s">
        <v>547</v>
      </c>
      <c r="K2189" t="s">
        <v>197</v>
      </c>
      <c r="L2189" t="s">
        <v>197</v>
      </c>
      <c r="M2189" t="s">
        <v>552</v>
      </c>
      <c r="N2189" t="s">
        <v>545</v>
      </c>
      <c r="Q2189">
        <v>217442</v>
      </c>
    </row>
    <row r="2190" spans="1:17" x14ac:dyDescent="0.2">
      <c r="A2190" s="169">
        <v>43983</v>
      </c>
      <c r="B2190">
        <v>2315</v>
      </c>
      <c r="C2190" t="s">
        <v>292</v>
      </c>
      <c r="D2190" t="s">
        <v>265</v>
      </c>
      <c r="E2190" t="s">
        <v>264</v>
      </c>
      <c r="F2190" t="s">
        <v>551</v>
      </c>
      <c r="G2190" t="s">
        <v>245</v>
      </c>
      <c r="H2190" s="170">
        <v>-1590</v>
      </c>
      <c r="I2190">
        <v>0</v>
      </c>
      <c r="J2190" t="s">
        <v>547</v>
      </c>
      <c r="K2190" t="s">
        <v>197</v>
      </c>
      <c r="L2190" t="s">
        <v>197</v>
      </c>
      <c r="M2190" t="s">
        <v>546</v>
      </c>
      <c r="N2190" t="s">
        <v>293</v>
      </c>
      <c r="Q2190">
        <v>217456</v>
      </c>
    </row>
    <row r="2191" spans="1:17" x14ac:dyDescent="0.2">
      <c r="A2191" s="169">
        <v>43983</v>
      </c>
      <c r="B2191">
        <v>4145</v>
      </c>
      <c r="C2191" t="s">
        <v>526</v>
      </c>
      <c r="D2191" t="s">
        <v>265</v>
      </c>
      <c r="E2191" t="s">
        <v>264</v>
      </c>
      <c r="F2191" t="s">
        <v>550</v>
      </c>
      <c r="G2191" t="s">
        <v>245</v>
      </c>
      <c r="H2191" s="170">
        <v>-1807.78</v>
      </c>
      <c r="I2191">
        <v>0</v>
      </c>
      <c r="J2191" t="s">
        <v>547</v>
      </c>
      <c r="K2191" t="s">
        <v>197</v>
      </c>
      <c r="L2191" t="s">
        <v>197</v>
      </c>
      <c r="M2191" t="s">
        <v>546</v>
      </c>
      <c r="N2191" t="s">
        <v>549</v>
      </c>
      <c r="Q2191">
        <v>217457</v>
      </c>
    </row>
    <row r="2192" spans="1:17" x14ac:dyDescent="0.2">
      <c r="A2192" s="169">
        <v>43983</v>
      </c>
      <c r="B2192">
        <v>3435</v>
      </c>
      <c r="C2192" t="s">
        <v>289</v>
      </c>
      <c r="D2192" t="s">
        <v>265</v>
      </c>
      <c r="E2192" t="s">
        <v>264</v>
      </c>
      <c r="F2192" t="s">
        <v>548</v>
      </c>
      <c r="G2192" t="s">
        <v>245</v>
      </c>
      <c r="H2192" s="170">
        <v>-1219.2</v>
      </c>
      <c r="I2192">
        <v>0</v>
      </c>
      <c r="J2192" t="s">
        <v>547</v>
      </c>
      <c r="K2192" t="s">
        <v>197</v>
      </c>
      <c r="L2192" t="s">
        <v>197</v>
      </c>
      <c r="M2192" t="s">
        <v>546</v>
      </c>
      <c r="N2192" t="s">
        <v>545</v>
      </c>
      <c r="Q2192">
        <v>217458</v>
      </c>
    </row>
    <row r="2193" spans="1:17" x14ac:dyDescent="0.2">
      <c r="A2193" s="169">
        <v>43982</v>
      </c>
      <c r="B2193">
        <v>4110</v>
      </c>
      <c r="C2193" t="s">
        <v>459</v>
      </c>
      <c r="D2193" t="s">
        <v>265</v>
      </c>
      <c r="E2193" t="s">
        <v>264</v>
      </c>
      <c r="F2193" t="s">
        <v>544</v>
      </c>
      <c r="G2193" t="s">
        <v>245</v>
      </c>
      <c r="H2193">
        <v>200.85</v>
      </c>
      <c r="I2193">
        <v>0</v>
      </c>
      <c r="J2193" t="s">
        <v>193</v>
      </c>
      <c r="K2193" t="s">
        <v>201</v>
      </c>
      <c r="L2193" t="s">
        <v>201</v>
      </c>
      <c r="M2193" t="s">
        <v>542</v>
      </c>
      <c r="N2193" t="s">
        <v>384</v>
      </c>
      <c r="Q2193">
        <v>217507</v>
      </c>
    </row>
    <row r="2194" spans="1:17" x14ac:dyDescent="0.2">
      <c r="A2194" s="169">
        <v>43982</v>
      </c>
      <c r="B2194">
        <v>3705</v>
      </c>
      <c r="C2194" t="s">
        <v>204</v>
      </c>
      <c r="D2194" t="s">
        <v>265</v>
      </c>
      <c r="E2194" t="s">
        <v>264</v>
      </c>
      <c r="F2194" t="s">
        <v>543</v>
      </c>
      <c r="G2194" t="s">
        <v>245</v>
      </c>
      <c r="H2194">
        <v>42.57</v>
      </c>
      <c r="I2194">
        <v>0</v>
      </c>
      <c r="J2194" t="s">
        <v>193</v>
      </c>
      <c r="K2194" t="s">
        <v>201</v>
      </c>
      <c r="L2194" t="s">
        <v>201</v>
      </c>
      <c r="M2194" t="s">
        <v>542</v>
      </c>
      <c r="N2194" t="s">
        <v>533</v>
      </c>
      <c r="Q2194">
        <v>217508</v>
      </c>
    </row>
    <row r="2195" spans="1:17" x14ac:dyDescent="0.2">
      <c r="A2195" s="169">
        <v>43982</v>
      </c>
      <c r="B2195">
        <v>2145</v>
      </c>
      <c r="C2195" t="s">
        <v>539</v>
      </c>
      <c r="D2195" t="s">
        <v>265</v>
      </c>
      <c r="E2195" t="s">
        <v>264</v>
      </c>
      <c r="F2195" t="s">
        <v>541</v>
      </c>
      <c r="G2195" t="s">
        <v>245</v>
      </c>
      <c r="H2195">
        <v>202.61</v>
      </c>
      <c r="I2195">
        <v>0</v>
      </c>
      <c r="J2195" t="s">
        <v>193</v>
      </c>
      <c r="K2195" t="s">
        <v>201</v>
      </c>
      <c r="L2195" t="s">
        <v>201</v>
      </c>
      <c r="M2195" t="s">
        <v>530</v>
      </c>
      <c r="N2195" t="s">
        <v>540</v>
      </c>
      <c r="Q2195">
        <v>217512</v>
      </c>
    </row>
    <row r="2196" spans="1:17" x14ac:dyDescent="0.2">
      <c r="A2196" s="169">
        <v>43982</v>
      </c>
      <c r="B2196">
        <v>2145</v>
      </c>
      <c r="C2196" t="s">
        <v>539</v>
      </c>
      <c r="D2196" t="s">
        <v>265</v>
      </c>
      <c r="E2196" t="s">
        <v>264</v>
      </c>
      <c r="F2196" t="s">
        <v>538</v>
      </c>
      <c r="G2196" t="s">
        <v>245</v>
      </c>
      <c r="H2196">
        <v>193.48</v>
      </c>
      <c r="I2196">
        <v>0</v>
      </c>
      <c r="J2196" t="s">
        <v>193</v>
      </c>
      <c r="K2196" t="s">
        <v>201</v>
      </c>
      <c r="L2196" t="s">
        <v>201</v>
      </c>
      <c r="M2196" t="s">
        <v>530</v>
      </c>
      <c r="N2196" t="s">
        <v>537</v>
      </c>
      <c r="Q2196">
        <v>217513</v>
      </c>
    </row>
    <row r="2197" spans="1:17" x14ac:dyDescent="0.2">
      <c r="A2197" s="169">
        <v>43982</v>
      </c>
      <c r="B2197">
        <v>3010</v>
      </c>
      <c r="C2197" t="s">
        <v>207</v>
      </c>
      <c r="D2197" t="s">
        <v>265</v>
      </c>
      <c r="E2197" t="s">
        <v>264</v>
      </c>
      <c r="F2197" t="s">
        <v>536</v>
      </c>
      <c r="G2197" t="s">
        <v>245</v>
      </c>
      <c r="H2197">
        <v>217.3</v>
      </c>
      <c r="I2197">
        <v>0</v>
      </c>
      <c r="J2197" t="s">
        <v>193</v>
      </c>
      <c r="K2197" t="s">
        <v>201</v>
      </c>
      <c r="L2197" t="s">
        <v>201</v>
      </c>
      <c r="M2197" t="s">
        <v>530</v>
      </c>
      <c r="N2197" t="s">
        <v>535</v>
      </c>
      <c r="Q2197">
        <v>217514</v>
      </c>
    </row>
    <row r="2198" spans="1:17" x14ac:dyDescent="0.2">
      <c r="A2198" s="169">
        <v>43982</v>
      </c>
      <c r="B2198">
        <v>3705</v>
      </c>
      <c r="C2198" t="s">
        <v>204</v>
      </c>
      <c r="D2198" t="s">
        <v>265</v>
      </c>
      <c r="E2198" t="s">
        <v>264</v>
      </c>
      <c r="F2198" t="s">
        <v>534</v>
      </c>
      <c r="G2198" t="s">
        <v>245</v>
      </c>
      <c r="H2198">
        <v>90.42</v>
      </c>
      <c r="I2198">
        <v>0</v>
      </c>
      <c r="J2198" t="s">
        <v>193</v>
      </c>
      <c r="K2198" t="s">
        <v>201</v>
      </c>
      <c r="L2198" t="s">
        <v>201</v>
      </c>
      <c r="M2198" t="s">
        <v>530</v>
      </c>
      <c r="N2198" t="s">
        <v>533</v>
      </c>
      <c r="Q2198">
        <v>217516</v>
      </c>
    </row>
    <row r="2199" spans="1:17" x14ac:dyDescent="0.2">
      <c r="A2199" s="169">
        <v>43982</v>
      </c>
      <c r="B2199">
        <v>3140</v>
      </c>
      <c r="C2199" t="s">
        <v>532</v>
      </c>
      <c r="D2199" t="s">
        <v>265</v>
      </c>
      <c r="E2199" t="s">
        <v>264</v>
      </c>
      <c r="F2199" t="s">
        <v>531</v>
      </c>
      <c r="G2199" t="s">
        <v>245</v>
      </c>
      <c r="H2199">
        <v>42.5</v>
      </c>
      <c r="I2199">
        <v>0</v>
      </c>
      <c r="J2199" t="s">
        <v>193</v>
      </c>
      <c r="K2199" t="s">
        <v>201</v>
      </c>
      <c r="L2199" t="s">
        <v>201</v>
      </c>
      <c r="M2199" t="s">
        <v>530</v>
      </c>
      <c r="N2199" t="s">
        <v>529</v>
      </c>
      <c r="Q2199">
        <v>217518</v>
      </c>
    </row>
    <row r="2200" spans="1:17" x14ac:dyDescent="0.2">
      <c r="A2200" s="169">
        <v>43984</v>
      </c>
      <c r="B2200">
        <v>2315</v>
      </c>
      <c r="C2200" t="s">
        <v>292</v>
      </c>
      <c r="D2200" t="s">
        <v>265</v>
      </c>
      <c r="E2200" t="s">
        <v>264</v>
      </c>
      <c r="F2200" t="s">
        <v>528</v>
      </c>
      <c r="G2200" t="s">
        <v>245</v>
      </c>
      <c r="H2200" s="170">
        <v>1590.03</v>
      </c>
      <c r="I2200">
        <v>238.51</v>
      </c>
      <c r="K2200" t="s">
        <v>194</v>
      </c>
      <c r="M2200" t="s">
        <v>527</v>
      </c>
      <c r="Q2200">
        <v>217612</v>
      </c>
    </row>
    <row r="2201" spans="1:17" x14ac:dyDescent="0.2">
      <c r="A2201" s="169">
        <v>43985</v>
      </c>
      <c r="B2201">
        <v>4145</v>
      </c>
      <c r="C2201" t="s">
        <v>526</v>
      </c>
      <c r="D2201" t="s">
        <v>265</v>
      </c>
      <c r="E2201" t="s">
        <v>264</v>
      </c>
      <c r="F2201" t="s">
        <v>525</v>
      </c>
      <c r="G2201" t="s">
        <v>245</v>
      </c>
      <c r="H2201" s="170">
        <v>1807.78</v>
      </c>
      <c r="I2201">
        <v>271.17</v>
      </c>
      <c r="K2201" t="s">
        <v>194</v>
      </c>
      <c r="M2201" t="s">
        <v>523</v>
      </c>
      <c r="Q2201">
        <v>217615</v>
      </c>
    </row>
    <row r="2202" spans="1:17" x14ac:dyDescent="0.2">
      <c r="A2202" s="169">
        <v>43985</v>
      </c>
      <c r="B2202">
        <v>3010</v>
      </c>
      <c r="C2202" t="s">
        <v>207</v>
      </c>
      <c r="D2202" t="s">
        <v>265</v>
      </c>
      <c r="E2202" t="s">
        <v>264</v>
      </c>
      <c r="F2202" t="s">
        <v>524</v>
      </c>
      <c r="G2202" t="s">
        <v>245</v>
      </c>
      <c r="H2202">
        <v>554.96</v>
      </c>
      <c r="I2202">
        <v>83.24</v>
      </c>
      <c r="K2202" t="s">
        <v>194</v>
      </c>
      <c r="M2202" t="s">
        <v>523</v>
      </c>
      <c r="Q2202">
        <v>217617</v>
      </c>
    </row>
    <row r="2203" spans="1:17" x14ac:dyDescent="0.2">
      <c r="A2203" s="169">
        <v>43985</v>
      </c>
      <c r="B2203">
        <v>3715</v>
      </c>
      <c r="C2203" t="s">
        <v>208</v>
      </c>
      <c r="D2203" t="s">
        <v>265</v>
      </c>
      <c r="E2203" t="s">
        <v>264</v>
      </c>
      <c r="F2203" t="s">
        <v>522</v>
      </c>
      <c r="G2203" t="s">
        <v>245</v>
      </c>
      <c r="H2203">
        <v>18.7</v>
      </c>
      <c r="I2203">
        <v>2.81</v>
      </c>
      <c r="K2203" t="s">
        <v>194</v>
      </c>
      <c r="M2203" t="s">
        <v>521</v>
      </c>
      <c r="Q2203">
        <v>217624</v>
      </c>
    </row>
    <row r="2204" spans="1:17" x14ac:dyDescent="0.2">
      <c r="A2204" s="169">
        <v>43985</v>
      </c>
      <c r="B2204">
        <v>3715</v>
      </c>
      <c r="C2204" t="s">
        <v>208</v>
      </c>
      <c r="D2204" t="s">
        <v>265</v>
      </c>
      <c r="E2204" t="s">
        <v>264</v>
      </c>
      <c r="F2204" t="s">
        <v>520</v>
      </c>
      <c r="G2204" t="s">
        <v>245</v>
      </c>
      <c r="H2204">
        <v>66.92</v>
      </c>
      <c r="I2204">
        <v>10.039999999999999</v>
      </c>
      <c r="K2204" t="s">
        <v>194</v>
      </c>
      <c r="M2204" t="s">
        <v>519</v>
      </c>
      <c r="Q2204">
        <v>217627</v>
      </c>
    </row>
    <row r="2205" spans="1:17" x14ac:dyDescent="0.2">
      <c r="A2205" s="169">
        <v>43985</v>
      </c>
      <c r="B2205">
        <v>3435</v>
      </c>
      <c r="C2205" t="s">
        <v>289</v>
      </c>
      <c r="D2205" t="s">
        <v>265</v>
      </c>
      <c r="E2205" t="s">
        <v>264</v>
      </c>
      <c r="F2205" t="s">
        <v>518</v>
      </c>
      <c r="G2205" t="s">
        <v>245</v>
      </c>
      <c r="H2205" s="170">
        <v>1219.2</v>
      </c>
      <c r="I2205">
        <v>182.88</v>
      </c>
      <c r="K2205" t="s">
        <v>194</v>
      </c>
      <c r="M2205" t="s">
        <v>517</v>
      </c>
      <c r="Q2205">
        <v>217630</v>
      </c>
    </row>
    <row r="2206" spans="1:17" x14ac:dyDescent="0.2">
      <c r="A2206" s="169">
        <v>43983</v>
      </c>
      <c r="B2206">
        <v>2310</v>
      </c>
      <c r="C2206" t="s">
        <v>286</v>
      </c>
      <c r="D2206" t="s">
        <v>265</v>
      </c>
      <c r="E2206" t="s">
        <v>264</v>
      </c>
      <c r="F2206" t="s">
        <v>516</v>
      </c>
      <c r="G2206" t="s">
        <v>245</v>
      </c>
      <c r="H2206">
        <v>585</v>
      </c>
      <c r="I2206">
        <v>87.75</v>
      </c>
      <c r="K2206" t="s">
        <v>201</v>
      </c>
      <c r="M2206" t="s">
        <v>515</v>
      </c>
      <c r="Q2206">
        <v>217646</v>
      </c>
    </row>
    <row r="2207" spans="1:17" x14ac:dyDescent="0.2">
      <c r="A2207" s="169">
        <v>43983</v>
      </c>
      <c r="B2207">
        <v>2310</v>
      </c>
      <c r="C2207" t="s">
        <v>286</v>
      </c>
      <c r="D2207" t="s">
        <v>265</v>
      </c>
      <c r="E2207" t="s">
        <v>264</v>
      </c>
      <c r="F2207" t="s">
        <v>514</v>
      </c>
      <c r="G2207" t="s">
        <v>245</v>
      </c>
      <c r="H2207">
        <v>98.5</v>
      </c>
      <c r="I2207">
        <v>14.78</v>
      </c>
      <c r="K2207" t="s">
        <v>201</v>
      </c>
      <c r="M2207" t="s">
        <v>513</v>
      </c>
      <c r="Q2207">
        <v>217649</v>
      </c>
    </row>
    <row r="2208" spans="1:17" x14ac:dyDescent="0.2">
      <c r="A2208" s="169">
        <v>43986</v>
      </c>
      <c r="B2208">
        <v>3705</v>
      </c>
      <c r="C2208" t="s">
        <v>204</v>
      </c>
      <c r="D2208" t="s">
        <v>265</v>
      </c>
      <c r="E2208" t="s">
        <v>264</v>
      </c>
      <c r="F2208" t="s">
        <v>512</v>
      </c>
      <c r="G2208" t="s">
        <v>245</v>
      </c>
      <c r="H2208">
        <v>633.83000000000004</v>
      </c>
      <c r="I2208">
        <v>95.08</v>
      </c>
      <c r="K2208" t="s">
        <v>201</v>
      </c>
      <c r="M2208" t="s">
        <v>511</v>
      </c>
      <c r="Q2208">
        <v>217652</v>
      </c>
    </row>
    <row r="2209" spans="1:17" x14ac:dyDescent="0.2">
      <c r="A2209" s="169">
        <v>43987</v>
      </c>
      <c r="B2209">
        <v>2310</v>
      </c>
      <c r="C2209" t="s">
        <v>286</v>
      </c>
      <c r="D2209" t="s">
        <v>265</v>
      </c>
      <c r="E2209" t="s">
        <v>264</v>
      </c>
      <c r="F2209" t="s">
        <v>510</v>
      </c>
      <c r="G2209" t="s">
        <v>245</v>
      </c>
      <c r="H2209">
        <v>250</v>
      </c>
      <c r="I2209">
        <v>37.5</v>
      </c>
      <c r="K2209" t="s">
        <v>201</v>
      </c>
      <c r="M2209" t="s">
        <v>509</v>
      </c>
      <c r="Q2209">
        <v>217655</v>
      </c>
    </row>
    <row r="2210" spans="1:17" x14ac:dyDescent="0.2">
      <c r="A2210" s="169">
        <v>43985</v>
      </c>
      <c r="B2210">
        <v>2310</v>
      </c>
      <c r="C2210" t="s">
        <v>286</v>
      </c>
      <c r="D2210" t="s">
        <v>265</v>
      </c>
      <c r="E2210" t="s">
        <v>264</v>
      </c>
      <c r="F2210" t="s">
        <v>508</v>
      </c>
      <c r="G2210" t="s">
        <v>245</v>
      </c>
      <c r="H2210">
        <v>137.5</v>
      </c>
      <c r="I2210">
        <v>20.63</v>
      </c>
      <c r="K2210" t="s">
        <v>201</v>
      </c>
      <c r="M2210" t="s">
        <v>507</v>
      </c>
      <c r="Q2210">
        <v>217669</v>
      </c>
    </row>
    <row r="2211" spans="1:17" x14ac:dyDescent="0.2">
      <c r="A2211" s="169">
        <v>43983</v>
      </c>
      <c r="B2211">
        <v>4520</v>
      </c>
      <c r="C2211" t="s">
        <v>214</v>
      </c>
      <c r="D2211" t="s">
        <v>265</v>
      </c>
      <c r="E2211" t="s">
        <v>264</v>
      </c>
      <c r="F2211" t="s">
        <v>506</v>
      </c>
      <c r="G2211" t="s">
        <v>245</v>
      </c>
      <c r="H2211" s="170">
        <v>-3717.13</v>
      </c>
      <c r="I2211">
        <v>0</v>
      </c>
      <c r="J2211" t="s">
        <v>188</v>
      </c>
      <c r="K2211" t="s">
        <v>189</v>
      </c>
      <c r="L2211" t="s">
        <v>189</v>
      </c>
      <c r="M2211" t="s">
        <v>505</v>
      </c>
      <c r="Q2211">
        <v>217703</v>
      </c>
    </row>
    <row r="2212" spans="1:17" x14ac:dyDescent="0.2">
      <c r="A2212" s="169">
        <v>43983</v>
      </c>
      <c r="B2212">
        <v>3255</v>
      </c>
      <c r="C2212" t="s">
        <v>504</v>
      </c>
      <c r="D2212" t="s">
        <v>265</v>
      </c>
      <c r="E2212" t="s">
        <v>264</v>
      </c>
      <c r="F2212" t="s">
        <v>503</v>
      </c>
      <c r="G2212" t="s">
        <v>245</v>
      </c>
      <c r="H2212" s="170">
        <v>3872.17</v>
      </c>
      <c r="I2212">
        <v>0</v>
      </c>
      <c r="J2212" t="s">
        <v>188</v>
      </c>
      <c r="K2212" t="s">
        <v>189</v>
      </c>
      <c r="L2212" t="s">
        <v>189</v>
      </c>
      <c r="M2212" t="s">
        <v>502</v>
      </c>
      <c r="Q2212">
        <v>217706</v>
      </c>
    </row>
    <row r="2213" spans="1:17" x14ac:dyDescent="0.2">
      <c r="A2213" s="169">
        <v>43983</v>
      </c>
      <c r="B2213">
        <v>4510</v>
      </c>
      <c r="C2213" t="s">
        <v>501</v>
      </c>
      <c r="D2213" t="s">
        <v>265</v>
      </c>
      <c r="E2213" t="s">
        <v>264</v>
      </c>
      <c r="F2213" t="s">
        <v>500</v>
      </c>
      <c r="G2213" t="s">
        <v>245</v>
      </c>
      <c r="H2213" s="170">
        <v>47275</v>
      </c>
      <c r="I2213">
        <v>0</v>
      </c>
      <c r="J2213" t="s">
        <v>188</v>
      </c>
      <c r="K2213" t="s">
        <v>189</v>
      </c>
      <c r="L2213" t="s">
        <v>189</v>
      </c>
      <c r="M2213" t="s">
        <v>499</v>
      </c>
      <c r="Q2213">
        <v>217710</v>
      </c>
    </row>
    <row r="2214" spans="1:17" x14ac:dyDescent="0.2">
      <c r="A2214" s="169">
        <v>43983</v>
      </c>
      <c r="B2214">
        <v>1105</v>
      </c>
      <c r="C2214" t="s">
        <v>498</v>
      </c>
      <c r="D2214" t="s">
        <v>265</v>
      </c>
      <c r="E2214" t="s">
        <v>264</v>
      </c>
      <c r="F2214" t="s">
        <v>497</v>
      </c>
      <c r="G2214" t="s">
        <v>245</v>
      </c>
      <c r="H2214" s="170">
        <v>-1726166.67</v>
      </c>
      <c r="I2214">
        <v>0</v>
      </c>
      <c r="J2214" t="s">
        <v>188</v>
      </c>
      <c r="K2214" t="s">
        <v>189</v>
      </c>
      <c r="L2214" t="s">
        <v>189</v>
      </c>
      <c r="M2214" t="s">
        <v>496</v>
      </c>
      <c r="Q2214">
        <v>217712</v>
      </c>
    </row>
    <row r="2215" spans="1:17" x14ac:dyDescent="0.2">
      <c r="A2215" s="169">
        <v>43983</v>
      </c>
      <c r="B2215">
        <v>2105</v>
      </c>
      <c r="C2215" t="s">
        <v>186</v>
      </c>
      <c r="D2215" t="s">
        <v>265</v>
      </c>
      <c r="E2215" t="s">
        <v>264</v>
      </c>
      <c r="F2215" t="s">
        <v>495</v>
      </c>
      <c r="G2215" t="s">
        <v>245</v>
      </c>
      <c r="H2215" s="170">
        <v>-6140</v>
      </c>
      <c r="I2215">
        <v>0</v>
      </c>
      <c r="J2215" t="s">
        <v>188</v>
      </c>
      <c r="K2215" t="s">
        <v>189</v>
      </c>
      <c r="L2215" t="s">
        <v>189</v>
      </c>
      <c r="M2215" t="s">
        <v>494</v>
      </c>
      <c r="Q2215">
        <v>217723</v>
      </c>
    </row>
    <row r="2216" spans="1:17" x14ac:dyDescent="0.2">
      <c r="A2216" s="169">
        <v>43983</v>
      </c>
      <c r="B2216">
        <v>3215</v>
      </c>
      <c r="C2216" t="s">
        <v>493</v>
      </c>
      <c r="D2216" t="s">
        <v>265</v>
      </c>
      <c r="E2216" t="s">
        <v>264</v>
      </c>
      <c r="F2216" t="s">
        <v>492</v>
      </c>
      <c r="G2216" t="s">
        <v>245</v>
      </c>
      <c r="H2216" s="170">
        <v>162210.75</v>
      </c>
      <c r="I2216">
        <v>0</v>
      </c>
      <c r="J2216" t="s">
        <v>188</v>
      </c>
      <c r="K2216" t="s">
        <v>189</v>
      </c>
      <c r="L2216" t="s">
        <v>189</v>
      </c>
      <c r="M2216" t="s">
        <v>488</v>
      </c>
      <c r="Q2216">
        <v>217727</v>
      </c>
    </row>
    <row r="2217" spans="1:17" x14ac:dyDescent="0.2">
      <c r="A2217" s="169">
        <v>43983</v>
      </c>
      <c r="B2217">
        <v>3260</v>
      </c>
      <c r="C2217" t="s">
        <v>490</v>
      </c>
      <c r="D2217" t="s">
        <v>265</v>
      </c>
      <c r="E2217" t="s">
        <v>264</v>
      </c>
      <c r="F2217" t="s">
        <v>491</v>
      </c>
      <c r="G2217" t="s">
        <v>245</v>
      </c>
      <c r="H2217" s="170">
        <v>22565.5</v>
      </c>
      <c r="I2217">
        <v>0</v>
      </c>
      <c r="J2217" t="s">
        <v>188</v>
      </c>
      <c r="K2217" t="s">
        <v>189</v>
      </c>
      <c r="L2217" t="s">
        <v>189</v>
      </c>
      <c r="M2217" t="s">
        <v>488</v>
      </c>
      <c r="Q2217">
        <v>217728</v>
      </c>
    </row>
    <row r="2218" spans="1:17" x14ac:dyDescent="0.2">
      <c r="A2218" s="169">
        <v>43983</v>
      </c>
      <c r="B2218">
        <v>3260</v>
      </c>
      <c r="C2218" t="s">
        <v>490</v>
      </c>
      <c r="D2218" t="s">
        <v>265</v>
      </c>
      <c r="E2218" t="s">
        <v>264</v>
      </c>
      <c r="F2218" t="s">
        <v>489</v>
      </c>
      <c r="G2218" t="s">
        <v>245</v>
      </c>
      <c r="H2218" s="170">
        <v>1932.75</v>
      </c>
      <c r="I2218">
        <v>0</v>
      </c>
      <c r="J2218" t="s">
        <v>188</v>
      </c>
      <c r="K2218" t="s">
        <v>189</v>
      </c>
      <c r="L2218" t="s">
        <v>189</v>
      </c>
      <c r="M2218" t="s">
        <v>488</v>
      </c>
      <c r="Q2218">
        <v>217729</v>
      </c>
    </row>
    <row r="2219" spans="1:17" x14ac:dyDescent="0.2">
      <c r="A2219" s="169">
        <v>43992</v>
      </c>
      <c r="B2219">
        <v>2105</v>
      </c>
      <c r="C2219" t="s">
        <v>186</v>
      </c>
      <c r="D2219" t="s">
        <v>265</v>
      </c>
      <c r="E2219" t="s">
        <v>264</v>
      </c>
      <c r="F2219" t="s">
        <v>486</v>
      </c>
      <c r="G2219" t="s">
        <v>245</v>
      </c>
      <c r="H2219" s="170">
        <v>57998.13</v>
      </c>
      <c r="I2219">
        <v>0</v>
      </c>
      <c r="J2219" t="s">
        <v>188</v>
      </c>
      <c r="K2219" t="s">
        <v>189</v>
      </c>
      <c r="L2219" t="s">
        <v>189</v>
      </c>
      <c r="M2219" t="s">
        <v>485</v>
      </c>
      <c r="Q2219">
        <v>217759</v>
      </c>
    </row>
    <row r="2220" spans="1:17" x14ac:dyDescent="0.2">
      <c r="A2220" s="169">
        <v>43992</v>
      </c>
      <c r="B2220">
        <v>2125</v>
      </c>
      <c r="C2220" t="s">
        <v>203</v>
      </c>
      <c r="D2220" t="s">
        <v>265</v>
      </c>
      <c r="E2220" t="s">
        <v>264</v>
      </c>
      <c r="F2220" t="s">
        <v>486</v>
      </c>
      <c r="G2220" t="s">
        <v>245</v>
      </c>
      <c r="H2220">
        <v>95.36</v>
      </c>
      <c r="I2220">
        <v>0</v>
      </c>
      <c r="J2220" t="s">
        <v>188</v>
      </c>
      <c r="K2220" t="s">
        <v>189</v>
      </c>
      <c r="L2220" t="s">
        <v>189</v>
      </c>
      <c r="M2220" t="s">
        <v>485</v>
      </c>
      <c r="Q2220">
        <v>217777</v>
      </c>
    </row>
    <row r="2221" spans="1:17" x14ac:dyDescent="0.2">
      <c r="A2221" s="169">
        <v>43992</v>
      </c>
      <c r="B2221">
        <v>2135</v>
      </c>
      <c r="C2221" t="s">
        <v>190</v>
      </c>
      <c r="D2221" t="s">
        <v>265</v>
      </c>
      <c r="E2221" t="s">
        <v>264</v>
      </c>
      <c r="F2221" t="s">
        <v>486</v>
      </c>
      <c r="G2221" t="s">
        <v>245</v>
      </c>
      <c r="H2221">
        <v>697.81</v>
      </c>
      <c r="I2221">
        <v>0</v>
      </c>
      <c r="J2221" t="s">
        <v>188</v>
      </c>
      <c r="K2221" t="s">
        <v>189</v>
      </c>
      <c r="L2221" t="s">
        <v>189</v>
      </c>
      <c r="M2221" t="s">
        <v>485</v>
      </c>
      <c r="Q2221">
        <v>217783</v>
      </c>
    </row>
    <row r="2222" spans="1:17" x14ac:dyDescent="0.2">
      <c r="A2222" s="169">
        <v>43992</v>
      </c>
      <c r="B2222">
        <v>2140</v>
      </c>
      <c r="C2222" t="s">
        <v>191</v>
      </c>
      <c r="D2222" t="s">
        <v>265</v>
      </c>
      <c r="E2222" t="s">
        <v>264</v>
      </c>
      <c r="F2222" t="s">
        <v>486</v>
      </c>
      <c r="G2222" t="s">
        <v>245</v>
      </c>
      <c r="H2222" s="170">
        <v>1367.22</v>
      </c>
      <c r="I2222">
        <v>0</v>
      </c>
      <c r="J2222" t="s">
        <v>188</v>
      </c>
      <c r="K2222" t="s">
        <v>189</v>
      </c>
      <c r="L2222" t="s">
        <v>189</v>
      </c>
      <c r="M2222" t="s">
        <v>485</v>
      </c>
      <c r="Q2222">
        <v>217793</v>
      </c>
    </row>
    <row r="2223" spans="1:17" x14ac:dyDescent="0.2">
      <c r="A2223" s="169">
        <v>43992</v>
      </c>
      <c r="B2223">
        <v>2205</v>
      </c>
      <c r="C2223" t="s">
        <v>487</v>
      </c>
      <c r="D2223" t="s">
        <v>265</v>
      </c>
      <c r="E2223" t="s">
        <v>264</v>
      </c>
      <c r="F2223" t="s">
        <v>486</v>
      </c>
      <c r="G2223" t="s">
        <v>245</v>
      </c>
      <c r="H2223">
        <v>320</v>
      </c>
      <c r="I2223">
        <v>0</v>
      </c>
      <c r="J2223" t="s">
        <v>188</v>
      </c>
      <c r="K2223" t="s">
        <v>189</v>
      </c>
      <c r="L2223" t="s">
        <v>189</v>
      </c>
      <c r="M2223" t="s">
        <v>485</v>
      </c>
      <c r="Q2223">
        <v>217800</v>
      </c>
    </row>
    <row r="2224" spans="1:17" x14ac:dyDescent="0.2">
      <c r="A2224" s="169">
        <v>43992</v>
      </c>
      <c r="B2224">
        <v>2506</v>
      </c>
      <c r="C2224" t="s">
        <v>466</v>
      </c>
      <c r="D2224" t="s">
        <v>265</v>
      </c>
      <c r="E2224" t="s">
        <v>264</v>
      </c>
      <c r="F2224" t="s">
        <v>486</v>
      </c>
      <c r="G2224" t="s">
        <v>245</v>
      </c>
      <c r="H2224" s="170">
        <v>5571.3</v>
      </c>
      <c r="I2224">
        <v>0</v>
      </c>
      <c r="J2224" t="s">
        <v>188</v>
      </c>
      <c r="K2224" t="s">
        <v>189</v>
      </c>
      <c r="L2224" t="s">
        <v>189</v>
      </c>
      <c r="M2224" t="s">
        <v>485</v>
      </c>
      <c r="Q2224">
        <v>217813</v>
      </c>
    </row>
    <row r="2225" spans="1:17" x14ac:dyDescent="0.2">
      <c r="A2225" s="169">
        <v>43993</v>
      </c>
      <c r="B2225">
        <v>2310</v>
      </c>
      <c r="C2225" t="s">
        <v>286</v>
      </c>
      <c r="D2225" t="s">
        <v>265</v>
      </c>
      <c r="E2225" t="s">
        <v>264</v>
      </c>
      <c r="F2225" t="s">
        <v>484</v>
      </c>
      <c r="G2225" t="s">
        <v>245</v>
      </c>
      <c r="H2225">
        <v>585</v>
      </c>
      <c r="I2225">
        <v>87.75</v>
      </c>
      <c r="K2225" t="s">
        <v>201</v>
      </c>
      <c r="M2225" t="s">
        <v>483</v>
      </c>
      <c r="Q2225">
        <v>217869</v>
      </c>
    </row>
    <row r="2226" spans="1:17" x14ac:dyDescent="0.2">
      <c r="A2226" s="169">
        <v>43983</v>
      </c>
      <c r="B2226">
        <v>3230</v>
      </c>
      <c r="C2226" t="s">
        <v>231</v>
      </c>
      <c r="D2226" t="s">
        <v>265</v>
      </c>
      <c r="E2226" t="s">
        <v>264</v>
      </c>
      <c r="F2226" t="s">
        <v>482</v>
      </c>
      <c r="G2226" t="s">
        <v>245</v>
      </c>
      <c r="H2226" s="170">
        <v>1166.6300000000001</v>
      </c>
      <c r="I2226">
        <v>0</v>
      </c>
      <c r="J2226" t="s">
        <v>188</v>
      </c>
      <c r="K2226" t="s">
        <v>189</v>
      </c>
      <c r="L2226" t="s">
        <v>189</v>
      </c>
      <c r="M2226" t="s">
        <v>481</v>
      </c>
      <c r="Q2226">
        <v>217924</v>
      </c>
    </row>
    <row r="2227" spans="1:17" x14ac:dyDescent="0.2">
      <c r="A2227" s="169">
        <v>43983</v>
      </c>
      <c r="B2227">
        <v>3150</v>
      </c>
      <c r="C2227" t="s">
        <v>480</v>
      </c>
      <c r="D2227" t="s">
        <v>265</v>
      </c>
      <c r="E2227" t="s">
        <v>264</v>
      </c>
      <c r="F2227" t="s">
        <v>479</v>
      </c>
      <c r="G2227" t="s">
        <v>245</v>
      </c>
      <c r="H2227" s="170">
        <v>1063.25</v>
      </c>
      <c r="I2227">
        <v>0</v>
      </c>
      <c r="J2227" t="s">
        <v>188</v>
      </c>
      <c r="K2227" t="s">
        <v>189</v>
      </c>
      <c r="L2227" t="s">
        <v>189</v>
      </c>
      <c r="M2227" t="s">
        <v>478</v>
      </c>
      <c r="Q2227">
        <v>217934</v>
      </c>
    </row>
    <row r="2228" spans="1:17" x14ac:dyDescent="0.2">
      <c r="A2228" s="169">
        <v>44006</v>
      </c>
      <c r="B2228">
        <v>2105</v>
      </c>
      <c r="C2228" t="s">
        <v>186</v>
      </c>
      <c r="D2228" t="s">
        <v>265</v>
      </c>
      <c r="E2228" t="s">
        <v>264</v>
      </c>
      <c r="F2228" t="s">
        <v>476</v>
      </c>
      <c r="G2228" t="s">
        <v>245</v>
      </c>
      <c r="H2228" s="170">
        <v>58118.57</v>
      </c>
      <c r="I2228">
        <v>0</v>
      </c>
      <c r="J2228" t="s">
        <v>188</v>
      </c>
      <c r="K2228" t="s">
        <v>189</v>
      </c>
      <c r="L2228" t="s">
        <v>189</v>
      </c>
      <c r="M2228" t="s">
        <v>475</v>
      </c>
      <c r="Q2228">
        <v>217946</v>
      </c>
    </row>
    <row r="2229" spans="1:17" x14ac:dyDescent="0.2">
      <c r="A2229" s="169">
        <v>44006</v>
      </c>
      <c r="B2229">
        <v>2125</v>
      </c>
      <c r="C2229" t="s">
        <v>203</v>
      </c>
      <c r="D2229" t="s">
        <v>265</v>
      </c>
      <c r="E2229" t="s">
        <v>264</v>
      </c>
      <c r="F2229" t="s">
        <v>476</v>
      </c>
      <c r="G2229" t="s">
        <v>245</v>
      </c>
      <c r="H2229">
        <v>90.6</v>
      </c>
      <c r="I2229">
        <v>0</v>
      </c>
      <c r="J2229" t="s">
        <v>188</v>
      </c>
      <c r="K2229" t="s">
        <v>189</v>
      </c>
      <c r="L2229" t="s">
        <v>189</v>
      </c>
      <c r="M2229" t="s">
        <v>475</v>
      </c>
      <c r="Q2229">
        <v>217963</v>
      </c>
    </row>
    <row r="2230" spans="1:17" x14ac:dyDescent="0.2">
      <c r="A2230" s="169">
        <v>44006</v>
      </c>
      <c r="B2230">
        <v>2125</v>
      </c>
      <c r="C2230" t="s">
        <v>203</v>
      </c>
      <c r="D2230" t="s">
        <v>265</v>
      </c>
      <c r="E2230" t="s">
        <v>264</v>
      </c>
      <c r="F2230" t="s">
        <v>476</v>
      </c>
      <c r="G2230" t="s">
        <v>245</v>
      </c>
      <c r="H2230">
        <v>11.95</v>
      </c>
      <c r="I2230">
        <v>0</v>
      </c>
      <c r="J2230" t="s">
        <v>188</v>
      </c>
      <c r="K2230" t="s">
        <v>189</v>
      </c>
      <c r="L2230" t="s">
        <v>189</v>
      </c>
      <c r="M2230" t="s">
        <v>475</v>
      </c>
      <c r="Q2230">
        <v>217965</v>
      </c>
    </row>
    <row r="2231" spans="1:17" x14ac:dyDescent="0.2">
      <c r="A2231" s="169">
        <v>44006</v>
      </c>
      <c r="B2231">
        <v>2135</v>
      </c>
      <c r="C2231" t="s">
        <v>190</v>
      </c>
      <c r="D2231" t="s">
        <v>265</v>
      </c>
      <c r="E2231" t="s">
        <v>264</v>
      </c>
      <c r="F2231" t="s">
        <v>476</v>
      </c>
      <c r="G2231" t="s">
        <v>245</v>
      </c>
      <c r="H2231">
        <v>697.81</v>
      </c>
      <c r="I2231">
        <v>0</v>
      </c>
      <c r="J2231" t="s">
        <v>188</v>
      </c>
      <c r="K2231" t="s">
        <v>189</v>
      </c>
      <c r="L2231" t="s">
        <v>189</v>
      </c>
      <c r="M2231" t="s">
        <v>475</v>
      </c>
      <c r="Q2231">
        <v>217970</v>
      </c>
    </row>
    <row r="2232" spans="1:17" x14ac:dyDescent="0.2">
      <c r="A2232" s="169">
        <v>44006</v>
      </c>
      <c r="B2232">
        <v>2140</v>
      </c>
      <c r="C2232" t="s">
        <v>191</v>
      </c>
      <c r="D2232" t="s">
        <v>265</v>
      </c>
      <c r="E2232" t="s">
        <v>264</v>
      </c>
      <c r="F2232" t="s">
        <v>476</v>
      </c>
      <c r="G2232" t="s">
        <v>245</v>
      </c>
      <c r="H2232" s="170">
        <v>1367.74</v>
      </c>
      <c r="I2232">
        <v>0</v>
      </c>
      <c r="J2232" t="s">
        <v>188</v>
      </c>
      <c r="K2232" t="s">
        <v>189</v>
      </c>
      <c r="L2232" t="s">
        <v>189</v>
      </c>
      <c r="M2232" t="s">
        <v>475</v>
      </c>
      <c r="Q2232">
        <v>217981</v>
      </c>
    </row>
    <row r="2233" spans="1:17" x14ac:dyDescent="0.2">
      <c r="A2233" s="169">
        <v>44006</v>
      </c>
      <c r="B2233">
        <v>2140</v>
      </c>
      <c r="C2233" t="s">
        <v>191</v>
      </c>
      <c r="D2233" t="s">
        <v>265</v>
      </c>
      <c r="E2233" t="s">
        <v>264</v>
      </c>
      <c r="F2233" t="s">
        <v>476</v>
      </c>
      <c r="G2233" t="s">
        <v>245</v>
      </c>
      <c r="H2233">
        <v>255.41</v>
      </c>
      <c r="I2233">
        <v>0</v>
      </c>
      <c r="J2233" t="s">
        <v>188</v>
      </c>
      <c r="K2233" t="s">
        <v>189</v>
      </c>
      <c r="L2233" t="s">
        <v>189</v>
      </c>
      <c r="M2233" t="s">
        <v>475</v>
      </c>
      <c r="Q2233">
        <v>217983</v>
      </c>
    </row>
    <row r="2234" spans="1:17" x14ac:dyDescent="0.2">
      <c r="A2234" s="169">
        <v>44006</v>
      </c>
      <c r="B2234">
        <v>2305</v>
      </c>
      <c r="C2234" t="s">
        <v>477</v>
      </c>
      <c r="D2234" t="s">
        <v>265</v>
      </c>
      <c r="E2234" t="s">
        <v>264</v>
      </c>
      <c r="F2234" t="s">
        <v>476</v>
      </c>
      <c r="G2234" t="s">
        <v>245</v>
      </c>
      <c r="H2234">
        <v>399</v>
      </c>
      <c r="I2234">
        <v>0</v>
      </c>
      <c r="J2234" t="s">
        <v>188</v>
      </c>
      <c r="K2234" t="s">
        <v>189</v>
      </c>
      <c r="L2234" t="s">
        <v>189</v>
      </c>
      <c r="M2234" t="s">
        <v>475</v>
      </c>
      <c r="Q2234">
        <v>217995</v>
      </c>
    </row>
    <row r="2235" spans="1:17" x14ac:dyDescent="0.2">
      <c r="A2235" s="169">
        <v>44006</v>
      </c>
      <c r="B2235">
        <v>2506</v>
      </c>
      <c r="C2235" t="s">
        <v>466</v>
      </c>
      <c r="D2235" t="s">
        <v>265</v>
      </c>
      <c r="E2235" t="s">
        <v>264</v>
      </c>
      <c r="F2235" t="s">
        <v>476</v>
      </c>
      <c r="G2235" t="s">
        <v>245</v>
      </c>
      <c r="H2235" s="170">
        <v>2624.95</v>
      </c>
      <c r="I2235">
        <v>0</v>
      </c>
      <c r="J2235" t="s">
        <v>188</v>
      </c>
      <c r="K2235" t="s">
        <v>189</v>
      </c>
      <c r="L2235" t="s">
        <v>189</v>
      </c>
      <c r="M2235" t="s">
        <v>475</v>
      </c>
      <c r="Q2235">
        <v>218001</v>
      </c>
    </row>
    <row r="2236" spans="1:17" x14ac:dyDescent="0.2">
      <c r="A2236" s="169">
        <v>44006</v>
      </c>
      <c r="B2236">
        <v>2506</v>
      </c>
      <c r="C2236" t="s">
        <v>466</v>
      </c>
      <c r="D2236" t="s">
        <v>265</v>
      </c>
      <c r="E2236" t="s">
        <v>264</v>
      </c>
      <c r="F2236" t="s">
        <v>476</v>
      </c>
      <c r="G2236" t="s">
        <v>245</v>
      </c>
      <c r="H2236" s="170">
        <v>7620.14</v>
      </c>
      <c r="I2236">
        <v>0</v>
      </c>
      <c r="J2236" t="s">
        <v>188</v>
      </c>
      <c r="K2236" t="s">
        <v>189</v>
      </c>
      <c r="L2236" t="s">
        <v>189</v>
      </c>
      <c r="M2236" t="s">
        <v>475</v>
      </c>
      <c r="Q2236">
        <v>218003</v>
      </c>
    </row>
    <row r="2237" spans="1:17" x14ac:dyDescent="0.2">
      <c r="A2237" s="169">
        <v>44006</v>
      </c>
      <c r="B2237">
        <v>2506</v>
      </c>
      <c r="C2237" t="s">
        <v>466</v>
      </c>
      <c r="D2237" t="s">
        <v>265</v>
      </c>
      <c r="E2237" t="s">
        <v>264</v>
      </c>
      <c r="F2237" t="s">
        <v>476</v>
      </c>
      <c r="G2237" t="s">
        <v>245</v>
      </c>
      <c r="H2237">
        <v>1.06</v>
      </c>
      <c r="I2237">
        <v>0</v>
      </c>
      <c r="J2237" t="s">
        <v>188</v>
      </c>
      <c r="K2237" t="s">
        <v>189</v>
      </c>
      <c r="L2237" t="s">
        <v>189</v>
      </c>
      <c r="M2237" t="s">
        <v>475</v>
      </c>
      <c r="Q2237">
        <v>218014</v>
      </c>
    </row>
    <row r="2238" spans="1:17" x14ac:dyDescent="0.2">
      <c r="A2238" s="169">
        <v>44001</v>
      </c>
      <c r="B2238">
        <v>3435</v>
      </c>
      <c r="C2238" t="s">
        <v>289</v>
      </c>
      <c r="D2238" t="s">
        <v>265</v>
      </c>
      <c r="E2238" t="s">
        <v>264</v>
      </c>
      <c r="F2238" t="s">
        <v>474</v>
      </c>
      <c r="G2238" t="s">
        <v>245</v>
      </c>
      <c r="H2238">
        <v>435</v>
      </c>
      <c r="I2238">
        <v>65.25</v>
      </c>
      <c r="K2238" t="s">
        <v>201</v>
      </c>
      <c r="M2238" t="s">
        <v>473</v>
      </c>
      <c r="Q2238">
        <v>218025</v>
      </c>
    </row>
    <row r="2239" spans="1:17" x14ac:dyDescent="0.2">
      <c r="A2239" s="169">
        <v>44001</v>
      </c>
      <c r="B2239">
        <v>3435</v>
      </c>
      <c r="C2239" t="s">
        <v>289</v>
      </c>
      <c r="D2239" t="s">
        <v>265</v>
      </c>
      <c r="E2239" t="s">
        <v>264</v>
      </c>
      <c r="F2239" t="s">
        <v>472</v>
      </c>
      <c r="G2239" t="s">
        <v>245</v>
      </c>
      <c r="H2239">
        <v>435</v>
      </c>
      <c r="I2239">
        <v>65.25</v>
      </c>
      <c r="K2239" t="s">
        <v>201</v>
      </c>
      <c r="M2239" t="s">
        <v>471</v>
      </c>
      <c r="Q2239">
        <v>218028</v>
      </c>
    </row>
    <row r="2240" spans="1:17" x14ac:dyDescent="0.2">
      <c r="A2240" s="169">
        <v>44001</v>
      </c>
      <c r="B2240">
        <v>3435</v>
      </c>
      <c r="C2240" t="s">
        <v>289</v>
      </c>
      <c r="D2240" t="s">
        <v>265</v>
      </c>
      <c r="E2240" t="s">
        <v>264</v>
      </c>
      <c r="F2240" t="s">
        <v>470</v>
      </c>
      <c r="G2240" t="s">
        <v>245</v>
      </c>
      <c r="H2240">
        <v>435</v>
      </c>
      <c r="I2240">
        <v>65.25</v>
      </c>
      <c r="K2240" t="s">
        <v>201</v>
      </c>
      <c r="M2240" t="s">
        <v>469</v>
      </c>
      <c r="Q2240">
        <v>218031</v>
      </c>
    </row>
    <row r="2241" spans="1:17" x14ac:dyDescent="0.2">
      <c r="A2241" s="169">
        <v>44001</v>
      </c>
      <c r="B2241">
        <v>3435</v>
      </c>
      <c r="C2241" t="s">
        <v>289</v>
      </c>
      <c r="D2241" t="s">
        <v>265</v>
      </c>
      <c r="E2241" t="s">
        <v>264</v>
      </c>
      <c r="F2241" t="s">
        <v>468</v>
      </c>
      <c r="G2241" t="s">
        <v>245</v>
      </c>
      <c r="H2241">
        <v>435</v>
      </c>
      <c r="I2241">
        <v>65.25</v>
      </c>
      <c r="K2241" t="s">
        <v>201</v>
      </c>
      <c r="M2241" t="s">
        <v>467</v>
      </c>
      <c r="Q2241">
        <v>218034</v>
      </c>
    </row>
    <row r="2242" spans="1:17" x14ac:dyDescent="0.2">
      <c r="A2242" s="169">
        <v>44012</v>
      </c>
      <c r="B2242">
        <v>2506</v>
      </c>
      <c r="C2242" t="s">
        <v>466</v>
      </c>
      <c r="D2242" t="s">
        <v>265</v>
      </c>
      <c r="E2242" t="s">
        <v>264</v>
      </c>
      <c r="F2242" t="s">
        <v>465</v>
      </c>
      <c r="G2242" t="s">
        <v>245</v>
      </c>
      <c r="H2242" s="170">
        <v>5136</v>
      </c>
      <c r="I2242">
        <v>0</v>
      </c>
      <c r="J2242" t="s">
        <v>189</v>
      </c>
      <c r="K2242" t="s">
        <v>188</v>
      </c>
      <c r="L2242" t="s">
        <v>188</v>
      </c>
      <c r="M2242" t="s">
        <v>464</v>
      </c>
      <c r="Q2242">
        <v>218042</v>
      </c>
    </row>
    <row r="2243" spans="1:17" x14ac:dyDescent="0.2">
      <c r="A2243" s="169">
        <v>44012</v>
      </c>
      <c r="B2243">
        <v>2506</v>
      </c>
      <c r="C2243" t="s">
        <v>466</v>
      </c>
      <c r="D2243" t="s">
        <v>265</v>
      </c>
      <c r="E2243" t="s">
        <v>264</v>
      </c>
      <c r="F2243" t="s">
        <v>465</v>
      </c>
      <c r="G2243" t="s">
        <v>245</v>
      </c>
      <c r="H2243" s="170">
        <v>2405.63</v>
      </c>
      <c r="I2243">
        <v>0</v>
      </c>
      <c r="J2243" t="s">
        <v>189</v>
      </c>
      <c r="K2243" t="s">
        <v>188</v>
      </c>
      <c r="L2243" t="s">
        <v>188</v>
      </c>
      <c r="M2243" t="s">
        <v>464</v>
      </c>
      <c r="Q2243">
        <v>218044</v>
      </c>
    </row>
    <row r="2244" spans="1:17" x14ac:dyDescent="0.2">
      <c r="A2244" s="169">
        <v>44012</v>
      </c>
      <c r="B2244">
        <v>2506</v>
      </c>
      <c r="C2244" t="s">
        <v>466</v>
      </c>
      <c r="D2244" t="s">
        <v>265</v>
      </c>
      <c r="E2244" t="s">
        <v>264</v>
      </c>
      <c r="F2244" t="s">
        <v>465</v>
      </c>
      <c r="G2244" t="s">
        <v>245</v>
      </c>
      <c r="H2244" s="170">
        <v>2171.1</v>
      </c>
      <c r="I2244">
        <v>0</v>
      </c>
      <c r="J2244" t="s">
        <v>189</v>
      </c>
      <c r="K2244" t="s">
        <v>188</v>
      </c>
      <c r="L2244" t="s">
        <v>188</v>
      </c>
      <c r="M2244" t="s">
        <v>464</v>
      </c>
      <c r="Q2244">
        <v>218045</v>
      </c>
    </row>
    <row r="2245" spans="1:17" x14ac:dyDescent="0.2">
      <c r="A2245" s="169">
        <v>44012</v>
      </c>
      <c r="B2245">
        <v>2506</v>
      </c>
      <c r="C2245" t="s">
        <v>466</v>
      </c>
      <c r="D2245" t="s">
        <v>265</v>
      </c>
      <c r="E2245" t="s">
        <v>264</v>
      </c>
      <c r="F2245" t="s">
        <v>465</v>
      </c>
      <c r="G2245" t="s">
        <v>245</v>
      </c>
      <c r="H2245" s="170">
        <v>1833.2</v>
      </c>
      <c r="I2245">
        <v>0</v>
      </c>
      <c r="J2245" t="s">
        <v>189</v>
      </c>
      <c r="K2245" t="s">
        <v>188</v>
      </c>
      <c r="L2245" t="s">
        <v>188</v>
      </c>
      <c r="M2245" t="s">
        <v>464</v>
      </c>
      <c r="Q2245">
        <v>218047</v>
      </c>
    </row>
    <row r="2246" spans="1:17" x14ac:dyDescent="0.2">
      <c r="A2246" s="169">
        <v>44012</v>
      </c>
      <c r="B2246">
        <v>2506</v>
      </c>
      <c r="C2246" t="s">
        <v>466</v>
      </c>
      <c r="D2246" t="s">
        <v>265</v>
      </c>
      <c r="E2246" t="s">
        <v>264</v>
      </c>
      <c r="F2246" t="s">
        <v>465</v>
      </c>
      <c r="G2246" t="s">
        <v>245</v>
      </c>
      <c r="H2246" s="170">
        <v>1487.12</v>
      </c>
      <c r="I2246">
        <v>0</v>
      </c>
      <c r="J2246" t="s">
        <v>189</v>
      </c>
      <c r="K2246" t="s">
        <v>188</v>
      </c>
      <c r="L2246" t="s">
        <v>188</v>
      </c>
      <c r="M2246" t="s">
        <v>464</v>
      </c>
      <c r="Q2246">
        <v>218051</v>
      </c>
    </row>
    <row r="2247" spans="1:17" x14ac:dyDescent="0.2">
      <c r="A2247" s="169">
        <v>44012</v>
      </c>
      <c r="B2247">
        <v>2506</v>
      </c>
      <c r="C2247" t="s">
        <v>466</v>
      </c>
      <c r="D2247" t="s">
        <v>265</v>
      </c>
      <c r="E2247" t="s">
        <v>264</v>
      </c>
      <c r="F2247" t="s">
        <v>465</v>
      </c>
      <c r="G2247" t="s">
        <v>245</v>
      </c>
      <c r="H2247" s="170">
        <v>1116.69</v>
      </c>
      <c r="I2247">
        <v>0</v>
      </c>
      <c r="J2247" t="s">
        <v>189</v>
      </c>
      <c r="K2247" t="s">
        <v>188</v>
      </c>
      <c r="L2247" t="s">
        <v>188</v>
      </c>
      <c r="M2247" t="s">
        <v>464</v>
      </c>
      <c r="Q2247">
        <v>218053</v>
      </c>
    </row>
    <row r="2248" spans="1:17" x14ac:dyDescent="0.2">
      <c r="A2248" s="169">
        <v>44012</v>
      </c>
      <c r="B2248">
        <v>2506</v>
      </c>
      <c r="C2248" t="s">
        <v>466</v>
      </c>
      <c r="D2248" t="s">
        <v>265</v>
      </c>
      <c r="E2248" t="s">
        <v>264</v>
      </c>
      <c r="F2248" t="s">
        <v>465</v>
      </c>
      <c r="G2248" t="s">
        <v>245</v>
      </c>
      <c r="H2248">
        <v>932.85</v>
      </c>
      <c r="I2248">
        <v>0</v>
      </c>
      <c r="J2248" t="s">
        <v>189</v>
      </c>
      <c r="K2248" t="s">
        <v>188</v>
      </c>
      <c r="L2248" t="s">
        <v>188</v>
      </c>
      <c r="M2248" t="s">
        <v>464</v>
      </c>
      <c r="Q2248">
        <v>218055</v>
      </c>
    </row>
    <row r="2249" spans="1:17" x14ac:dyDescent="0.2">
      <c r="A2249" s="169">
        <v>44012</v>
      </c>
      <c r="B2249">
        <v>2506</v>
      </c>
      <c r="C2249" t="s">
        <v>466</v>
      </c>
      <c r="D2249" t="s">
        <v>265</v>
      </c>
      <c r="E2249" t="s">
        <v>264</v>
      </c>
      <c r="F2249" t="s">
        <v>465</v>
      </c>
      <c r="G2249" t="s">
        <v>245</v>
      </c>
      <c r="H2249">
        <v>909.57</v>
      </c>
      <c r="I2249">
        <v>0</v>
      </c>
      <c r="J2249" t="s">
        <v>189</v>
      </c>
      <c r="K2249" t="s">
        <v>188</v>
      </c>
      <c r="L2249" t="s">
        <v>188</v>
      </c>
      <c r="M2249" t="s">
        <v>464</v>
      </c>
      <c r="Q2249">
        <v>218056</v>
      </c>
    </row>
    <row r="2250" spans="1:17" x14ac:dyDescent="0.2">
      <c r="A2250" s="169">
        <v>44012</v>
      </c>
      <c r="B2250">
        <v>2506</v>
      </c>
      <c r="C2250" t="s">
        <v>466</v>
      </c>
      <c r="D2250" t="s">
        <v>265</v>
      </c>
      <c r="E2250" t="s">
        <v>264</v>
      </c>
      <c r="F2250" t="s">
        <v>465</v>
      </c>
      <c r="G2250" t="s">
        <v>245</v>
      </c>
      <c r="H2250">
        <v>803.16</v>
      </c>
      <c r="I2250">
        <v>0</v>
      </c>
      <c r="J2250" t="s">
        <v>189</v>
      </c>
      <c r="K2250" t="s">
        <v>188</v>
      </c>
      <c r="L2250" t="s">
        <v>188</v>
      </c>
      <c r="M2250" t="s">
        <v>464</v>
      </c>
      <c r="Q2250">
        <v>218061</v>
      </c>
    </row>
    <row r="2251" spans="1:17" x14ac:dyDescent="0.2">
      <c r="A2251" s="169">
        <v>44012</v>
      </c>
      <c r="B2251">
        <v>2506</v>
      </c>
      <c r="C2251" t="s">
        <v>466</v>
      </c>
      <c r="D2251" t="s">
        <v>265</v>
      </c>
      <c r="E2251" t="s">
        <v>264</v>
      </c>
      <c r="F2251" t="s">
        <v>465</v>
      </c>
      <c r="G2251" t="s">
        <v>245</v>
      </c>
      <c r="H2251">
        <v>668.03</v>
      </c>
      <c r="I2251">
        <v>0</v>
      </c>
      <c r="J2251" t="s">
        <v>189</v>
      </c>
      <c r="K2251" t="s">
        <v>188</v>
      </c>
      <c r="L2251" t="s">
        <v>188</v>
      </c>
      <c r="M2251" t="s">
        <v>464</v>
      </c>
      <c r="Q2251">
        <v>218063</v>
      </c>
    </row>
    <row r="2252" spans="1:17" x14ac:dyDescent="0.2">
      <c r="A2252" s="169">
        <v>44012</v>
      </c>
      <c r="B2252">
        <v>2506</v>
      </c>
      <c r="C2252" t="s">
        <v>466</v>
      </c>
      <c r="D2252" t="s">
        <v>265</v>
      </c>
      <c r="E2252" t="s">
        <v>264</v>
      </c>
      <c r="F2252" t="s">
        <v>465</v>
      </c>
      <c r="G2252" t="s">
        <v>245</v>
      </c>
      <c r="H2252">
        <v>552.79999999999995</v>
      </c>
      <c r="I2252">
        <v>0</v>
      </c>
      <c r="J2252" t="s">
        <v>189</v>
      </c>
      <c r="K2252" t="s">
        <v>188</v>
      </c>
      <c r="L2252" t="s">
        <v>188</v>
      </c>
      <c r="M2252" t="s">
        <v>464</v>
      </c>
      <c r="Q2252">
        <v>218066</v>
      </c>
    </row>
    <row r="2253" spans="1:17" x14ac:dyDescent="0.2">
      <c r="A2253" s="169">
        <v>44012</v>
      </c>
      <c r="B2253">
        <v>2506</v>
      </c>
      <c r="C2253" t="s">
        <v>466</v>
      </c>
      <c r="D2253" t="s">
        <v>265</v>
      </c>
      <c r="E2253" t="s">
        <v>264</v>
      </c>
      <c r="F2253" t="s">
        <v>465</v>
      </c>
      <c r="G2253" t="s">
        <v>245</v>
      </c>
      <c r="H2253">
        <v>509.65</v>
      </c>
      <c r="I2253">
        <v>0</v>
      </c>
      <c r="J2253" t="s">
        <v>189</v>
      </c>
      <c r="K2253" t="s">
        <v>188</v>
      </c>
      <c r="L2253" t="s">
        <v>188</v>
      </c>
      <c r="M2253" t="s">
        <v>464</v>
      </c>
      <c r="Q2253">
        <v>218067</v>
      </c>
    </row>
    <row r="2254" spans="1:17" x14ac:dyDescent="0.2">
      <c r="A2254" s="169">
        <v>44012</v>
      </c>
      <c r="B2254">
        <v>2506</v>
      </c>
      <c r="C2254" t="s">
        <v>466</v>
      </c>
      <c r="D2254" t="s">
        <v>265</v>
      </c>
      <c r="E2254" t="s">
        <v>264</v>
      </c>
      <c r="F2254" t="s">
        <v>465</v>
      </c>
      <c r="G2254" t="s">
        <v>245</v>
      </c>
      <c r="H2254">
        <v>359.62</v>
      </c>
      <c r="I2254">
        <v>0</v>
      </c>
      <c r="J2254" t="s">
        <v>189</v>
      </c>
      <c r="K2254" t="s">
        <v>188</v>
      </c>
      <c r="L2254" t="s">
        <v>188</v>
      </c>
      <c r="M2254" t="s">
        <v>464</v>
      </c>
      <c r="Q2254">
        <v>218074</v>
      </c>
    </row>
    <row r="2255" spans="1:17" x14ac:dyDescent="0.2">
      <c r="A2255" s="169">
        <v>44012</v>
      </c>
      <c r="B2255">
        <v>2506</v>
      </c>
      <c r="C2255" t="s">
        <v>466</v>
      </c>
      <c r="D2255" t="s">
        <v>265</v>
      </c>
      <c r="E2255" t="s">
        <v>264</v>
      </c>
      <c r="F2255" t="s">
        <v>465</v>
      </c>
      <c r="G2255" t="s">
        <v>245</v>
      </c>
      <c r="H2255">
        <v>351.16</v>
      </c>
      <c r="I2255">
        <v>0</v>
      </c>
      <c r="J2255" t="s">
        <v>189</v>
      </c>
      <c r="K2255" t="s">
        <v>188</v>
      </c>
      <c r="L2255" t="s">
        <v>188</v>
      </c>
      <c r="M2255" t="s">
        <v>464</v>
      </c>
      <c r="Q2255">
        <v>218075</v>
      </c>
    </row>
    <row r="2256" spans="1:17" x14ac:dyDescent="0.2">
      <c r="A2256" s="169">
        <v>44012</v>
      </c>
      <c r="B2256">
        <v>2506</v>
      </c>
      <c r="C2256" t="s">
        <v>466</v>
      </c>
      <c r="D2256" t="s">
        <v>265</v>
      </c>
      <c r="E2256" t="s">
        <v>264</v>
      </c>
      <c r="F2256" t="s">
        <v>465</v>
      </c>
      <c r="G2256" t="s">
        <v>245</v>
      </c>
      <c r="H2256">
        <v>347.46</v>
      </c>
      <c r="I2256">
        <v>0</v>
      </c>
      <c r="J2256" t="s">
        <v>189</v>
      </c>
      <c r="K2256" t="s">
        <v>188</v>
      </c>
      <c r="L2256" t="s">
        <v>188</v>
      </c>
      <c r="M2256" t="s">
        <v>464</v>
      </c>
      <c r="Q2256">
        <v>218076</v>
      </c>
    </row>
    <row r="2257" spans="1:17" x14ac:dyDescent="0.2">
      <c r="A2257" s="169">
        <v>44012</v>
      </c>
      <c r="B2257">
        <v>2506</v>
      </c>
      <c r="C2257" t="s">
        <v>466</v>
      </c>
      <c r="D2257" t="s">
        <v>265</v>
      </c>
      <c r="E2257" t="s">
        <v>264</v>
      </c>
      <c r="F2257" t="s">
        <v>465</v>
      </c>
      <c r="G2257" t="s">
        <v>245</v>
      </c>
      <c r="H2257">
        <v>345.31</v>
      </c>
      <c r="I2257">
        <v>0</v>
      </c>
      <c r="J2257" t="s">
        <v>189</v>
      </c>
      <c r="K2257" t="s">
        <v>188</v>
      </c>
      <c r="L2257" t="s">
        <v>188</v>
      </c>
      <c r="M2257" t="s">
        <v>464</v>
      </c>
      <c r="Q2257">
        <v>218077</v>
      </c>
    </row>
    <row r="2258" spans="1:17" x14ac:dyDescent="0.2">
      <c r="A2258" s="169">
        <v>44012</v>
      </c>
      <c r="B2258">
        <v>2506</v>
      </c>
      <c r="C2258" t="s">
        <v>466</v>
      </c>
      <c r="D2258" t="s">
        <v>265</v>
      </c>
      <c r="E2258" t="s">
        <v>264</v>
      </c>
      <c r="F2258" t="s">
        <v>465</v>
      </c>
      <c r="G2258" t="s">
        <v>245</v>
      </c>
      <c r="H2258">
        <v>311.77</v>
      </c>
      <c r="I2258">
        <v>0</v>
      </c>
      <c r="J2258" t="s">
        <v>189</v>
      </c>
      <c r="K2258" t="s">
        <v>188</v>
      </c>
      <c r="L2258" t="s">
        <v>188</v>
      </c>
      <c r="M2258" t="s">
        <v>464</v>
      </c>
      <c r="Q2258">
        <v>218081</v>
      </c>
    </row>
    <row r="2259" spans="1:17" x14ac:dyDescent="0.2">
      <c r="A2259" s="169">
        <v>44012</v>
      </c>
      <c r="B2259">
        <v>2506</v>
      </c>
      <c r="C2259" t="s">
        <v>466</v>
      </c>
      <c r="D2259" t="s">
        <v>265</v>
      </c>
      <c r="E2259" t="s">
        <v>264</v>
      </c>
      <c r="F2259" t="s">
        <v>465</v>
      </c>
      <c r="G2259" t="s">
        <v>245</v>
      </c>
      <c r="H2259">
        <v>288.02</v>
      </c>
      <c r="I2259">
        <v>0</v>
      </c>
      <c r="J2259" t="s">
        <v>189</v>
      </c>
      <c r="K2259" t="s">
        <v>188</v>
      </c>
      <c r="L2259" t="s">
        <v>188</v>
      </c>
      <c r="M2259" t="s">
        <v>464</v>
      </c>
      <c r="Q2259">
        <v>218083</v>
      </c>
    </row>
    <row r="2260" spans="1:17" x14ac:dyDescent="0.2">
      <c r="A2260" s="169">
        <v>44012</v>
      </c>
      <c r="B2260">
        <v>2506</v>
      </c>
      <c r="C2260" t="s">
        <v>466</v>
      </c>
      <c r="D2260" t="s">
        <v>265</v>
      </c>
      <c r="E2260" t="s">
        <v>264</v>
      </c>
      <c r="F2260" t="s">
        <v>465</v>
      </c>
      <c r="G2260" t="s">
        <v>245</v>
      </c>
      <c r="H2260">
        <v>250.74</v>
      </c>
      <c r="I2260">
        <v>0</v>
      </c>
      <c r="J2260" t="s">
        <v>189</v>
      </c>
      <c r="K2260" t="s">
        <v>188</v>
      </c>
      <c r="L2260" t="s">
        <v>188</v>
      </c>
      <c r="M2260" t="s">
        <v>464</v>
      </c>
      <c r="Q2260">
        <v>218086</v>
      </c>
    </row>
    <row r="2261" spans="1:17" x14ac:dyDescent="0.2">
      <c r="A2261" s="169">
        <v>44012</v>
      </c>
      <c r="B2261">
        <v>2506</v>
      </c>
      <c r="C2261" t="s">
        <v>466</v>
      </c>
      <c r="D2261" t="s">
        <v>265</v>
      </c>
      <c r="E2261" t="s">
        <v>264</v>
      </c>
      <c r="F2261" t="s">
        <v>465</v>
      </c>
      <c r="G2261" t="s">
        <v>245</v>
      </c>
      <c r="H2261">
        <v>240.09</v>
      </c>
      <c r="I2261">
        <v>0</v>
      </c>
      <c r="J2261" t="s">
        <v>189</v>
      </c>
      <c r="K2261" t="s">
        <v>188</v>
      </c>
      <c r="L2261" t="s">
        <v>188</v>
      </c>
      <c r="M2261" t="s">
        <v>464</v>
      </c>
      <c r="Q2261">
        <v>218087</v>
      </c>
    </row>
    <row r="2262" spans="1:17" x14ac:dyDescent="0.2">
      <c r="A2262" s="169">
        <v>44012</v>
      </c>
      <c r="B2262">
        <v>2506</v>
      </c>
      <c r="C2262" t="s">
        <v>466</v>
      </c>
      <c r="D2262" t="s">
        <v>265</v>
      </c>
      <c r="E2262" t="s">
        <v>264</v>
      </c>
      <c r="F2262" t="s">
        <v>465</v>
      </c>
      <c r="G2262" t="s">
        <v>245</v>
      </c>
      <c r="H2262">
        <v>217.75</v>
      </c>
      <c r="I2262">
        <v>0</v>
      </c>
      <c r="J2262" t="s">
        <v>189</v>
      </c>
      <c r="K2262" t="s">
        <v>188</v>
      </c>
      <c r="L2262" t="s">
        <v>188</v>
      </c>
      <c r="M2262" t="s">
        <v>464</v>
      </c>
      <c r="Q2262">
        <v>218090</v>
      </c>
    </row>
    <row r="2263" spans="1:17" x14ac:dyDescent="0.2">
      <c r="A2263" s="169">
        <v>44012</v>
      </c>
      <c r="B2263">
        <v>2506</v>
      </c>
      <c r="C2263" t="s">
        <v>466</v>
      </c>
      <c r="D2263" t="s">
        <v>265</v>
      </c>
      <c r="E2263" t="s">
        <v>264</v>
      </c>
      <c r="F2263" t="s">
        <v>465</v>
      </c>
      <c r="G2263" t="s">
        <v>245</v>
      </c>
      <c r="H2263">
        <v>213.04</v>
      </c>
      <c r="I2263">
        <v>0</v>
      </c>
      <c r="J2263" t="s">
        <v>189</v>
      </c>
      <c r="K2263" t="s">
        <v>188</v>
      </c>
      <c r="L2263" t="s">
        <v>188</v>
      </c>
      <c r="M2263" t="s">
        <v>464</v>
      </c>
      <c r="Q2263">
        <v>218091</v>
      </c>
    </row>
    <row r="2264" spans="1:17" x14ac:dyDescent="0.2">
      <c r="A2264" s="169">
        <v>44012</v>
      </c>
      <c r="B2264">
        <v>2506</v>
      </c>
      <c r="C2264" t="s">
        <v>466</v>
      </c>
      <c r="D2264" t="s">
        <v>265</v>
      </c>
      <c r="E2264" t="s">
        <v>264</v>
      </c>
      <c r="F2264" t="s">
        <v>465</v>
      </c>
      <c r="G2264" t="s">
        <v>245</v>
      </c>
      <c r="H2264">
        <v>199.78</v>
      </c>
      <c r="I2264">
        <v>0</v>
      </c>
      <c r="J2264" t="s">
        <v>189</v>
      </c>
      <c r="K2264" t="s">
        <v>188</v>
      </c>
      <c r="L2264" t="s">
        <v>188</v>
      </c>
      <c r="M2264" t="s">
        <v>464</v>
      </c>
      <c r="Q2264">
        <v>218095</v>
      </c>
    </row>
    <row r="2265" spans="1:17" x14ac:dyDescent="0.2">
      <c r="A2265" s="169">
        <v>44012</v>
      </c>
      <c r="B2265">
        <v>2506</v>
      </c>
      <c r="C2265" t="s">
        <v>466</v>
      </c>
      <c r="D2265" t="s">
        <v>265</v>
      </c>
      <c r="E2265" t="s">
        <v>264</v>
      </c>
      <c r="F2265" t="s">
        <v>465</v>
      </c>
      <c r="G2265" t="s">
        <v>245</v>
      </c>
      <c r="H2265">
        <v>198.5</v>
      </c>
      <c r="I2265">
        <v>0</v>
      </c>
      <c r="J2265" t="s">
        <v>189</v>
      </c>
      <c r="K2265" t="s">
        <v>188</v>
      </c>
      <c r="L2265" t="s">
        <v>188</v>
      </c>
      <c r="M2265" t="s">
        <v>464</v>
      </c>
      <c r="Q2265">
        <v>218096</v>
      </c>
    </row>
    <row r="2266" spans="1:17" x14ac:dyDescent="0.2">
      <c r="A2266" s="169">
        <v>44012</v>
      </c>
      <c r="B2266">
        <v>2506</v>
      </c>
      <c r="C2266" t="s">
        <v>466</v>
      </c>
      <c r="D2266" t="s">
        <v>265</v>
      </c>
      <c r="E2266" t="s">
        <v>264</v>
      </c>
      <c r="F2266" t="s">
        <v>465</v>
      </c>
      <c r="G2266" t="s">
        <v>245</v>
      </c>
      <c r="H2266">
        <v>194.94</v>
      </c>
      <c r="I2266">
        <v>0</v>
      </c>
      <c r="J2266" t="s">
        <v>189</v>
      </c>
      <c r="K2266" t="s">
        <v>188</v>
      </c>
      <c r="L2266" t="s">
        <v>188</v>
      </c>
      <c r="M2266" t="s">
        <v>464</v>
      </c>
      <c r="Q2266">
        <v>218097</v>
      </c>
    </row>
    <row r="2267" spans="1:17" x14ac:dyDescent="0.2">
      <c r="A2267" s="169">
        <v>44012</v>
      </c>
      <c r="B2267">
        <v>2506</v>
      </c>
      <c r="C2267" t="s">
        <v>466</v>
      </c>
      <c r="D2267" t="s">
        <v>265</v>
      </c>
      <c r="E2267" t="s">
        <v>264</v>
      </c>
      <c r="F2267" t="s">
        <v>465</v>
      </c>
      <c r="G2267" t="s">
        <v>245</v>
      </c>
      <c r="H2267">
        <v>340.28</v>
      </c>
      <c r="I2267">
        <v>0</v>
      </c>
      <c r="J2267" t="s">
        <v>189</v>
      </c>
      <c r="K2267" t="s">
        <v>188</v>
      </c>
      <c r="L2267" t="s">
        <v>188</v>
      </c>
      <c r="M2267" t="s">
        <v>464</v>
      </c>
      <c r="Q2267">
        <v>218098</v>
      </c>
    </row>
    <row r="2268" spans="1:17" x14ac:dyDescent="0.2">
      <c r="A2268" s="169">
        <v>44012</v>
      </c>
      <c r="B2268">
        <v>2506</v>
      </c>
      <c r="C2268" t="s">
        <v>466</v>
      </c>
      <c r="D2268" t="s">
        <v>265</v>
      </c>
      <c r="E2268" t="s">
        <v>264</v>
      </c>
      <c r="F2268" t="s">
        <v>465</v>
      </c>
      <c r="G2268" t="s">
        <v>245</v>
      </c>
      <c r="H2268">
        <v>172.11</v>
      </c>
      <c r="I2268">
        <v>0</v>
      </c>
      <c r="J2268" t="s">
        <v>189</v>
      </c>
      <c r="K2268" t="s">
        <v>188</v>
      </c>
      <c r="L2268" t="s">
        <v>188</v>
      </c>
      <c r="M2268" t="s">
        <v>464</v>
      </c>
      <c r="Q2268">
        <v>218100</v>
      </c>
    </row>
    <row r="2269" spans="1:17" x14ac:dyDescent="0.2">
      <c r="A2269" s="169">
        <v>44012</v>
      </c>
      <c r="B2269">
        <v>2506</v>
      </c>
      <c r="C2269" t="s">
        <v>466</v>
      </c>
      <c r="D2269" t="s">
        <v>265</v>
      </c>
      <c r="E2269" t="s">
        <v>264</v>
      </c>
      <c r="F2269" t="s">
        <v>465</v>
      </c>
      <c r="G2269" t="s">
        <v>245</v>
      </c>
      <c r="H2269">
        <v>156.11000000000001</v>
      </c>
      <c r="I2269">
        <v>0</v>
      </c>
      <c r="J2269" t="s">
        <v>189</v>
      </c>
      <c r="K2269" t="s">
        <v>188</v>
      </c>
      <c r="L2269" t="s">
        <v>188</v>
      </c>
      <c r="M2269" t="s">
        <v>464</v>
      </c>
      <c r="Q2269">
        <v>218102</v>
      </c>
    </row>
    <row r="2270" spans="1:17" x14ac:dyDescent="0.2">
      <c r="A2270" s="169">
        <v>44012</v>
      </c>
      <c r="B2270">
        <v>2506</v>
      </c>
      <c r="C2270" t="s">
        <v>466</v>
      </c>
      <c r="D2270" t="s">
        <v>265</v>
      </c>
      <c r="E2270" t="s">
        <v>264</v>
      </c>
      <c r="F2270" t="s">
        <v>465</v>
      </c>
      <c r="G2270" t="s">
        <v>245</v>
      </c>
      <c r="H2270">
        <v>119.85</v>
      </c>
      <c r="I2270">
        <v>0</v>
      </c>
      <c r="J2270" t="s">
        <v>189</v>
      </c>
      <c r="K2270" t="s">
        <v>188</v>
      </c>
      <c r="L2270" t="s">
        <v>188</v>
      </c>
      <c r="M2270" t="s">
        <v>464</v>
      </c>
      <c r="Q2270">
        <v>218110</v>
      </c>
    </row>
    <row r="2271" spans="1:17" x14ac:dyDescent="0.2">
      <c r="A2271" s="169">
        <v>44012</v>
      </c>
      <c r="B2271">
        <v>2506</v>
      </c>
      <c r="C2271" t="s">
        <v>466</v>
      </c>
      <c r="D2271" t="s">
        <v>265</v>
      </c>
      <c r="E2271" t="s">
        <v>264</v>
      </c>
      <c r="F2271" t="s">
        <v>465</v>
      </c>
      <c r="G2271" t="s">
        <v>245</v>
      </c>
      <c r="H2271">
        <v>112.49</v>
      </c>
      <c r="I2271">
        <v>0</v>
      </c>
      <c r="J2271" t="s">
        <v>189</v>
      </c>
      <c r="K2271" t="s">
        <v>188</v>
      </c>
      <c r="L2271" t="s">
        <v>188</v>
      </c>
      <c r="M2271" t="s">
        <v>464</v>
      </c>
      <c r="Q2271">
        <v>218111</v>
      </c>
    </row>
    <row r="2272" spans="1:17" x14ac:dyDescent="0.2">
      <c r="A2272" s="169">
        <v>44012</v>
      </c>
      <c r="B2272">
        <v>2506</v>
      </c>
      <c r="C2272" t="s">
        <v>466</v>
      </c>
      <c r="D2272" t="s">
        <v>265</v>
      </c>
      <c r="E2272" t="s">
        <v>264</v>
      </c>
      <c r="F2272" t="s">
        <v>465</v>
      </c>
      <c r="G2272" t="s">
        <v>245</v>
      </c>
      <c r="H2272">
        <v>109.22</v>
      </c>
      <c r="I2272">
        <v>0</v>
      </c>
      <c r="J2272" t="s">
        <v>189</v>
      </c>
      <c r="K2272" t="s">
        <v>188</v>
      </c>
      <c r="L2272" t="s">
        <v>188</v>
      </c>
      <c r="M2272" t="s">
        <v>464</v>
      </c>
      <c r="Q2272">
        <v>218112</v>
      </c>
    </row>
    <row r="2273" spans="1:17" x14ac:dyDescent="0.2">
      <c r="A2273" s="169">
        <v>44012</v>
      </c>
      <c r="B2273">
        <v>2506</v>
      </c>
      <c r="C2273" t="s">
        <v>466</v>
      </c>
      <c r="D2273" t="s">
        <v>265</v>
      </c>
      <c r="E2273" t="s">
        <v>264</v>
      </c>
      <c r="F2273" t="s">
        <v>465</v>
      </c>
      <c r="G2273" t="s">
        <v>245</v>
      </c>
      <c r="H2273">
        <v>68.8</v>
      </c>
      <c r="I2273">
        <v>0</v>
      </c>
      <c r="J2273" t="s">
        <v>189</v>
      </c>
      <c r="K2273" t="s">
        <v>188</v>
      </c>
      <c r="L2273" t="s">
        <v>188</v>
      </c>
      <c r="M2273" t="s">
        <v>464</v>
      </c>
      <c r="Q2273">
        <v>218117</v>
      </c>
    </row>
    <row r="2274" spans="1:17" x14ac:dyDescent="0.2">
      <c r="A2274" s="169">
        <v>44012</v>
      </c>
      <c r="B2274">
        <v>2506</v>
      </c>
      <c r="C2274" t="s">
        <v>466</v>
      </c>
      <c r="D2274" t="s">
        <v>265</v>
      </c>
      <c r="E2274" t="s">
        <v>264</v>
      </c>
      <c r="F2274" t="s">
        <v>465</v>
      </c>
      <c r="G2274" t="s">
        <v>245</v>
      </c>
      <c r="H2274">
        <v>63.1</v>
      </c>
      <c r="I2274">
        <v>0</v>
      </c>
      <c r="J2274" t="s">
        <v>189</v>
      </c>
      <c r="K2274" t="s">
        <v>188</v>
      </c>
      <c r="L2274" t="s">
        <v>188</v>
      </c>
      <c r="M2274" t="s">
        <v>464</v>
      </c>
      <c r="Q2274">
        <v>218119</v>
      </c>
    </row>
    <row r="2275" spans="1:17" x14ac:dyDescent="0.2">
      <c r="A2275" s="169">
        <v>44012</v>
      </c>
      <c r="B2275">
        <v>2506</v>
      </c>
      <c r="C2275" t="s">
        <v>466</v>
      </c>
      <c r="D2275" t="s">
        <v>265</v>
      </c>
      <c r="E2275" t="s">
        <v>264</v>
      </c>
      <c r="F2275" t="s">
        <v>465</v>
      </c>
      <c r="G2275" t="s">
        <v>245</v>
      </c>
      <c r="H2275">
        <v>35.97</v>
      </c>
      <c r="I2275">
        <v>0</v>
      </c>
      <c r="J2275" t="s">
        <v>189</v>
      </c>
      <c r="K2275" t="s">
        <v>188</v>
      </c>
      <c r="L2275" t="s">
        <v>188</v>
      </c>
      <c r="M2275" t="s">
        <v>464</v>
      </c>
      <c r="Q2275">
        <v>218122</v>
      </c>
    </row>
    <row r="2276" spans="1:17" x14ac:dyDescent="0.2">
      <c r="A2276" s="169">
        <v>44012</v>
      </c>
      <c r="B2276">
        <v>2506</v>
      </c>
      <c r="C2276" t="s">
        <v>466</v>
      </c>
      <c r="D2276" t="s">
        <v>265</v>
      </c>
      <c r="E2276" t="s">
        <v>264</v>
      </c>
      <c r="F2276" t="s">
        <v>465</v>
      </c>
      <c r="G2276" t="s">
        <v>245</v>
      </c>
      <c r="H2276">
        <v>9.81</v>
      </c>
      <c r="I2276">
        <v>0</v>
      </c>
      <c r="J2276" t="s">
        <v>189</v>
      </c>
      <c r="K2276" t="s">
        <v>188</v>
      </c>
      <c r="L2276" t="s">
        <v>188</v>
      </c>
      <c r="M2276" t="s">
        <v>464</v>
      </c>
      <c r="Q2276">
        <v>218130</v>
      </c>
    </row>
    <row r="2277" spans="1:17" x14ac:dyDescent="0.2">
      <c r="A2277" s="169">
        <v>44012</v>
      </c>
      <c r="B2277">
        <v>2506</v>
      </c>
      <c r="C2277" t="s">
        <v>466</v>
      </c>
      <c r="D2277" t="s">
        <v>265</v>
      </c>
      <c r="E2277" t="s">
        <v>264</v>
      </c>
      <c r="F2277" t="s">
        <v>465</v>
      </c>
      <c r="G2277" t="s">
        <v>245</v>
      </c>
      <c r="H2277">
        <v>9.3699999999999992</v>
      </c>
      <c r="I2277">
        <v>0</v>
      </c>
      <c r="J2277" t="s">
        <v>189</v>
      </c>
      <c r="K2277" t="s">
        <v>188</v>
      </c>
      <c r="L2277" t="s">
        <v>188</v>
      </c>
      <c r="M2277" t="s">
        <v>464</v>
      </c>
      <c r="Q2277">
        <v>218131</v>
      </c>
    </row>
    <row r="2278" spans="1:17" x14ac:dyDescent="0.2">
      <c r="A2278" s="169">
        <v>44006</v>
      </c>
      <c r="B2278">
        <v>3275</v>
      </c>
      <c r="C2278" t="s">
        <v>266</v>
      </c>
      <c r="D2278" t="s">
        <v>265</v>
      </c>
      <c r="E2278" t="s">
        <v>264</v>
      </c>
      <c r="F2278" t="s">
        <v>463</v>
      </c>
      <c r="G2278" t="s">
        <v>245</v>
      </c>
      <c r="H2278">
        <v>346.5</v>
      </c>
      <c r="I2278">
        <v>0</v>
      </c>
      <c r="J2278" t="s">
        <v>188</v>
      </c>
      <c r="K2278" t="s">
        <v>189</v>
      </c>
      <c r="L2278" t="s">
        <v>189</v>
      </c>
      <c r="M2278" t="s">
        <v>462</v>
      </c>
      <c r="N2278" t="s">
        <v>461</v>
      </c>
      <c r="Q2278">
        <v>218141</v>
      </c>
    </row>
    <row r="2279" spans="1:17" x14ac:dyDescent="0.2">
      <c r="A2279" s="169">
        <v>44012</v>
      </c>
      <c r="B2279">
        <v>4110</v>
      </c>
      <c r="C2279" t="s">
        <v>459</v>
      </c>
      <c r="D2279" t="s">
        <v>265</v>
      </c>
      <c r="E2279" t="s">
        <v>264</v>
      </c>
      <c r="F2279" t="s">
        <v>460</v>
      </c>
      <c r="G2279" t="s">
        <v>245</v>
      </c>
      <c r="H2279">
        <v>300</v>
      </c>
      <c r="I2279">
        <v>0</v>
      </c>
      <c r="J2279" t="s">
        <v>188</v>
      </c>
      <c r="K2279" t="s">
        <v>189</v>
      </c>
      <c r="L2279" t="s">
        <v>189</v>
      </c>
      <c r="M2279" t="s">
        <v>457</v>
      </c>
      <c r="Q2279">
        <v>218180</v>
      </c>
    </row>
    <row r="2280" spans="1:17" x14ac:dyDescent="0.2">
      <c r="A2280" s="169">
        <v>44012</v>
      </c>
      <c r="B2280">
        <v>4110</v>
      </c>
      <c r="C2280" t="s">
        <v>459</v>
      </c>
      <c r="D2280" t="s">
        <v>265</v>
      </c>
      <c r="E2280" t="s">
        <v>264</v>
      </c>
      <c r="F2280" t="s">
        <v>458</v>
      </c>
      <c r="G2280" t="s">
        <v>245</v>
      </c>
      <c r="H2280">
        <v>211</v>
      </c>
      <c r="I2280">
        <v>0</v>
      </c>
      <c r="J2280" t="s">
        <v>188</v>
      </c>
      <c r="K2280" t="s">
        <v>189</v>
      </c>
      <c r="L2280" t="s">
        <v>189</v>
      </c>
      <c r="M2280" t="s">
        <v>457</v>
      </c>
      <c r="Q2280">
        <v>218181</v>
      </c>
    </row>
    <row r="2281" spans="1:17" x14ac:dyDescent="0.2">
      <c r="A2281" s="169">
        <v>44012</v>
      </c>
      <c r="B2281">
        <v>2105</v>
      </c>
      <c r="C2281" t="s">
        <v>186</v>
      </c>
      <c r="D2281" t="s">
        <v>265</v>
      </c>
      <c r="E2281" t="s">
        <v>264</v>
      </c>
      <c r="F2281" t="s">
        <v>456</v>
      </c>
      <c r="G2281" t="s">
        <v>245</v>
      </c>
      <c r="H2281" s="170">
        <v>23247.42</v>
      </c>
      <c r="I2281">
        <v>0</v>
      </c>
      <c r="J2281" t="s">
        <v>188</v>
      </c>
      <c r="K2281" t="s">
        <v>189</v>
      </c>
      <c r="L2281" t="s">
        <v>189</v>
      </c>
      <c r="M2281" t="s">
        <v>455</v>
      </c>
      <c r="Q2281">
        <v>218235</v>
      </c>
    </row>
    <row r="2282" spans="1:17" x14ac:dyDescent="0.2">
      <c r="A2282" s="169">
        <v>44012</v>
      </c>
      <c r="B2282">
        <v>2135</v>
      </c>
      <c r="C2282" t="s">
        <v>190</v>
      </c>
      <c r="D2282" t="s">
        <v>265</v>
      </c>
      <c r="E2282" t="s">
        <v>264</v>
      </c>
      <c r="F2282" t="s">
        <v>456</v>
      </c>
      <c r="G2282" t="s">
        <v>245</v>
      </c>
      <c r="H2282">
        <v>279.12</v>
      </c>
      <c r="I2282">
        <v>0</v>
      </c>
      <c r="J2282" t="s">
        <v>188</v>
      </c>
      <c r="K2282" t="s">
        <v>189</v>
      </c>
      <c r="L2282" t="s">
        <v>189</v>
      </c>
      <c r="M2282" t="s">
        <v>455</v>
      </c>
      <c r="Q2282">
        <v>218241</v>
      </c>
    </row>
    <row r="2283" spans="1:17" x14ac:dyDescent="0.2">
      <c r="A2283" s="169">
        <v>44012</v>
      </c>
      <c r="B2283">
        <v>2140</v>
      </c>
      <c r="C2283" t="s">
        <v>191</v>
      </c>
      <c r="D2283" t="s">
        <v>265</v>
      </c>
      <c r="E2283" t="s">
        <v>264</v>
      </c>
      <c r="F2283" t="s">
        <v>456</v>
      </c>
      <c r="G2283" t="s">
        <v>245</v>
      </c>
      <c r="H2283">
        <v>547.09</v>
      </c>
      <c r="I2283">
        <v>0</v>
      </c>
      <c r="J2283" t="s">
        <v>188</v>
      </c>
      <c r="K2283" t="s">
        <v>189</v>
      </c>
      <c r="L2283" t="s">
        <v>189</v>
      </c>
      <c r="M2283" t="s">
        <v>455</v>
      </c>
      <c r="Q2283">
        <v>218252</v>
      </c>
    </row>
    <row r="2284" spans="1:17" x14ac:dyDescent="0.2">
      <c r="A2284" s="169">
        <v>44012</v>
      </c>
      <c r="B2284">
        <v>2140</v>
      </c>
      <c r="C2284" t="s">
        <v>191</v>
      </c>
      <c r="D2284" t="s">
        <v>265</v>
      </c>
      <c r="E2284" t="s">
        <v>264</v>
      </c>
      <c r="F2284" t="s">
        <v>456</v>
      </c>
      <c r="G2284" t="s">
        <v>245</v>
      </c>
      <c r="H2284">
        <v>102.16</v>
      </c>
      <c r="I2284">
        <v>0</v>
      </c>
      <c r="J2284" t="s">
        <v>188</v>
      </c>
      <c r="K2284" t="s">
        <v>189</v>
      </c>
      <c r="L2284" t="s">
        <v>189</v>
      </c>
      <c r="M2284" t="s">
        <v>455</v>
      </c>
      <c r="Q2284">
        <v>218254</v>
      </c>
    </row>
    <row r="2285" spans="1:17" x14ac:dyDescent="0.2">
      <c r="A2285" s="169">
        <v>44011</v>
      </c>
      <c r="B2285">
        <v>4505</v>
      </c>
      <c r="C2285" t="s">
        <v>396</v>
      </c>
      <c r="D2285" t="s">
        <v>265</v>
      </c>
      <c r="E2285" t="s">
        <v>264</v>
      </c>
      <c r="F2285" t="s">
        <v>454</v>
      </c>
      <c r="G2285" t="s">
        <v>245</v>
      </c>
      <c r="H2285">
        <v>3.8</v>
      </c>
      <c r="I2285">
        <v>0</v>
      </c>
      <c r="J2285" t="s">
        <v>193</v>
      </c>
      <c r="K2285" t="s">
        <v>201</v>
      </c>
      <c r="L2285" t="s">
        <v>201</v>
      </c>
      <c r="M2285" t="s">
        <v>394</v>
      </c>
      <c r="Q2285">
        <v>218286</v>
      </c>
    </row>
    <row r="2286" spans="1:17" x14ac:dyDescent="0.2">
      <c r="A2286" s="169">
        <v>44011</v>
      </c>
      <c r="B2286">
        <v>4505</v>
      </c>
      <c r="C2286" t="s">
        <v>396</v>
      </c>
      <c r="D2286" t="s">
        <v>265</v>
      </c>
      <c r="E2286" t="s">
        <v>264</v>
      </c>
      <c r="F2286" t="s">
        <v>453</v>
      </c>
      <c r="G2286" t="s">
        <v>245</v>
      </c>
      <c r="H2286">
        <v>3.8</v>
      </c>
      <c r="I2286">
        <v>0</v>
      </c>
      <c r="J2286" t="s">
        <v>193</v>
      </c>
      <c r="K2286" t="s">
        <v>201</v>
      </c>
      <c r="L2286" t="s">
        <v>201</v>
      </c>
      <c r="M2286" t="s">
        <v>394</v>
      </c>
      <c r="Q2286">
        <v>218288</v>
      </c>
    </row>
    <row r="2287" spans="1:17" x14ac:dyDescent="0.2">
      <c r="A2287" s="169">
        <v>44011</v>
      </c>
      <c r="B2287">
        <v>4505</v>
      </c>
      <c r="C2287" t="s">
        <v>396</v>
      </c>
      <c r="D2287" t="s">
        <v>265</v>
      </c>
      <c r="E2287" t="s">
        <v>264</v>
      </c>
      <c r="F2287" t="s">
        <v>452</v>
      </c>
      <c r="G2287" t="s">
        <v>245</v>
      </c>
      <c r="H2287">
        <v>3.8</v>
      </c>
      <c r="I2287">
        <v>0</v>
      </c>
      <c r="J2287" t="s">
        <v>193</v>
      </c>
      <c r="K2287" t="s">
        <v>201</v>
      </c>
      <c r="L2287" t="s">
        <v>201</v>
      </c>
      <c r="M2287" t="s">
        <v>394</v>
      </c>
      <c r="Q2287">
        <v>218291</v>
      </c>
    </row>
    <row r="2288" spans="1:17" x14ac:dyDescent="0.2">
      <c r="A2288" s="169">
        <v>44011</v>
      </c>
      <c r="B2288">
        <v>4505</v>
      </c>
      <c r="C2288" t="s">
        <v>396</v>
      </c>
      <c r="D2288" t="s">
        <v>265</v>
      </c>
      <c r="E2288" t="s">
        <v>264</v>
      </c>
      <c r="F2288" t="s">
        <v>451</v>
      </c>
      <c r="G2288" t="s">
        <v>245</v>
      </c>
      <c r="H2288">
        <v>3.8</v>
      </c>
      <c r="I2288">
        <v>0</v>
      </c>
      <c r="J2288" t="s">
        <v>193</v>
      </c>
      <c r="K2288" t="s">
        <v>201</v>
      </c>
      <c r="L2288" t="s">
        <v>201</v>
      </c>
      <c r="M2288" t="s">
        <v>394</v>
      </c>
      <c r="Q2288">
        <v>218293</v>
      </c>
    </row>
    <row r="2289" spans="1:17" x14ac:dyDescent="0.2">
      <c r="A2289" s="169">
        <v>44011</v>
      </c>
      <c r="B2289">
        <v>4505</v>
      </c>
      <c r="C2289" t="s">
        <v>396</v>
      </c>
      <c r="D2289" t="s">
        <v>265</v>
      </c>
      <c r="E2289" t="s">
        <v>264</v>
      </c>
      <c r="F2289" t="s">
        <v>450</v>
      </c>
      <c r="G2289" t="s">
        <v>245</v>
      </c>
      <c r="H2289">
        <v>3.8</v>
      </c>
      <c r="I2289">
        <v>0</v>
      </c>
      <c r="J2289" t="s">
        <v>193</v>
      </c>
      <c r="K2289" t="s">
        <v>201</v>
      </c>
      <c r="L2289" t="s">
        <v>201</v>
      </c>
      <c r="M2289" t="s">
        <v>394</v>
      </c>
      <c r="Q2289">
        <v>218295</v>
      </c>
    </row>
    <row r="2290" spans="1:17" x14ac:dyDescent="0.2">
      <c r="A2290" s="169">
        <v>44011</v>
      </c>
      <c r="B2290">
        <v>2225</v>
      </c>
      <c r="C2290" t="s">
        <v>202</v>
      </c>
      <c r="D2290" t="s">
        <v>265</v>
      </c>
      <c r="E2290" t="s">
        <v>264</v>
      </c>
      <c r="F2290" t="s">
        <v>449</v>
      </c>
      <c r="G2290" t="s">
        <v>245</v>
      </c>
      <c r="H2290">
        <v>21.74</v>
      </c>
      <c r="I2290">
        <v>0</v>
      </c>
      <c r="J2290" t="s">
        <v>193</v>
      </c>
      <c r="K2290" t="s">
        <v>201</v>
      </c>
      <c r="L2290" t="s">
        <v>201</v>
      </c>
      <c r="M2290" t="s">
        <v>394</v>
      </c>
      <c r="N2290" t="s">
        <v>448</v>
      </c>
      <c r="Q2290">
        <v>218297</v>
      </c>
    </row>
    <row r="2291" spans="1:17" x14ac:dyDescent="0.2">
      <c r="A2291" s="169">
        <v>44011</v>
      </c>
      <c r="B2291">
        <v>4505</v>
      </c>
      <c r="C2291" t="s">
        <v>396</v>
      </c>
      <c r="D2291" t="s">
        <v>265</v>
      </c>
      <c r="E2291" t="s">
        <v>264</v>
      </c>
      <c r="F2291" t="s">
        <v>447</v>
      </c>
      <c r="G2291" t="s">
        <v>245</v>
      </c>
      <c r="H2291">
        <v>3.8</v>
      </c>
      <c r="I2291">
        <v>0</v>
      </c>
      <c r="J2291" t="s">
        <v>193</v>
      </c>
      <c r="K2291" t="s">
        <v>201</v>
      </c>
      <c r="L2291" t="s">
        <v>201</v>
      </c>
      <c r="M2291" t="s">
        <v>394</v>
      </c>
      <c r="Q2291">
        <v>218298</v>
      </c>
    </row>
    <row r="2292" spans="1:17" x14ac:dyDescent="0.2">
      <c r="A2292" s="169">
        <v>44011</v>
      </c>
      <c r="B2292">
        <v>4505</v>
      </c>
      <c r="C2292" t="s">
        <v>396</v>
      </c>
      <c r="D2292" t="s">
        <v>265</v>
      </c>
      <c r="E2292" t="s">
        <v>264</v>
      </c>
      <c r="F2292" t="s">
        <v>446</v>
      </c>
      <c r="G2292" t="s">
        <v>245</v>
      </c>
      <c r="H2292">
        <v>3.8</v>
      </c>
      <c r="I2292">
        <v>0</v>
      </c>
      <c r="J2292" t="s">
        <v>193</v>
      </c>
      <c r="K2292" t="s">
        <v>201</v>
      </c>
      <c r="L2292" t="s">
        <v>201</v>
      </c>
      <c r="M2292" t="s">
        <v>394</v>
      </c>
      <c r="Q2292">
        <v>218302</v>
      </c>
    </row>
    <row r="2293" spans="1:17" x14ac:dyDescent="0.2">
      <c r="A2293" s="169">
        <v>44011</v>
      </c>
      <c r="B2293">
        <v>4505</v>
      </c>
      <c r="C2293" t="s">
        <v>396</v>
      </c>
      <c r="D2293" t="s">
        <v>265</v>
      </c>
      <c r="E2293" t="s">
        <v>264</v>
      </c>
      <c r="F2293" s="175" t="s">
        <v>445</v>
      </c>
      <c r="G2293" t="s">
        <v>245</v>
      </c>
      <c r="H2293">
        <v>3.8</v>
      </c>
      <c r="I2293">
        <v>0</v>
      </c>
      <c r="J2293" t="s">
        <v>193</v>
      </c>
      <c r="K2293" t="s">
        <v>201</v>
      </c>
      <c r="L2293" t="s">
        <v>201</v>
      </c>
      <c r="M2293" t="s">
        <v>394</v>
      </c>
      <c r="Q2293">
        <v>218304</v>
      </c>
    </row>
    <row r="2294" spans="1:17" x14ac:dyDescent="0.2">
      <c r="A2294" s="169">
        <v>44011</v>
      </c>
      <c r="B2294">
        <v>4505</v>
      </c>
      <c r="C2294" t="s">
        <v>396</v>
      </c>
      <c r="D2294" t="s">
        <v>265</v>
      </c>
      <c r="E2294" t="s">
        <v>264</v>
      </c>
      <c r="F2294" t="s">
        <v>444</v>
      </c>
      <c r="G2294" t="s">
        <v>245</v>
      </c>
      <c r="H2294">
        <v>3.8</v>
      </c>
      <c r="I2294">
        <v>0</v>
      </c>
      <c r="J2294" t="s">
        <v>193</v>
      </c>
      <c r="K2294" t="s">
        <v>201</v>
      </c>
      <c r="L2294" t="s">
        <v>201</v>
      </c>
      <c r="M2294" t="s">
        <v>394</v>
      </c>
      <c r="Q2294">
        <v>218306</v>
      </c>
    </row>
    <row r="2295" spans="1:17" x14ac:dyDescent="0.2">
      <c r="A2295" s="169">
        <v>44011</v>
      </c>
      <c r="B2295">
        <v>4505</v>
      </c>
      <c r="C2295" t="s">
        <v>396</v>
      </c>
      <c r="D2295" t="s">
        <v>265</v>
      </c>
      <c r="E2295" t="s">
        <v>264</v>
      </c>
      <c r="F2295" t="s">
        <v>443</v>
      </c>
      <c r="G2295" t="s">
        <v>245</v>
      </c>
      <c r="H2295">
        <v>3.8</v>
      </c>
      <c r="I2295">
        <v>0</v>
      </c>
      <c r="J2295" t="s">
        <v>193</v>
      </c>
      <c r="K2295" t="s">
        <v>201</v>
      </c>
      <c r="L2295" t="s">
        <v>201</v>
      </c>
      <c r="M2295" t="s">
        <v>394</v>
      </c>
      <c r="Q2295">
        <v>218308</v>
      </c>
    </row>
    <row r="2296" spans="1:17" x14ac:dyDescent="0.2">
      <c r="A2296" s="169">
        <v>44011</v>
      </c>
      <c r="B2296">
        <v>4505</v>
      </c>
      <c r="C2296" t="s">
        <v>396</v>
      </c>
      <c r="D2296" t="s">
        <v>265</v>
      </c>
      <c r="E2296" t="s">
        <v>264</v>
      </c>
      <c r="F2296" t="s">
        <v>405</v>
      </c>
      <c r="G2296" t="s">
        <v>245</v>
      </c>
      <c r="H2296">
        <v>3.8</v>
      </c>
      <c r="I2296">
        <v>0</v>
      </c>
      <c r="J2296" t="s">
        <v>193</v>
      </c>
      <c r="K2296" t="s">
        <v>201</v>
      </c>
      <c r="L2296" t="s">
        <v>201</v>
      </c>
      <c r="M2296" t="s">
        <v>394</v>
      </c>
      <c r="Q2296">
        <v>218310</v>
      </c>
    </row>
    <row r="2297" spans="1:17" x14ac:dyDescent="0.2">
      <c r="A2297" s="169">
        <v>44011</v>
      </c>
      <c r="B2297">
        <v>4505</v>
      </c>
      <c r="C2297" t="s">
        <v>396</v>
      </c>
      <c r="D2297" t="s">
        <v>265</v>
      </c>
      <c r="E2297" t="s">
        <v>264</v>
      </c>
      <c r="F2297" t="s">
        <v>442</v>
      </c>
      <c r="G2297" t="s">
        <v>245</v>
      </c>
      <c r="H2297">
        <v>3.8</v>
      </c>
      <c r="I2297">
        <v>0</v>
      </c>
      <c r="J2297" t="s">
        <v>193</v>
      </c>
      <c r="K2297" t="s">
        <v>201</v>
      </c>
      <c r="L2297" t="s">
        <v>201</v>
      </c>
      <c r="M2297" t="s">
        <v>394</v>
      </c>
      <c r="Q2297">
        <v>218312</v>
      </c>
    </row>
    <row r="2298" spans="1:17" x14ac:dyDescent="0.2">
      <c r="A2298" s="169">
        <v>44011</v>
      </c>
      <c r="B2298">
        <v>4505</v>
      </c>
      <c r="C2298" t="s">
        <v>396</v>
      </c>
      <c r="D2298" t="s">
        <v>265</v>
      </c>
      <c r="E2298" t="s">
        <v>264</v>
      </c>
      <c r="F2298" t="s">
        <v>441</v>
      </c>
      <c r="G2298" t="s">
        <v>245</v>
      </c>
      <c r="H2298">
        <v>3.8</v>
      </c>
      <c r="I2298">
        <v>0</v>
      </c>
      <c r="J2298" t="s">
        <v>193</v>
      </c>
      <c r="K2298" t="s">
        <v>201</v>
      </c>
      <c r="L2298" t="s">
        <v>201</v>
      </c>
      <c r="M2298" t="s">
        <v>394</v>
      </c>
      <c r="Q2298">
        <v>218314</v>
      </c>
    </row>
    <row r="2299" spans="1:17" x14ac:dyDescent="0.2">
      <c r="A2299" s="169">
        <v>44011</v>
      </c>
      <c r="B2299">
        <v>4505</v>
      </c>
      <c r="C2299" t="s">
        <v>396</v>
      </c>
      <c r="D2299" t="s">
        <v>265</v>
      </c>
      <c r="E2299" t="s">
        <v>264</v>
      </c>
      <c r="F2299" t="s">
        <v>440</v>
      </c>
      <c r="G2299" t="s">
        <v>245</v>
      </c>
      <c r="H2299">
        <v>3.8</v>
      </c>
      <c r="I2299">
        <v>0</v>
      </c>
      <c r="J2299" t="s">
        <v>193</v>
      </c>
      <c r="K2299" t="s">
        <v>201</v>
      </c>
      <c r="L2299" t="s">
        <v>201</v>
      </c>
      <c r="M2299" t="s">
        <v>394</v>
      </c>
      <c r="Q2299">
        <v>218317</v>
      </c>
    </row>
    <row r="2300" spans="1:17" x14ac:dyDescent="0.2">
      <c r="A2300" s="169">
        <v>44011</v>
      </c>
      <c r="B2300">
        <v>4505</v>
      </c>
      <c r="C2300" t="s">
        <v>396</v>
      </c>
      <c r="D2300" t="s">
        <v>265</v>
      </c>
      <c r="E2300" t="s">
        <v>264</v>
      </c>
      <c r="F2300" t="s">
        <v>439</v>
      </c>
      <c r="G2300" t="s">
        <v>245</v>
      </c>
      <c r="H2300">
        <v>3.8</v>
      </c>
      <c r="I2300">
        <v>0</v>
      </c>
      <c r="J2300" t="s">
        <v>193</v>
      </c>
      <c r="K2300" t="s">
        <v>201</v>
      </c>
      <c r="L2300" t="s">
        <v>201</v>
      </c>
      <c r="M2300" t="s">
        <v>394</v>
      </c>
      <c r="Q2300">
        <v>218320</v>
      </c>
    </row>
    <row r="2301" spans="1:17" x14ac:dyDescent="0.2">
      <c r="A2301" s="169">
        <v>44011</v>
      </c>
      <c r="B2301">
        <v>4505</v>
      </c>
      <c r="C2301" t="s">
        <v>396</v>
      </c>
      <c r="D2301" t="s">
        <v>265</v>
      </c>
      <c r="E2301" t="s">
        <v>264</v>
      </c>
      <c r="F2301" t="s">
        <v>438</v>
      </c>
      <c r="G2301" t="s">
        <v>245</v>
      </c>
      <c r="H2301">
        <v>3.8</v>
      </c>
      <c r="I2301">
        <v>0</v>
      </c>
      <c r="J2301" t="s">
        <v>193</v>
      </c>
      <c r="K2301" t="s">
        <v>201</v>
      </c>
      <c r="L2301" t="s">
        <v>201</v>
      </c>
      <c r="M2301" t="s">
        <v>394</v>
      </c>
      <c r="Q2301">
        <v>218322</v>
      </c>
    </row>
    <row r="2302" spans="1:17" x14ac:dyDescent="0.2">
      <c r="A2302" s="169">
        <v>44011</v>
      </c>
      <c r="B2302">
        <v>4505</v>
      </c>
      <c r="C2302" t="s">
        <v>396</v>
      </c>
      <c r="D2302" t="s">
        <v>265</v>
      </c>
      <c r="E2302" t="s">
        <v>264</v>
      </c>
      <c r="F2302" t="s">
        <v>437</v>
      </c>
      <c r="G2302" t="s">
        <v>245</v>
      </c>
      <c r="H2302">
        <v>3.8</v>
      </c>
      <c r="I2302">
        <v>0</v>
      </c>
      <c r="J2302" t="s">
        <v>193</v>
      </c>
      <c r="K2302" t="s">
        <v>201</v>
      </c>
      <c r="L2302" t="s">
        <v>201</v>
      </c>
      <c r="M2302" t="s">
        <v>394</v>
      </c>
      <c r="Q2302">
        <v>218326</v>
      </c>
    </row>
    <row r="2303" spans="1:17" x14ac:dyDescent="0.2">
      <c r="A2303" s="169">
        <v>44011</v>
      </c>
      <c r="B2303">
        <v>4505</v>
      </c>
      <c r="C2303" t="s">
        <v>396</v>
      </c>
      <c r="D2303" t="s">
        <v>265</v>
      </c>
      <c r="E2303" t="s">
        <v>264</v>
      </c>
      <c r="F2303" t="s">
        <v>436</v>
      </c>
      <c r="G2303" t="s">
        <v>245</v>
      </c>
      <c r="H2303">
        <v>3.8</v>
      </c>
      <c r="I2303">
        <v>0</v>
      </c>
      <c r="J2303" t="s">
        <v>193</v>
      </c>
      <c r="K2303" t="s">
        <v>201</v>
      </c>
      <c r="L2303" t="s">
        <v>201</v>
      </c>
      <c r="M2303" t="s">
        <v>394</v>
      </c>
      <c r="Q2303">
        <v>218328</v>
      </c>
    </row>
    <row r="2304" spans="1:17" x14ac:dyDescent="0.2">
      <c r="A2304" s="169">
        <v>44011</v>
      </c>
      <c r="B2304">
        <v>4505</v>
      </c>
      <c r="C2304" t="s">
        <v>396</v>
      </c>
      <c r="D2304" t="s">
        <v>265</v>
      </c>
      <c r="E2304" t="s">
        <v>264</v>
      </c>
      <c r="F2304" t="s">
        <v>435</v>
      </c>
      <c r="G2304" t="s">
        <v>245</v>
      </c>
      <c r="H2304">
        <v>3.8</v>
      </c>
      <c r="I2304">
        <v>0</v>
      </c>
      <c r="J2304" t="s">
        <v>193</v>
      </c>
      <c r="K2304" t="s">
        <v>201</v>
      </c>
      <c r="L2304" t="s">
        <v>201</v>
      </c>
      <c r="M2304" t="s">
        <v>394</v>
      </c>
      <c r="Q2304">
        <v>218330</v>
      </c>
    </row>
    <row r="2305" spans="1:17" x14ac:dyDescent="0.2">
      <c r="A2305" s="169">
        <v>44011</v>
      </c>
      <c r="B2305">
        <v>4505</v>
      </c>
      <c r="C2305" t="s">
        <v>396</v>
      </c>
      <c r="D2305" t="s">
        <v>265</v>
      </c>
      <c r="E2305" t="s">
        <v>264</v>
      </c>
      <c r="F2305" t="s">
        <v>434</v>
      </c>
      <c r="G2305" t="s">
        <v>245</v>
      </c>
      <c r="H2305">
        <v>3.8</v>
      </c>
      <c r="I2305">
        <v>0</v>
      </c>
      <c r="J2305" t="s">
        <v>193</v>
      </c>
      <c r="K2305" t="s">
        <v>201</v>
      </c>
      <c r="L2305" t="s">
        <v>201</v>
      </c>
      <c r="M2305" t="s">
        <v>394</v>
      </c>
      <c r="Q2305">
        <v>218332</v>
      </c>
    </row>
    <row r="2306" spans="1:17" x14ac:dyDescent="0.2">
      <c r="A2306" s="169">
        <v>44011</v>
      </c>
      <c r="B2306">
        <v>4505</v>
      </c>
      <c r="C2306" t="s">
        <v>396</v>
      </c>
      <c r="D2306" t="s">
        <v>265</v>
      </c>
      <c r="E2306" t="s">
        <v>264</v>
      </c>
      <c r="F2306" t="s">
        <v>433</v>
      </c>
      <c r="G2306" t="s">
        <v>245</v>
      </c>
      <c r="H2306">
        <v>3.8</v>
      </c>
      <c r="I2306">
        <v>0</v>
      </c>
      <c r="J2306" t="s">
        <v>193</v>
      </c>
      <c r="K2306" t="s">
        <v>201</v>
      </c>
      <c r="L2306" t="s">
        <v>201</v>
      </c>
      <c r="M2306" t="s">
        <v>394</v>
      </c>
      <c r="Q2306">
        <v>218334</v>
      </c>
    </row>
    <row r="2307" spans="1:17" x14ac:dyDescent="0.2">
      <c r="A2307" s="169">
        <v>44011</v>
      </c>
      <c r="B2307">
        <v>4505</v>
      </c>
      <c r="C2307" t="s">
        <v>396</v>
      </c>
      <c r="D2307" t="s">
        <v>265</v>
      </c>
      <c r="E2307" t="s">
        <v>264</v>
      </c>
      <c r="F2307" t="s">
        <v>432</v>
      </c>
      <c r="G2307" t="s">
        <v>245</v>
      </c>
      <c r="H2307">
        <v>3.8</v>
      </c>
      <c r="I2307">
        <v>0</v>
      </c>
      <c r="J2307" t="s">
        <v>193</v>
      </c>
      <c r="K2307" t="s">
        <v>201</v>
      </c>
      <c r="L2307" t="s">
        <v>201</v>
      </c>
      <c r="M2307" t="s">
        <v>394</v>
      </c>
      <c r="Q2307">
        <v>218340</v>
      </c>
    </row>
    <row r="2308" spans="1:17" x14ac:dyDescent="0.2">
      <c r="A2308" s="169">
        <v>44011</v>
      </c>
      <c r="B2308">
        <v>4505</v>
      </c>
      <c r="C2308" t="s">
        <v>396</v>
      </c>
      <c r="D2308" t="s">
        <v>265</v>
      </c>
      <c r="E2308" t="s">
        <v>264</v>
      </c>
      <c r="F2308" t="s">
        <v>431</v>
      </c>
      <c r="G2308" t="s">
        <v>245</v>
      </c>
      <c r="H2308">
        <v>3.8</v>
      </c>
      <c r="I2308">
        <v>0</v>
      </c>
      <c r="J2308" t="s">
        <v>193</v>
      </c>
      <c r="K2308" t="s">
        <v>201</v>
      </c>
      <c r="L2308" t="s">
        <v>201</v>
      </c>
      <c r="M2308" t="s">
        <v>394</v>
      </c>
      <c r="Q2308">
        <v>218344</v>
      </c>
    </row>
    <row r="2309" spans="1:17" x14ac:dyDescent="0.2">
      <c r="A2309" s="169">
        <v>44011</v>
      </c>
      <c r="B2309">
        <v>4505</v>
      </c>
      <c r="C2309" t="s">
        <v>396</v>
      </c>
      <c r="D2309" t="s">
        <v>265</v>
      </c>
      <c r="E2309" t="s">
        <v>264</v>
      </c>
      <c r="F2309" t="s">
        <v>430</v>
      </c>
      <c r="G2309" t="s">
        <v>245</v>
      </c>
      <c r="H2309">
        <v>3.8</v>
      </c>
      <c r="I2309">
        <v>0</v>
      </c>
      <c r="J2309" t="s">
        <v>193</v>
      </c>
      <c r="K2309" t="s">
        <v>201</v>
      </c>
      <c r="L2309" t="s">
        <v>201</v>
      </c>
      <c r="M2309" t="s">
        <v>394</v>
      </c>
      <c r="Q2309">
        <v>218346</v>
      </c>
    </row>
    <row r="2310" spans="1:17" x14ac:dyDescent="0.2">
      <c r="A2310" s="169">
        <v>44011</v>
      </c>
      <c r="B2310">
        <v>4505</v>
      </c>
      <c r="C2310" t="s">
        <v>396</v>
      </c>
      <c r="D2310" t="s">
        <v>265</v>
      </c>
      <c r="E2310" t="s">
        <v>264</v>
      </c>
      <c r="F2310" t="s">
        <v>429</v>
      </c>
      <c r="G2310" t="s">
        <v>245</v>
      </c>
      <c r="H2310">
        <v>3.8</v>
      </c>
      <c r="I2310">
        <v>0</v>
      </c>
      <c r="J2310" t="s">
        <v>193</v>
      </c>
      <c r="K2310" t="s">
        <v>201</v>
      </c>
      <c r="L2310" t="s">
        <v>201</v>
      </c>
      <c r="M2310" t="s">
        <v>394</v>
      </c>
      <c r="Q2310">
        <v>218348</v>
      </c>
    </row>
    <row r="2311" spans="1:17" x14ac:dyDescent="0.2">
      <c r="A2311" s="169">
        <v>44011</v>
      </c>
      <c r="B2311">
        <v>4505</v>
      </c>
      <c r="C2311" t="s">
        <v>396</v>
      </c>
      <c r="D2311" t="s">
        <v>265</v>
      </c>
      <c r="E2311" t="s">
        <v>264</v>
      </c>
      <c r="F2311" t="s">
        <v>417</v>
      </c>
      <c r="G2311" t="s">
        <v>245</v>
      </c>
      <c r="H2311">
        <v>3.8</v>
      </c>
      <c r="I2311">
        <v>0</v>
      </c>
      <c r="J2311" t="s">
        <v>193</v>
      </c>
      <c r="K2311" t="s">
        <v>201</v>
      </c>
      <c r="L2311" t="s">
        <v>201</v>
      </c>
      <c r="M2311" t="s">
        <v>394</v>
      </c>
      <c r="Q2311">
        <v>218350</v>
      </c>
    </row>
    <row r="2312" spans="1:17" x14ac:dyDescent="0.2">
      <c r="A2312" s="169">
        <v>44011</v>
      </c>
      <c r="B2312">
        <v>4505</v>
      </c>
      <c r="C2312" t="s">
        <v>396</v>
      </c>
      <c r="D2312" t="s">
        <v>265</v>
      </c>
      <c r="E2312" t="s">
        <v>264</v>
      </c>
      <c r="F2312" t="s">
        <v>395</v>
      </c>
      <c r="G2312" t="s">
        <v>245</v>
      </c>
      <c r="H2312">
        <v>3.8</v>
      </c>
      <c r="I2312">
        <v>0</v>
      </c>
      <c r="J2312" t="s">
        <v>193</v>
      </c>
      <c r="K2312" t="s">
        <v>201</v>
      </c>
      <c r="L2312" t="s">
        <v>201</v>
      </c>
      <c r="M2312" t="s">
        <v>394</v>
      </c>
      <c r="Q2312">
        <v>218355</v>
      </c>
    </row>
    <row r="2313" spans="1:17" x14ac:dyDescent="0.2">
      <c r="A2313" s="169">
        <v>44011</v>
      </c>
      <c r="B2313">
        <v>4505</v>
      </c>
      <c r="C2313" t="s">
        <v>396</v>
      </c>
      <c r="D2313" t="s">
        <v>265</v>
      </c>
      <c r="E2313" t="s">
        <v>264</v>
      </c>
      <c r="F2313" t="s">
        <v>428</v>
      </c>
      <c r="G2313" t="s">
        <v>245</v>
      </c>
      <c r="H2313">
        <v>3.8</v>
      </c>
      <c r="I2313">
        <v>0</v>
      </c>
      <c r="J2313" t="s">
        <v>193</v>
      </c>
      <c r="K2313" t="s">
        <v>201</v>
      </c>
      <c r="L2313" t="s">
        <v>201</v>
      </c>
      <c r="M2313" t="s">
        <v>394</v>
      </c>
      <c r="Q2313">
        <v>218358</v>
      </c>
    </row>
    <row r="2314" spans="1:17" x14ac:dyDescent="0.2">
      <c r="A2314" s="169">
        <v>44011</v>
      </c>
      <c r="B2314">
        <v>4505</v>
      </c>
      <c r="C2314" t="s">
        <v>396</v>
      </c>
      <c r="D2314" t="s">
        <v>265</v>
      </c>
      <c r="E2314" t="s">
        <v>264</v>
      </c>
      <c r="F2314" t="s">
        <v>427</v>
      </c>
      <c r="G2314" t="s">
        <v>245</v>
      </c>
      <c r="H2314">
        <v>3.8</v>
      </c>
      <c r="I2314">
        <v>0</v>
      </c>
      <c r="J2314" t="s">
        <v>193</v>
      </c>
      <c r="K2314" t="s">
        <v>201</v>
      </c>
      <c r="L2314" t="s">
        <v>201</v>
      </c>
      <c r="M2314" t="s">
        <v>394</v>
      </c>
      <c r="Q2314">
        <v>218360</v>
      </c>
    </row>
    <row r="2315" spans="1:17" x14ac:dyDescent="0.2">
      <c r="A2315" s="169">
        <v>44011</v>
      </c>
      <c r="B2315">
        <v>4505</v>
      </c>
      <c r="C2315" t="s">
        <v>396</v>
      </c>
      <c r="D2315" t="s">
        <v>265</v>
      </c>
      <c r="E2315" t="s">
        <v>264</v>
      </c>
      <c r="F2315" t="s">
        <v>426</v>
      </c>
      <c r="G2315" t="s">
        <v>245</v>
      </c>
      <c r="H2315">
        <v>3.8</v>
      </c>
      <c r="I2315">
        <v>0</v>
      </c>
      <c r="J2315" t="s">
        <v>193</v>
      </c>
      <c r="K2315" t="s">
        <v>201</v>
      </c>
      <c r="L2315" t="s">
        <v>201</v>
      </c>
      <c r="M2315" t="s">
        <v>394</v>
      </c>
      <c r="Q2315">
        <v>218362</v>
      </c>
    </row>
    <row r="2316" spans="1:17" x14ac:dyDescent="0.2">
      <c r="A2316" s="169">
        <v>44011</v>
      </c>
      <c r="B2316">
        <v>4505</v>
      </c>
      <c r="C2316" t="s">
        <v>396</v>
      </c>
      <c r="D2316" t="s">
        <v>265</v>
      </c>
      <c r="E2316" t="s">
        <v>264</v>
      </c>
      <c r="F2316" t="s">
        <v>425</v>
      </c>
      <c r="G2316" t="s">
        <v>245</v>
      </c>
      <c r="H2316">
        <v>3.8</v>
      </c>
      <c r="I2316">
        <v>0</v>
      </c>
      <c r="J2316" t="s">
        <v>193</v>
      </c>
      <c r="K2316" t="s">
        <v>201</v>
      </c>
      <c r="L2316" t="s">
        <v>201</v>
      </c>
      <c r="M2316" t="s">
        <v>394</v>
      </c>
      <c r="Q2316">
        <v>218370</v>
      </c>
    </row>
    <row r="2317" spans="1:17" x14ac:dyDescent="0.2">
      <c r="A2317" s="169">
        <v>44011</v>
      </c>
      <c r="B2317">
        <v>4505</v>
      </c>
      <c r="C2317" t="s">
        <v>396</v>
      </c>
      <c r="D2317" t="s">
        <v>265</v>
      </c>
      <c r="E2317" t="s">
        <v>264</v>
      </c>
      <c r="F2317" t="s">
        <v>424</v>
      </c>
      <c r="G2317" t="s">
        <v>245</v>
      </c>
      <c r="H2317">
        <v>3.8</v>
      </c>
      <c r="I2317">
        <v>0</v>
      </c>
      <c r="J2317" t="s">
        <v>193</v>
      </c>
      <c r="K2317" t="s">
        <v>201</v>
      </c>
      <c r="L2317" t="s">
        <v>201</v>
      </c>
      <c r="M2317" t="s">
        <v>394</v>
      </c>
      <c r="Q2317">
        <v>218374</v>
      </c>
    </row>
    <row r="2318" spans="1:17" x14ac:dyDescent="0.2">
      <c r="A2318" s="169">
        <v>44011</v>
      </c>
      <c r="B2318">
        <v>4505</v>
      </c>
      <c r="C2318" t="s">
        <v>396</v>
      </c>
      <c r="D2318" t="s">
        <v>265</v>
      </c>
      <c r="E2318" t="s">
        <v>264</v>
      </c>
      <c r="F2318" t="s">
        <v>423</v>
      </c>
      <c r="G2318" t="s">
        <v>245</v>
      </c>
      <c r="H2318">
        <v>3.8</v>
      </c>
      <c r="I2318">
        <v>0</v>
      </c>
      <c r="J2318" t="s">
        <v>193</v>
      </c>
      <c r="K2318" t="s">
        <v>201</v>
      </c>
      <c r="L2318" t="s">
        <v>201</v>
      </c>
      <c r="M2318" t="s">
        <v>394</v>
      </c>
      <c r="Q2318">
        <v>218376</v>
      </c>
    </row>
    <row r="2319" spans="1:17" x14ac:dyDescent="0.2">
      <c r="A2319" s="169">
        <v>44011</v>
      </c>
      <c r="B2319">
        <v>4505</v>
      </c>
      <c r="C2319" t="s">
        <v>396</v>
      </c>
      <c r="D2319" t="s">
        <v>265</v>
      </c>
      <c r="E2319" t="s">
        <v>264</v>
      </c>
      <c r="F2319" t="s">
        <v>422</v>
      </c>
      <c r="G2319" t="s">
        <v>245</v>
      </c>
      <c r="H2319">
        <v>3.8</v>
      </c>
      <c r="I2319">
        <v>0</v>
      </c>
      <c r="J2319" t="s">
        <v>193</v>
      </c>
      <c r="K2319" t="s">
        <v>201</v>
      </c>
      <c r="L2319" t="s">
        <v>201</v>
      </c>
      <c r="M2319" t="s">
        <v>394</v>
      </c>
      <c r="Q2319">
        <v>218383</v>
      </c>
    </row>
    <row r="2320" spans="1:17" x14ac:dyDescent="0.2">
      <c r="A2320" s="169">
        <v>44011</v>
      </c>
      <c r="B2320">
        <v>4505</v>
      </c>
      <c r="C2320" t="s">
        <v>396</v>
      </c>
      <c r="D2320" t="s">
        <v>265</v>
      </c>
      <c r="E2320" t="s">
        <v>264</v>
      </c>
      <c r="F2320" t="s">
        <v>421</v>
      </c>
      <c r="G2320" t="s">
        <v>245</v>
      </c>
      <c r="H2320">
        <v>3.8</v>
      </c>
      <c r="I2320">
        <v>0</v>
      </c>
      <c r="J2320" t="s">
        <v>193</v>
      </c>
      <c r="K2320" t="s">
        <v>201</v>
      </c>
      <c r="L2320" t="s">
        <v>201</v>
      </c>
      <c r="M2320" t="s">
        <v>394</v>
      </c>
      <c r="Q2320">
        <v>218385</v>
      </c>
    </row>
    <row r="2321" spans="1:17" x14ac:dyDescent="0.2">
      <c r="A2321" s="169">
        <v>44011</v>
      </c>
      <c r="B2321">
        <v>4505</v>
      </c>
      <c r="C2321" t="s">
        <v>396</v>
      </c>
      <c r="D2321" t="s">
        <v>265</v>
      </c>
      <c r="E2321" t="s">
        <v>264</v>
      </c>
      <c r="F2321" t="s">
        <v>420</v>
      </c>
      <c r="G2321" t="s">
        <v>245</v>
      </c>
      <c r="H2321">
        <v>3.8</v>
      </c>
      <c r="I2321">
        <v>0</v>
      </c>
      <c r="J2321" t="s">
        <v>193</v>
      </c>
      <c r="K2321" t="s">
        <v>201</v>
      </c>
      <c r="L2321" t="s">
        <v>201</v>
      </c>
      <c r="M2321" t="s">
        <v>394</v>
      </c>
      <c r="Q2321">
        <v>218387</v>
      </c>
    </row>
    <row r="2322" spans="1:17" x14ac:dyDescent="0.2">
      <c r="A2322" s="169">
        <v>44011</v>
      </c>
      <c r="B2322">
        <v>4505</v>
      </c>
      <c r="C2322" t="s">
        <v>396</v>
      </c>
      <c r="D2322" t="s">
        <v>265</v>
      </c>
      <c r="E2322" t="s">
        <v>264</v>
      </c>
      <c r="F2322" t="s">
        <v>419</v>
      </c>
      <c r="G2322" t="s">
        <v>245</v>
      </c>
      <c r="H2322">
        <v>3.8</v>
      </c>
      <c r="I2322">
        <v>0</v>
      </c>
      <c r="J2322" t="s">
        <v>193</v>
      </c>
      <c r="K2322" t="s">
        <v>201</v>
      </c>
      <c r="L2322" t="s">
        <v>201</v>
      </c>
      <c r="M2322" t="s">
        <v>394</v>
      </c>
      <c r="Q2322">
        <v>218389</v>
      </c>
    </row>
    <row r="2323" spans="1:17" x14ac:dyDescent="0.2">
      <c r="A2323" s="169">
        <v>44011</v>
      </c>
      <c r="B2323">
        <v>4505</v>
      </c>
      <c r="C2323" t="s">
        <v>396</v>
      </c>
      <c r="D2323" t="s">
        <v>265</v>
      </c>
      <c r="E2323" t="s">
        <v>264</v>
      </c>
      <c r="F2323" t="s">
        <v>418</v>
      </c>
      <c r="G2323" t="s">
        <v>245</v>
      </c>
      <c r="H2323">
        <v>3.8</v>
      </c>
      <c r="I2323">
        <v>0</v>
      </c>
      <c r="J2323" t="s">
        <v>193</v>
      </c>
      <c r="K2323" t="s">
        <v>201</v>
      </c>
      <c r="L2323" t="s">
        <v>201</v>
      </c>
      <c r="M2323" t="s">
        <v>394</v>
      </c>
      <c r="Q2323">
        <v>218391</v>
      </c>
    </row>
    <row r="2324" spans="1:17" x14ac:dyDescent="0.2">
      <c r="A2324" s="169">
        <v>44011</v>
      </c>
      <c r="B2324">
        <v>4505</v>
      </c>
      <c r="C2324" t="s">
        <v>396</v>
      </c>
      <c r="D2324" t="s">
        <v>265</v>
      </c>
      <c r="E2324" t="s">
        <v>264</v>
      </c>
      <c r="F2324" t="s">
        <v>417</v>
      </c>
      <c r="G2324" t="s">
        <v>245</v>
      </c>
      <c r="H2324">
        <v>3.8</v>
      </c>
      <c r="I2324">
        <v>0</v>
      </c>
      <c r="J2324" t="s">
        <v>193</v>
      </c>
      <c r="K2324" t="s">
        <v>201</v>
      </c>
      <c r="L2324" t="s">
        <v>201</v>
      </c>
      <c r="M2324" t="s">
        <v>394</v>
      </c>
      <c r="Q2324">
        <v>218394</v>
      </c>
    </row>
    <row r="2325" spans="1:17" x14ac:dyDescent="0.2">
      <c r="A2325" s="169">
        <v>44011</v>
      </c>
      <c r="B2325">
        <v>4505</v>
      </c>
      <c r="C2325" t="s">
        <v>396</v>
      </c>
      <c r="D2325" t="s">
        <v>265</v>
      </c>
      <c r="E2325" t="s">
        <v>264</v>
      </c>
      <c r="F2325" t="s">
        <v>416</v>
      </c>
      <c r="G2325" t="s">
        <v>245</v>
      </c>
      <c r="H2325">
        <v>3.8</v>
      </c>
      <c r="I2325">
        <v>0</v>
      </c>
      <c r="J2325" t="s">
        <v>193</v>
      </c>
      <c r="K2325" t="s">
        <v>201</v>
      </c>
      <c r="L2325" t="s">
        <v>201</v>
      </c>
      <c r="M2325" t="s">
        <v>394</v>
      </c>
      <c r="Q2325">
        <v>218398</v>
      </c>
    </row>
    <row r="2326" spans="1:17" x14ac:dyDescent="0.2">
      <c r="A2326" s="169">
        <v>44011</v>
      </c>
      <c r="B2326">
        <v>4505</v>
      </c>
      <c r="C2326" t="s">
        <v>396</v>
      </c>
      <c r="D2326" t="s">
        <v>265</v>
      </c>
      <c r="E2326" t="s">
        <v>264</v>
      </c>
      <c r="F2326" t="s">
        <v>415</v>
      </c>
      <c r="G2326" t="s">
        <v>245</v>
      </c>
      <c r="H2326">
        <v>3.8</v>
      </c>
      <c r="I2326">
        <v>0</v>
      </c>
      <c r="J2326" t="s">
        <v>193</v>
      </c>
      <c r="K2326" t="s">
        <v>201</v>
      </c>
      <c r="L2326" t="s">
        <v>201</v>
      </c>
      <c r="M2326" t="s">
        <v>394</v>
      </c>
      <c r="Q2326">
        <v>218400</v>
      </c>
    </row>
    <row r="2327" spans="1:17" x14ac:dyDescent="0.2">
      <c r="A2327" s="169">
        <v>44011</v>
      </c>
      <c r="B2327">
        <v>4505</v>
      </c>
      <c r="C2327" t="s">
        <v>396</v>
      </c>
      <c r="D2327" t="s">
        <v>265</v>
      </c>
      <c r="E2327" t="s">
        <v>264</v>
      </c>
      <c r="F2327" t="s">
        <v>414</v>
      </c>
      <c r="G2327" t="s">
        <v>245</v>
      </c>
      <c r="H2327">
        <v>3.8</v>
      </c>
      <c r="I2327">
        <v>0</v>
      </c>
      <c r="J2327" t="s">
        <v>193</v>
      </c>
      <c r="K2327" t="s">
        <v>201</v>
      </c>
      <c r="L2327" t="s">
        <v>201</v>
      </c>
      <c r="M2327" t="s">
        <v>394</v>
      </c>
      <c r="Q2327">
        <v>218402</v>
      </c>
    </row>
    <row r="2328" spans="1:17" x14ac:dyDescent="0.2">
      <c r="A2328" s="169">
        <v>44011</v>
      </c>
      <c r="B2328">
        <v>4125</v>
      </c>
      <c r="C2328" t="s">
        <v>303</v>
      </c>
      <c r="D2328" t="s">
        <v>265</v>
      </c>
      <c r="E2328" t="s">
        <v>264</v>
      </c>
      <c r="F2328" t="s">
        <v>413</v>
      </c>
      <c r="G2328" t="s">
        <v>245</v>
      </c>
      <c r="H2328">
        <v>-69.52</v>
      </c>
      <c r="I2328">
        <v>0</v>
      </c>
      <c r="J2328" t="s">
        <v>193</v>
      </c>
      <c r="K2328" t="s">
        <v>201</v>
      </c>
      <c r="L2328" t="s">
        <v>201</v>
      </c>
      <c r="M2328" t="s">
        <v>394</v>
      </c>
      <c r="N2328" t="s">
        <v>412</v>
      </c>
      <c r="Q2328">
        <v>218404</v>
      </c>
    </row>
    <row r="2329" spans="1:17" x14ac:dyDescent="0.2">
      <c r="A2329" s="169">
        <v>44011</v>
      </c>
      <c r="B2329">
        <v>4125</v>
      </c>
      <c r="C2329" t="s">
        <v>303</v>
      </c>
      <c r="D2329" t="s">
        <v>265</v>
      </c>
      <c r="E2329" t="s">
        <v>264</v>
      </c>
      <c r="F2329" t="s">
        <v>413</v>
      </c>
      <c r="G2329" t="s">
        <v>245</v>
      </c>
      <c r="H2329">
        <v>-69.52</v>
      </c>
      <c r="I2329">
        <v>0</v>
      </c>
      <c r="J2329" t="s">
        <v>193</v>
      </c>
      <c r="K2329" t="s">
        <v>201</v>
      </c>
      <c r="L2329" t="s">
        <v>201</v>
      </c>
      <c r="M2329" t="s">
        <v>394</v>
      </c>
      <c r="N2329" t="s">
        <v>412</v>
      </c>
      <c r="Q2329">
        <v>218405</v>
      </c>
    </row>
    <row r="2330" spans="1:17" x14ac:dyDescent="0.2">
      <c r="A2330" s="169">
        <v>44011</v>
      </c>
      <c r="B2330">
        <v>2225</v>
      </c>
      <c r="C2330" t="s">
        <v>202</v>
      </c>
      <c r="D2330" t="s">
        <v>265</v>
      </c>
      <c r="E2330" t="s">
        <v>264</v>
      </c>
      <c r="F2330" t="s">
        <v>411</v>
      </c>
      <c r="G2330" t="s">
        <v>245</v>
      </c>
      <c r="H2330">
        <v>78.260000000000005</v>
      </c>
      <c r="I2330">
        <v>0</v>
      </c>
      <c r="J2330" t="s">
        <v>193</v>
      </c>
      <c r="K2330" t="s">
        <v>201</v>
      </c>
      <c r="L2330" t="s">
        <v>201</v>
      </c>
      <c r="M2330" t="s">
        <v>394</v>
      </c>
      <c r="N2330" t="s">
        <v>410</v>
      </c>
      <c r="Q2330">
        <v>218406</v>
      </c>
    </row>
    <row r="2331" spans="1:17" x14ac:dyDescent="0.2">
      <c r="A2331" s="169">
        <v>44011</v>
      </c>
      <c r="B2331">
        <v>2225</v>
      </c>
      <c r="C2331" t="s">
        <v>202</v>
      </c>
      <c r="D2331" t="s">
        <v>265</v>
      </c>
      <c r="E2331" t="s">
        <v>264</v>
      </c>
      <c r="F2331" t="s">
        <v>409</v>
      </c>
      <c r="G2331" t="s">
        <v>245</v>
      </c>
      <c r="H2331">
        <v>331.91</v>
      </c>
      <c r="I2331">
        <v>0</v>
      </c>
      <c r="J2331" t="s">
        <v>193</v>
      </c>
      <c r="K2331" t="s">
        <v>201</v>
      </c>
      <c r="L2331" t="s">
        <v>201</v>
      </c>
      <c r="M2331" t="s">
        <v>394</v>
      </c>
      <c r="N2331" t="s">
        <v>195</v>
      </c>
      <c r="Q2331">
        <v>218407</v>
      </c>
    </row>
    <row r="2332" spans="1:17" x14ac:dyDescent="0.2">
      <c r="A2332" s="169">
        <v>44011</v>
      </c>
      <c r="B2332">
        <v>3705</v>
      </c>
      <c r="C2332" t="s">
        <v>204</v>
      </c>
      <c r="D2332" t="s">
        <v>265</v>
      </c>
      <c r="E2332" t="s">
        <v>264</v>
      </c>
      <c r="F2332" t="s">
        <v>408</v>
      </c>
      <c r="G2332" t="s">
        <v>245</v>
      </c>
      <c r="H2332">
        <v>19.63</v>
      </c>
      <c r="I2332">
        <v>0</v>
      </c>
      <c r="J2332" t="s">
        <v>193</v>
      </c>
      <c r="K2332" t="s">
        <v>201</v>
      </c>
      <c r="L2332" t="s">
        <v>201</v>
      </c>
      <c r="M2332" t="s">
        <v>394</v>
      </c>
      <c r="N2332" t="s">
        <v>407</v>
      </c>
      <c r="Q2332">
        <v>218408</v>
      </c>
    </row>
    <row r="2333" spans="1:17" x14ac:dyDescent="0.2">
      <c r="A2333" s="169">
        <v>44011</v>
      </c>
      <c r="B2333">
        <v>2225</v>
      </c>
      <c r="C2333" t="s">
        <v>202</v>
      </c>
      <c r="D2333" t="s">
        <v>265</v>
      </c>
      <c r="E2333" t="s">
        <v>264</v>
      </c>
      <c r="F2333" t="s">
        <v>406</v>
      </c>
      <c r="G2333" t="s">
        <v>245</v>
      </c>
      <c r="H2333">
        <v>193.91</v>
      </c>
      <c r="I2333">
        <v>0</v>
      </c>
      <c r="J2333" t="s">
        <v>193</v>
      </c>
      <c r="K2333" t="s">
        <v>201</v>
      </c>
      <c r="L2333" t="s">
        <v>201</v>
      </c>
      <c r="M2333" t="s">
        <v>394</v>
      </c>
      <c r="N2333" t="s">
        <v>195</v>
      </c>
      <c r="Q2333">
        <v>218409</v>
      </c>
    </row>
    <row r="2334" spans="1:17" x14ac:dyDescent="0.2">
      <c r="A2334" s="169">
        <v>44011</v>
      </c>
      <c r="B2334">
        <v>4505</v>
      </c>
      <c r="C2334" t="s">
        <v>396</v>
      </c>
      <c r="D2334" t="s">
        <v>265</v>
      </c>
      <c r="E2334" t="s">
        <v>264</v>
      </c>
      <c r="F2334" t="s">
        <v>405</v>
      </c>
      <c r="G2334" t="s">
        <v>245</v>
      </c>
      <c r="H2334">
        <v>3.8</v>
      </c>
      <c r="I2334">
        <v>0</v>
      </c>
      <c r="J2334" t="s">
        <v>193</v>
      </c>
      <c r="K2334" t="s">
        <v>201</v>
      </c>
      <c r="L2334" t="s">
        <v>201</v>
      </c>
      <c r="M2334" t="s">
        <v>394</v>
      </c>
      <c r="Q2334">
        <v>218410</v>
      </c>
    </row>
    <row r="2335" spans="1:17" x14ac:dyDescent="0.2">
      <c r="A2335" s="169">
        <v>44011</v>
      </c>
      <c r="B2335">
        <v>4505</v>
      </c>
      <c r="C2335" t="s">
        <v>396</v>
      </c>
      <c r="D2335" t="s">
        <v>265</v>
      </c>
      <c r="E2335" t="s">
        <v>264</v>
      </c>
      <c r="F2335" t="s">
        <v>404</v>
      </c>
      <c r="G2335" t="s">
        <v>245</v>
      </c>
      <c r="H2335">
        <v>3.8</v>
      </c>
      <c r="I2335">
        <v>0</v>
      </c>
      <c r="J2335" t="s">
        <v>193</v>
      </c>
      <c r="K2335" t="s">
        <v>201</v>
      </c>
      <c r="L2335" t="s">
        <v>201</v>
      </c>
      <c r="M2335" t="s">
        <v>394</v>
      </c>
      <c r="Q2335">
        <v>218412</v>
      </c>
    </row>
    <row r="2336" spans="1:17" x14ac:dyDescent="0.2">
      <c r="A2336" s="169">
        <v>44011</v>
      </c>
      <c r="B2336">
        <v>4505</v>
      </c>
      <c r="C2336" t="s">
        <v>396</v>
      </c>
      <c r="D2336" t="s">
        <v>265</v>
      </c>
      <c r="E2336" t="s">
        <v>264</v>
      </c>
      <c r="F2336" t="s">
        <v>403</v>
      </c>
      <c r="G2336" t="s">
        <v>245</v>
      </c>
      <c r="H2336">
        <v>3.8</v>
      </c>
      <c r="I2336">
        <v>0</v>
      </c>
      <c r="J2336" t="s">
        <v>193</v>
      </c>
      <c r="K2336" t="s">
        <v>201</v>
      </c>
      <c r="L2336" t="s">
        <v>201</v>
      </c>
      <c r="M2336" t="s">
        <v>394</v>
      </c>
      <c r="Q2336">
        <v>218414</v>
      </c>
    </row>
    <row r="2337" spans="1:17" x14ac:dyDescent="0.2">
      <c r="A2337" s="169">
        <v>44011</v>
      </c>
      <c r="B2337">
        <v>4505</v>
      </c>
      <c r="C2337" t="s">
        <v>396</v>
      </c>
      <c r="D2337" t="s">
        <v>265</v>
      </c>
      <c r="E2337" t="s">
        <v>264</v>
      </c>
      <c r="F2337" t="s">
        <v>402</v>
      </c>
      <c r="G2337" t="s">
        <v>245</v>
      </c>
      <c r="H2337">
        <v>3.8</v>
      </c>
      <c r="I2337">
        <v>0</v>
      </c>
      <c r="J2337" t="s">
        <v>193</v>
      </c>
      <c r="K2337" t="s">
        <v>201</v>
      </c>
      <c r="L2337" t="s">
        <v>201</v>
      </c>
      <c r="M2337" t="s">
        <v>394</v>
      </c>
      <c r="Q2337">
        <v>218423</v>
      </c>
    </row>
    <row r="2338" spans="1:17" x14ac:dyDescent="0.2">
      <c r="A2338" s="169">
        <v>44011</v>
      </c>
      <c r="B2338">
        <v>4505</v>
      </c>
      <c r="C2338" t="s">
        <v>396</v>
      </c>
      <c r="D2338" t="s">
        <v>265</v>
      </c>
      <c r="E2338" t="s">
        <v>264</v>
      </c>
      <c r="F2338" t="s">
        <v>401</v>
      </c>
      <c r="G2338" t="s">
        <v>245</v>
      </c>
      <c r="H2338">
        <v>3.8</v>
      </c>
      <c r="I2338">
        <v>0</v>
      </c>
      <c r="J2338" t="s">
        <v>193</v>
      </c>
      <c r="K2338" t="s">
        <v>201</v>
      </c>
      <c r="L2338" t="s">
        <v>201</v>
      </c>
      <c r="M2338" t="s">
        <v>394</v>
      </c>
      <c r="Q2338">
        <v>218427</v>
      </c>
    </row>
    <row r="2339" spans="1:17" x14ac:dyDescent="0.2">
      <c r="A2339" s="169">
        <v>44011</v>
      </c>
      <c r="B2339">
        <v>4505</v>
      </c>
      <c r="C2339" t="s">
        <v>396</v>
      </c>
      <c r="D2339" t="s">
        <v>265</v>
      </c>
      <c r="E2339" t="s">
        <v>264</v>
      </c>
      <c r="F2339" t="s">
        <v>400</v>
      </c>
      <c r="G2339" t="s">
        <v>245</v>
      </c>
      <c r="H2339">
        <v>3.8</v>
      </c>
      <c r="I2339">
        <v>0</v>
      </c>
      <c r="J2339" t="s">
        <v>193</v>
      </c>
      <c r="K2339" t="s">
        <v>201</v>
      </c>
      <c r="L2339" t="s">
        <v>201</v>
      </c>
      <c r="M2339" t="s">
        <v>394</v>
      </c>
      <c r="Q2339">
        <v>218429</v>
      </c>
    </row>
    <row r="2340" spans="1:17" x14ac:dyDescent="0.2">
      <c r="A2340" s="169">
        <v>44011</v>
      </c>
      <c r="B2340">
        <v>4505</v>
      </c>
      <c r="C2340" t="s">
        <v>396</v>
      </c>
      <c r="D2340" t="s">
        <v>265</v>
      </c>
      <c r="E2340" t="s">
        <v>264</v>
      </c>
      <c r="F2340" t="s">
        <v>399</v>
      </c>
      <c r="G2340" t="s">
        <v>245</v>
      </c>
      <c r="H2340">
        <v>3.8</v>
      </c>
      <c r="I2340">
        <v>0</v>
      </c>
      <c r="J2340" t="s">
        <v>193</v>
      </c>
      <c r="K2340" t="s">
        <v>201</v>
      </c>
      <c r="L2340" t="s">
        <v>201</v>
      </c>
      <c r="M2340" t="s">
        <v>394</v>
      </c>
      <c r="Q2340">
        <v>218433</v>
      </c>
    </row>
    <row r="2341" spans="1:17" x14ac:dyDescent="0.2">
      <c r="A2341" s="169">
        <v>44011</v>
      </c>
      <c r="B2341">
        <v>4505</v>
      </c>
      <c r="C2341" t="s">
        <v>396</v>
      </c>
      <c r="D2341" t="s">
        <v>265</v>
      </c>
      <c r="E2341" t="s">
        <v>264</v>
      </c>
      <c r="F2341" t="s">
        <v>398</v>
      </c>
      <c r="G2341" t="s">
        <v>245</v>
      </c>
      <c r="H2341">
        <v>3.8</v>
      </c>
      <c r="I2341">
        <v>0</v>
      </c>
      <c r="J2341" t="s">
        <v>193</v>
      </c>
      <c r="K2341" t="s">
        <v>201</v>
      </c>
      <c r="L2341" t="s">
        <v>201</v>
      </c>
      <c r="M2341" t="s">
        <v>394</v>
      </c>
      <c r="Q2341">
        <v>218435</v>
      </c>
    </row>
    <row r="2342" spans="1:17" x14ac:dyDescent="0.2">
      <c r="A2342" s="169">
        <v>44011</v>
      </c>
      <c r="B2342">
        <v>4505</v>
      </c>
      <c r="C2342" t="s">
        <v>396</v>
      </c>
      <c r="D2342" t="s">
        <v>265</v>
      </c>
      <c r="E2342" t="s">
        <v>264</v>
      </c>
      <c r="F2342" t="s">
        <v>397</v>
      </c>
      <c r="G2342" t="s">
        <v>245</v>
      </c>
      <c r="H2342">
        <v>3.8</v>
      </c>
      <c r="I2342">
        <v>0</v>
      </c>
      <c r="J2342" t="s">
        <v>193</v>
      </c>
      <c r="K2342" t="s">
        <v>201</v>
      </c>
      <c r="L2342" t="s">
        <v>201</v>
      </c>
      <c r="M2342" t="s">
        <v>394</v>
      </c>
      <c r="Q2342">
        <v>218438</v>
      </c>
    </row>
    <row r="2343" spans="1:17" x14ac:dyDescent="0.2">
      <c r="A2343" s="169">
        <v>44011</v>
      </c>
      <c r="B2343">
        <v>4505</v>
      </c>
      <c r="C2343" t="s">
        <v>396</v>
      </c>
      <c r="D2343" t="s">
        <v>265</v>
      </c>
      <c r="E2343" t="s">
        <v>264</v>
      </c>
      <c r="F2343" t="s">
        <v>395</v>
      </c>
      <c r="G2343" t="s">
        <v>245</v>
      </c>
      <c r="H2343">
        <v>3.8</v>
      </c>
      <c r="I2343">
        <v>0</v>
      </c>
      <c r="J2343" t="s">
        <v>193</v>
      </c>
      <c r="K2343" t="s">
        <v>201</v>
      </c>
      <c r="L2343" t="s">
        <v>201</v>
      </c>
      <c r="M2343" t="s">
        <v>394</v>
      </c>
      <c r="Q2343">
        <v>218440</v>
      </c>
    </row>
    <row r="2344" spans="1:17" x14ac:dyDescent="0.2">
      <c r="A2344" s="169">
        <v>44012</v>
      </c>
      <c r="B2344">
        <v>4250</v>
      </c>
      <c r="C2344" t="s">
        <v>391</v>
      </c>
      <c r="D2344" t="s">
        <v>265</v>
      </c>
      <c r="E2344" t="s">
        <v>264</v>
      </c>
      <c r="F2344" t="s">
        <v>387</v>
      </c>
      <c r="G2344" t="s">
        <v>245</v>
      </c>
      <c r="H2344" s="170">
        <v>84083.15</v>
      </c>
      <c r="I2344">
        <v>0</v>
      </c>
      <c r="J2344" t="s">
        <v>188</v>
      </c>
      <c r="K2344" t="s">
        <v>189</v>
      </c>
      <c r="L2344" t="s">
        <v>189</v>
      </c>
      <c r="M2344" t="s">
        <v>386</v>
      </c>
      <c r="Q2344">
        <v>218493</v>
      </c>
    </row>
    <row r="2345" spans="1:17" x14ac:dyDescent="0.2">
      <c r="A2345" s="169">
        <v>44012</v>
      </c>
      <c r="B2345">
        <v>4215</v>
      </c>
      <c r="C2345" t="s">
        <v>393</v>
      </c>
      <c r="D2345" t="s">
        <v>265</v>
      </c>
      <c r="E2345" t="s">
        <v>264</v>
      </c>
      <c r="F2345" t="s">
        <v>387</v>
      </c>
      <c r="G2345" t="s">
        <v>245</v>
      </c>
      <c r="H2345">
        <v>38.869999999999997</v>
      </c>
      <c r="I2345">
        <v>0</v>
      </c>
      <c r="J2345" t="s">
        <v>188</v>
      </c>
      <c r="K2345" t="s">
        <v>189</v>
      </c>
      <c r="L2345" t="s">
        <v>189</v>
      </c>
      <c r="M2345" t="s">
        <v>386</v>
      </c>
      <c r="Q2345">
        <v>218495</v>
      </c>
    </row>
    <row r="2346" spans="1:17" x14ac:dyDescent="0.2">
      <c r="A2346" s="169">
        <v>44012</v>
      </c>
      <c r="B2346">
        <v>4225</v>
      </c>
      <c r="C2346" t="s">
        <v>392</v>
      </c>
      <c r="D2346" t="s">
        <v>265</v>
      </c>
      <c r="E2346" t="s">
        <v>264</v>
      </c>
      <c r="F2346" t="s">
        <v>387</v>
      </c>
      <c r="G2346" t="s">
        <v>245</v>
      </c>
      <c r="H2346" s="170">
        <v>9047.49</v>
      </c>
      <c r="I2346">
        <v>0</v>
      </c>
      <c r="J2346" t="s">
        <v>188</v>
      </c>
      <c r="K2346" t="s">
        <v>189</v>
      </c>
      <c r="L2346" t="s">
        <v>189</v>
      </c>
      <c r="M2346" t="s">
        <v>386</v>
      </c>
      <c r="Q2346">
        <v>218497</v>
      </c>
    </row>
    <row r="2347" spans="1:17" x14ac:dyDescent="0.2">
      <c r="A2347" s="169">
        <v>44012</v>
      </c>
      <c r="B2347">
        <v>4250</v>
      </c>
      <c r="C2347" t="s">
        <v>391</v>
      </c>
      <c r="D2347" t="s">
        <v>265</v>
      </c>
      <c r="E2347" t="s">
        <v>390</v>
      </c>
      <c r="F2347" t="s">
        <v>387</v>
      </c>
      <c r="G2347" t="s">
        <v>245</v>
      </c>
      <c r="H2347" s="170">
        <v>15733.96</v>
      </c>
      <c r="I2347">
        <v>0</v>
      </c>
      <c r="J2347" t="s">
        <v>188</v>
      </c>
      <c r="K2347" t="s">
        <v>189</v>
      </c>
      <c r="L2347" t="s">
        <v>189</v>
      </c>
      <c r="M2347" t="s">
        <v>386</v>
      </c>
      <c r="Q2347">
        <v>218498</v>
      </c>
    </row>
    <row r="2348" spans="1:17" x14ac:dyDescent="0.2">
      <c r="A2348" s="169">
        <v>44012</v>
      </c>
      <c r="B2348">
        <v>4245</v>
      </c>
      <c r="C2348" t="s">
        <v>389</v>
      </c>
      <c r="D2348" t="s">
        <v>265</v>
      </c>
      <c r="E2348" t="s">
        <v>264</v>
      </c>
      <c r="F2348" t="s">
        <v>387</v>
      </c>
      <c r="G2348" t="s">
        <v>245</v>
      </c>
      <c r="H2348">
        <v>142.86000000000001</v>
      </c>
      <c r="I2348">
        <v>0</v>
      </c>
      <c r="J2348" t="s">
        <v>188</v>
      </c>
      <c r="K2348" t="s">
        <v>189</v>
      </c>
      <c r="L2348" t="s">
        <v>189</v>
      </c>
      <c r="M2348" t="s">
        <v>386</v>
      </c>
      <c r="Q2348">
        <v>218501</v>
      </c>
    </row>
    <row r="2349" spans="1:17" x14ac:dyDescent="0.2">
      <c r="A2349" s="169">
        <v>44012</v>
      </c>
      <c r="B2349">
        <v>4220</v>
      </c>
      <c r="C2349" t="s">
        <v>388</v>
      </c>
      <c r="D2349" t="s">
        <v>265</v>
      </c>
      <c r="E2349" t="s">
        <v>264</v>
      </c>
      <c r="F2349" t="s">
        <v>387</v>
      </c>
      <c r="G2349" t="s">
        <v>245</v>
      </c>
      <c r="H2349">
        <v>72.099999999999994</v>
      </c>
      <c r="I2349">
        <v>0</v>
      </c>
      <c r="J2349" t="s">
        <v>188</v>
      </c>
      <c r="K2349" t="s">
        <v>189</v>
      </c>
      <c r="L2349" t="s">
        <v>189</v>
      </c>
      <c r="M2349" t="s">
        <v>386</v>
      </c>
      <c r="Q2349">
        <v>218503</v>
      </c>
    </row>
    <row r="2350" spans="1:17" x14ac:dyDescent="0.2">
      <c r="A2350" s="169">
        <v>44012</v>
      </c>
      <c r="B2350">
        <v>3446</v>
      </c>
      <c r="C2350" t="s">
        <v>192</v>
      </c>
      <c r="D2350" t="s">
        <v>265</v>
      </c>
      <c r="E2350" t="s">
        <v>264</v>
      </c>
      <c r="F2350" t="s">
        <v>382</v>
      </c>
      <c r="G2350" t="s">
        <v>245</v>
      </c>
      <c r="H2350">
        <v>89.22</v>
      </c>
      <c r="I2350">
        <v>0</v>
      </c>
      <c r="J2350" t="s">
        <v>193</v>
      </c>
      <c r="K2350" t="s">
        <v>201</v>
      </c>
      <c r="L2350" t="s">
        <v>201</v>
      </c>
      <c r="M2350" t="s">
        <v>385</v>
      </c>
      <c r="N2350" t="s">
        <v>195</v>
      </c>
      <c r="Q2350">
        <v>218517</v>
      </c>
    </row>
    <row r="2351" spans="1:17" x14ac:dyDescent="0.2">
      <c r="A2351" s="169">
        <v>44012</v>
      </c>
      <c r="B2351">
        <v>3446</v>
      </c>
      <c r="C2351" t="s">
        <v>192</v>
      </c>
      <c r="D2351" t="s">
        <v>265</v>
      </c>
      <c r="E2351" t="s">
        <v>264</v>
      </c>
      <c r="F2351" t="s">
        <v>382</v>
      </c>
      <c r="G2351" t="s">
        <v>245</v>
      </c>
      <c r="H2351">
        <v>66.52</v>
      </c>
      <c r="I2351">
        <v>0</v>
      </c>
      <c r="J2351" t="s">
        <v>193</v>
      </c>
      <c r="K2351" t="s">
        <v>201</v>
      </c>
      <c r="L2351" t="s">
        <v>201</v>
      </c>
      <c r="M2351" t="s">
        <v>385</v>
      </c>
      <c r="N2351" t="s">
        <v>195</v>
      </c>
      <c r="Q2351">
        <v>218518</v>
      </c>
    </row>
    <row r="2352" spans="1:17" x14ac:dyDescent="0.2">
      <c r="A2352" s="169">
        <v>44012</v>
      </c>
      <c r="B2352">
        <v>3446</v>
      </c>
      <c r="C2352" t="s">
        <v>192</v>
      </c>
      <c r="D2352" t="s">
        <v>265</v>
      </c>
      <c r="E2352" t="s">
        <v>264</v>
      </c>
      <c r="F2352" t="s">
        <v>382</v>
      </c>
      <c r="G2352" t="s">
        <v>245</v>
      </c>
      <c r="H2352">
        <v>219.98</v>
      </c>
      <c r="I2352">
        <v>0</v>
      </c>
      <c r="J2352" t="s">
        <v>193</v>
      </c>
      <c r="K2352" t="s">
        <v>201</v>
      </c>
      <c r="L2352" t="s">
        <v>201</v>
      </c>
      <c r="M2352" t="s">
        <v>378</v>
      </c>
      <c r="N2352" t="s">
        <v>384</v>
      </c>
      <c r="Q2352">
        <v>218585</v>
      </c>
    </row>
    <row r="2353" spans="1:17" x14ac:dyDescent="0.2">
      <c r="A2353" s="169">
        <v>44012</v>
      </c>
      <c r="B2353">
        <v>3446</v>
      </c>
      <c r="C2353" t="s">
        <v>192</v>
      </c>
      <c r="D2353" t="s">
        <v>265</v>
      </c>
      <c r="E2353" t="s">
        <v>264</v>
      </c>
      <c r="F2353" t="s">
        <v>382</v>
      </c>
      <c r="G2353" t="s">
        <v>245</v>
      </c>
      <c r="H2353">
        <v>28.7</v>
      </c>
      <c r="I2353">
        <v>0</v>
      </c>
      <c r="J2353" t="s">
        <v>193</v>
      </c>
      <c r="K2353" t="s">
        <v>201</v>
      </c>
      <c r="L2353" t="s">
        <v>201</v>
      </c>
      <c r="M2353" t="s">
        <v>378</v>
      </c>
      <c r="N2353" t="s">
        <v>195</v>
      </c>
      <c r="Q2353">
        <v>218586</v>
      </c>
    </row>
    <row r="2354" spans="1:17" x14ac:dyDescent="0.2">
      <c r="A2354" s="169">
        <v>44012</v>
      </c>
      <c r="B2354">
        <v>3446</v>
      </c>
      <c r="C2354" t="s">
        <v>192</v>
      </c>
      <c r="D2354" t="s">
        <v>265</v>
      </c>
      <c r="E2354" t="s">
        <v>264</v>
      </c>
      <c r="F2354" t="s">
        <v>382</v>
      </c>
      <c r="G2354" t="s">
        <v>245</v>
      </c>
      <c r="H2354">
        <v>179.36</v>
      </c>
      <c r="I2354">
        <v>0</v>
      </c>
      <c r="J2354" t="s">
        <v>193</v>
      </c>
      <c r="K2354" t="s">
        <v>201</v>
      </c>
      <c r="L2354" t="s">
        <v>201</v>
      </c>
      <c r="M2354" t="s">
        <v>378</v>
      </c>
      <c r="N2354" t="s">
        <v>224</v>
      </c>
      <c r="Q2354">
        <v>218587</v>
      </c>
    </row>
    <row r="2355" spans="1:17" x14ac:dyDescent="0.2">
      <c r="A2355" s="169">
        <v>44012</v>
      </c>
      <c r="B2355">
        <v>3446</v>
      </c>
      <c r="C2355" t="s">
        <v>192</v>
      </c>
      <c r="D2355" t="s">
        <v>265</v>
      </c>
      <c r="E2355" t="s">
        <v>264</v>
      </c>
      <c r="F2355" t="s">
        <v>382</v>
      </c>
      <c r="G2355" t="s">
        <v>245</v>
      </c>
      <c r="H2355">
        <v>73.91</v>
      </c>
      <c r="I2355">
        <v>0</v>
      </c>
      <c r="J2355" t="s">
        <v>193</v>
      </c>
      <c r="K2355" t="s">
        <v>201</v>
      </c>
      <c r="L2355" t="s">
        <v>201</v>
      </c>
      <c r="M2355" t="s">
        <v>378</v>
      </c>
      <c r="N2355" t="s">
        <v>195</v>
      </c>
      <c r="Q2355">
        <v>218588</v>
      </c>
    </row>
    <row r="2356" spans="1:17" x14ac:dyDescent="0.2">
      <c r="A2356" s="169">
        <v>44012</v>
      </c>
      <c r="B2356">
        <v>3446</v>
      </c>
      <c r="C2356" t="s">
        <v>192</v>
      </c>
      <c r="D2356" t="s">
        <v>265</v>
      </c>
      <c r="E2356" t="s">
        <v>264</v>
      </c>
      <c r="F2356" t="s">
        <v>382</v>
      </c>
      <c r="G2356" t="s">
        <v>245</v>
      </c>
      <c r="H2356">
        <v>315.22000000000003</v>
      </c>
      <c r="I2356">
        <v>0</v>
      </c>
      <c r="J2356" t="s">
        <v>193</v>
      </c>
      <c r="K2356" t="s">
        <v>201</v>
      </c>
      <c r="L2356" t="s">
        <v>201</v>
      </c>
      <c r="M2356" t="s">
        <v>378</v>
      </c>
      <c r="N2356" t="s">
        <v>195</v>
      </c>
      <c r="Q2356">
        <v>218589</v>
      </c>
    </row>
    <row r="2357" spans="1:17" x14ac:dyDescent="0.2">
      <c r="A2357" s="169">
        <v>44012</v>
      </c>
      <c r="B2357">
        <v>3446</v>
      </c>
      <c r="C2357" t="s">
        <v>192</v>
      </c>
      <c r="D2357" t="s">
        <v>265</v>
      </c>
      <c r="E2357" t="s">
        <v>264</v>
      </c>
      <c r="F2357" t="s">
        <v>382</v>
      </c>
      <c r="G2357" t="s">
        <v>245</v>
      </c>
      <c r="H2357">
        <v>161.72999999999999</v>
      </c>
      <c r="I2357">
        <v>0</v>
      </c>
      <c r="J2357" t="s">
        <v>193</v>
      </c>
      <c r="K2357" t="s">
        <v>201</v>
      </c>
      <c r="L2357" t="s">
        <v>201</v>
      </c>
      <c r="M2357" t="s">
        <v>378</v>
      </c>
      <c r="N2357" t="s">
        <v>384</v>
      </c>
      <c r="Q2357">
        <v>218590</v>
      </c>
    </row>
    <row r="2358" spans="1:17" x14ac:dyDescent="0.2">
      <c r="A2358" s="169">
        <v>44012</v>
      </c>
      <c r="B2358">
        <v>3446</v>
      </c>
      <c r="C2358" t="s">
        <v>192</v>
      </c>
      <c r="D2358" t="s">
        <v>265</v>
      </c>
      <c r="E2358" t="s">
        <v>264</v>
      </c>
      <c r="F2358" t="s">
        <v>382</v>
      </c>
      <c r="G2358" t="s">
        <v>245</v>
      </c>
      <c r="H2358">
        <v>185.87</v>
      </c>
      <c r="I2358">
        <v>0</v>
      </c>
      <c r="J2358" t="s">
        <v>193</v>
      </c>
      <c r="K2358" t="s">
        <v>201</v>
      </c>
      <c r="L2358" t="s">
        <v>201</v>
      </c>
      <c r="M2358" t="s">
        <v>378</v>
      </c>
      <c r="N2358" t="s">
        <v>224</v>
      </c>
      <c r="Q2358">
        <v>218591</v>
      </c>
    </row>
    <row r="2359" spans="1:17" x14ac:dyDescent="0.2">
      <c r="A2359" s="169">
        <v>44012</v>
      </c>
      <c r="B2359">
        <v>3446</v>
      </c>
      <c r="C2359" t="s">
        <v>192</v>
      </c>
      <c r="D2359" t="s">
        <v>265</v>
      </c>
      <c r="E2359" t="s">
        <v>264</v>
      </c>
      <c r="F2359" t="s">
        <v>382</v>
      </c>
      <c r="G2359" t="s">
        <v>245</v>
      </c>
      <c r="H2359">
        <v>80.58</v>
      </c>
      <c r="I2359">
        <v>0</v>
      </c>
      <c r="J2359" t="s">
        <v>193</v>
      </c>
      <c r="K2359" t="s">
        <v>201</v>
      </c>
      <c r="L2359" t="s">
        <v>201</v>
      </c>
      <c r="M2359" t="s">
        <v>378</v>
      </c>
      <c r="N2359" t="s">
        <v>383</v>
      </c>
      <c r="Q2359">
        <v>218592</v>
      </c>
    </row>
    <row r="2360" spans="1:17" x14ac:dyDescent="0.2">
      <c r="A2360" s="169">
        <v>44012</v>
      </c>
      <c r="B2360">
        <v>3446</v>
      </c>
      <c r="C2360" t="s">
        <v>192</v>
      </c>
      <c r="D2360" t="s">
        <v>265</v>
      </c>
      <c r="E2360" t="s">
        <v>264</v>
      </c>
      <c r="F2360" t="s">
        <v>382</v>
      </c>
      <c r="G2360" t="s">
        <v>245</v>
      </c>
      <c r="H2360">
        <v>18.88</v>
      </c>
      <c r="I2360">
        <v>0</v>
      </c>
      <c r="J2360" t="s">
        <v>193</v>
      </c>
      <c r="K2360" t="s">
        <v>201</v>
      </c>
      <c r="L2360" t="s">
        <v>201</v>
      </c>
      <c r="M2360" t="s">
        <v>378</v>
      </c>
      <c r="N2360" t="s">
        <v>383</v>
      </c>
      <c r="Q2360">
        <v>218593</v>
      </c>
    </row>
    <row r="2361" spans="1:17" x14ac:dyDescent="0.2">
      <c r="A2361" s="169">
        <v>44012</v>
      </c>
      <c r="B2361">
        <v>3446</v>
      </c>
      <c r="C2361" t="s">
        <v>192</v>
      </c>
      <c r="D2361" t="s">
        <v>265</v>
      </c>
      <c r="E2361" t="s">
        <v>264</v>
      </c>
      <c r="F2361" t="s">
        <v>382</v>
      </c>
      <c r="G2361" t="s">
        <v>245</v>
      </c>
      <c r="H2361">
        <v>39.57</v>
      </c>
      <c r="I2361">
        <v>0</v>
      </c>
      <c r="J2361" t="s">
        <v>193</v>
      </c>
      <c r="K2361" t="s">
        <v>201</v>
      </c>
      <c r="L2361" t="s">
        <v>201</v>
      </c>
      <c r="M2361" t="s">
        <v>378</v>
      </c>
      <c r="N2361" t="s">
        <v>230</v>
      </c>
      <c r="Q2361">
        <v>218594</v>
      </c>
    </row>
    <row r="2362" spans="1:17" x14ac:dyDescent="0.2">
      <c r="A2362" s="169">
        <v>44012</v>
      </c>
      <c r="B2362">
        <v>3446</v>
      </c>
      <c r="C2362" t="s">
        <v>192</v>
      </c>
      <c r="D2362" t="s">
        <v>265</v>
      </c>
      <c r="E2362" t="s">
        <v>264</v>
      </c>
      <c r="F2362" t="s">
        <v>379</v>
      </c>
      <c r="G2362" t="s">
        <v>245</v>
      </c>
      <c r="H2362">
        <v>694.78</v>
      </c>
      <c r="I2362">
        <v>0</v>
      </c>
      <c r="J2362" t="s">
        <v>193</v>
      </c>
      <c r="K2362" t="s">
        <v>201</v>
      </c>
      <c r="L2362" t="s">
        <v>201</v>
      </c>
      <c r="M2362" t="s">
        <v>378</v>
      </c>
      <c r="N2362" t="s">
        <v>381</v>
      </c>
      <c r="Q2362">
        <v>218603</v>
      </c>
    </row>
    <row r="2363" spans="1:17" x14ac:dyDescent="0.2">
      <c r="A2363" s="169">
        <v>44012</v>
      </c>
      <c r="B2363">
        <v>3446</v>
      </c>
      <c r="C2363" t="s">
        <v>192</v>
      </c>
      <c r="D2363" t="s">
        <v>265</v>
      </c>
      <c r="E2363" t="s">
        <v>264</v>
      </c>
      <c r="F2363" t="s">
        <v>379</v>
      </c>
      <c r="G2363" t="s">
        <v>245</v>
      </c>
      <c r="H2363">
        <v>869.57</v>
      </c>
      <c r="I2363">
        <v>0</v>
      </c>
      <c r="J2363" t="s">
        <v>193</v>
      </c>
      <c r="K2363" t="s">
        <v>201</v>
      </c>
      <c r="L2363" t="s">
        <v>201</v>
      </c>
      <c r="M2363" t="s">
        <v>378</v>
      </c>
      <c r="N2363" t="s">
        <v>380</v>
      </c>
      <c r="Q2363">
        <v>218604</v>
      </c>
    </row>
    <row r="2364" spans="1:17" x14ac:dyDescent="0.2">
      <c r="A2364" s="169">
        <v>44012</v>
      </c>
      <c r="B2364">
        <v>3446</v>
      </c>
      <c r="C2364" t="s">
        <v>192</v>
      </c>
      <c r="D2364" t="s">
        <v>265</v>
      </c>
      <c r="E2364" t="s">
        <v>264</v>
      </c>
      <c r="F2364" t="s">
        <v>379</v>
      </c>
      <c r="G2364" t="s">
        <v>245</v>
      </c>
      <c r="H2364">
        <v>18.260000000000002</v>
      </c>
      <c r="I2364">
        <v>0</v>
      </c>
      <c r="J2364" t="s">
        <v>193</v>
      </c>
      <c r="K2364" t="s">
        <v>201</v>
      </c>
      <c r="L2364" t="s">
        <v>201</v>
      </c>
      <c r="M2364" t="s">
        <v>378</v>
      </c>
      <c r="N2364" t="s">
        <v>377</v>
      </c>
      <c r="Q2364">
        <v>218605</v>
      </c>
    </row>
    <row r="2365" spans="1:17" x14ac:dyDescent="0.2">
      <c r="A2365" s="169">
        <v>44012</v>
      </c>
      <c r="B2365">
        <v>2505</v>
      </c>
      <c r="C2365" t="s">
        <v>205</v>
      </c>
      <c r="D2365" t="s">
        <v>265</v>
      </c>
      <c r="E2365" t="s">
        <v>264</v>
      </c>
      <c r="F2365" t="s">
        <v>376</v>
      </c>
      <c r="G2365" t="s">
        <v>245</v>
      </c>
      <c r="H2365" s="170">
        <v>5908.24</v>
      </c>
      <c r="I2365">
        <v>0</v>
      </c>
      <c r="J2365" t="s">
        <v>188</v>
      </c>
      <c r="K2365" t="s">
        <v>189</v>
      </c>
      <c r="L2365" t="s">
        <v>189</v>
      </c>
      <c r="M2365" t="s">
        <v>375</v>
      </c>
      <c r="Q2365">
        <v>218688</v>
      </c>
    </row>
    <row r="2366" spans="1:17" x14ac:dyDescent="0.2">
      <c r="A2366" s="169">
        <v>44012</v>
      </c>
      <c r="B2366">
        <v>2520</v>
      </c>
      <c r="C2366" t="s">
        <v>199</v>
      </c>
      <c r="D2366" t="s">
        <v>265</v>
      </c>
      <c r="E2366" t="s">
        <v>264</v>
      </c>
      <c r="F2366" t="s">
        <v>328</v>
      </c>
      <c r="G2366" t="s">
        <v>245</v>
      </c>
      <c r="H2366" s="170">
        <v>13857</v>
      </c>
      <c r="I2366">
        <v>0</v>
      </c>
      <c r="J2366" t="s">
        <v>188</v>
      </c>
      <c r="K2366" t="s">
        <v>189</v>
      </c>
      <c r="L2366" t="s">
        <v>189</v>
      </c>
      <c r="M2366" t="s">
        <v>374</v>
      </c>
      <c r="Q2366">
        <v>218698</v>
      </c>
    </row>
    <row r="2367" spans="1:17" x14ac:dyDescent="0.2">
      <c r="A2367" s="169">
        <v>44012</v>
      </c>
      <c r="B2367">
        <v>4120</v>
      </c>
      <c r="C2367" t="s">
        <v>233</v>
      </c>
      <c r="D2367" t="s">
        <v>265</v>
      </c>
      <c r="E2367" t="s">
        <v>264</v>
      </c>
      <c r="F2367" t="s">
        <v>373</v>
      </c>
      <c r="G2367" t="s">
        <v>245</v>
      </c>
      <c r="H2367" s="170">
        <v>2380</v>
      </c>
      <c r="I2367">
        <v>0</v>
      </c>
      <c r="J2367" t="s">
        <v>188</v>
      </c>
      <c r="K2367" t="s">
        <v>189</v>
      </c>
      <c r="L2367" t="s">
        <v>189</v>
      </c>
      <c r="M2367" t="s">
        <v>372</v>
      </c>
      <c r="Q2367">
        <v>218710</v>
      </c>
    </row>
    <row r="2368" spans="1:17" x14ac:dyDescent="0.2">
      <c r="A2368" s="169">
        <v>44008</v>
      </c>
      <c r="B2368">
        <v>3710</v>
      </c>
      <c r="C2368" t="s">
        <v>206</v>
      </c>
      <c r="D2368" t="s">
        <v>265</v>
      </c>
      <c r="E2368" t="s">
        <v>264</v>
      </c>
      <c r="F2368" t="s">
        <v>371</v>
      </c>
      <c r="G2368" t="s">
        <v>245</v>
      </c>
      <c r="H2368">
        <v>68.3</v>
      </c>
      <c r="I2368">
        <v>0</v>
      </c>
      <c r="K2368" t="s">
        <v>201</v>
      </c>
      <c r="M2368" t="s">
        <v>370</v>
      </c>
      <c r="Q2368">
        <v>218727</v>
      </c>
    </row>
    <row r="2369" spans="1:17" x14ac:dyDescent="0.2">
      <c r="A2369" s="169">
        <v>44008</v>
      </c>
      <c r="B2369">
        <v>3710</v>
      </c>
      <c r="C2369" t="s">
        <v>206</v>
      </c>
      <c r="D2369" t="s">
        <v>265</v>
      </c>
      <c r="E2369" t="s">
        <v>264</v>
      </c>
      <c r="F2369" t="s">
        <v>369</v>
      </c>
      <c r="G2369" t="s">
        <v>245</v>
      </c>
      <c r="H2369">
        <v>0.16</v>
      </c>
      <c r="I2369">
        <v>0</v>
      </c>
      <c r="K2369" t="s">
        <v>201</v>
      </c>
      <c r="M2369" t="s">
        <v>351</v>
      </c>
      <c r="Q2369">
        <v>218837</v>
      </c>
    </row>
    <row r="2370" spans="1:17" x14ac:dyDescent="0.2">
      <c r="A2370" s="169">
        <v>44008</v>
      </c>
      <c r="B2370">
        <v>3710</v>
      </c>
      <c r="C2370" t="s">
        <v>206</v>
      </c>
      <c r="D2370" t="s">
        <v>265</v>
      </c>
      <c r="E2370" t="s">
        <v>264</v>
      </c>
      <c r="F2370" t="s">
        <v>368</v>
      </c>
      <c r="G2370" t="s">
        <v>245</v>
      </c>
      <c r="H2370">
        <v>0.63</v>
      </c>
      <c r="I2370">
        <v>0</v>
      </c>
      <c r="K2370" t="s">
        <v>201</v>
      </c>
      <c r="M2370" t="s">
        <v>351</v>
      </c>
      <c r="Q2370">
        <v>218838</v>
      </c>
    </row>
    <row r="2371" spans="1:17" x14ac:dyDescent="0.2">
      <c r="A2371" s="169">
        <v>44008</v>
      </c>
      <c r="B2371">
        <v>3710</v>
      </c>
      <c r="C2371" t="s">
        <v>206</v>
      </c>
      <c r="D2371" t="s">
        <v>265</v>
      </c>
      <c r="E2371" t="s">
        <v>264</v>
      </c>
      <c r="F2371" t="s">
        <v>367</v>
      </c>
      <c r="G2371" t="s">
        <v>245</v>
      </c>
      <c r="H2371">
        <v>213.88</v>
      </c>
      <c r="I2371">
        <v>0</v>
      </c>
      <c r="K2371" t="s">
        <v>201</v>
      </c>
      <c r="M2371" t="s">
        <v>351</v>
      </c>
      <c r="Q2371">
        <v>218839</v>
      </c>
    </row>
    <row r="2372" spans="1:17" x14ac:dyDescent="0.2">
      <c r="A2372" s="169">
        <v>44008</v>
      </c>
      <c r="B2372">
        <v>3710</v>
      </c>
      <c r="C2372" t="s">
        <v>206</v>
      </c>
      <c r="D2372" t="s">
        <v>265</v>
      </c>
      <c r="E2372" t="s">
        <v>264</v>
      </c>
      <c r="F2372" t="s">
        <v>366</v>
      </c>
      <c r="G2372" t="s">
        <v>245</v>
      </c>
      <c r="H2372">
        <v>0.03</v>
      </c>
      <c r="I2372">
        <v>0</v>
      </c>
      <c r="K2372" t="s">
        <v>201</v>
      </c>
      <c r="M2372" t="s">
        <v>351</v>
      </c>
      <c r="Q2372">
        <v>218840</v>
      </c>
    </row>
    <row r="2373" spans="1:17" x14ac:dyDescent="0.2">
      <c r="A2373" s="169">
        <v>44008</v>
      </c>
      <c r="B2373">
        <v>3710</v>
      </c>
      <c r="C2373" t="s">
        <v>206</v>
      </c>
      <c r="D2373" t="s">
        <v>265</v>
      </c>
      <c r="E2373" t="s">
        <v>264</v>
      </c>
      <c r="F2373" t="s">
        <v>365</v>
      </c>
      <c r="G2373" t="s">
        <v>245</v>
      </c>
      <c r="H2373">
        <v>1.08</v>
      </c>
      <c r="I2373">
        <v>0</v>
      </c>
      <c r="K2373" t="s">
        <v>201</v>
      </c>
      <c r="M2373" t="s">
        <v>351</v>
      </c>
      <c r="Q2373">
        <v>218841</v>
      </c>
    </row>
    <row r="2374" spans="1:17" x14ac:dyDescent="0.2">
      <c r="A2374" s="169">
        <v>44008</v>
      </c>
      <c r="B2374">
        <v>3710</v>
      </c>
      <c r="C2374" t="s">
        <v>206</v>
      </c>
      <c r="D2374" t="s">
        <v>265</v>
      </c>
      <c r="E2374" t="s">
        <v>264</v>
      </c>
      <c r="F2374" t="s">
        <v>364</v>
      </c>
      <c r="G2374" t="s">
        <v>245</v>
      </c>
      <c r="H2374">
        <v>4.76</v>
      </c>
      <c r="I2374">
        <v>0</v>
      </c>
      <c r="K2374" t="s">
        <v>201</v>
      </c>
      <c r="M2374" t="s">
        <v>351</v>
      </c>
      <c r="Q2374">
        <v>218842</v>
      </c>
    </row>
    <row r="2375" spans="1:17" x14ac:dyDescent="0.2">
      <c r="A2375" s="169">
        <v>44008</v>
      </c>
      <c r="B2375">
        <v>3710</v>
      </c>
      <c r="C2375" t="s">
        <v>206</v>
      </c>
      <c r="D2375" t="s">
        <v>265</v>
      </c>
      <c r="E2375" t="s">
        <v>264</v>
      </c>
      <c r="F2375" t="s">
        <v>363</v>
      </c>
      <c r="G2375" t="s">
        <v>245</v>
      </c>
      <c r="H2375">
        <v>5.65</v>
      </c>
      <c r="I2375">
        <v>0</v>
      </c>
      <c r="K2375" t="s">
        <v>201</v>
      </c>
      <c r="M2375" t="s">
        <v>351</v>
      </c>
      <c r="Q2375">
        <v>218843</v>
      </c>
    </row>
    <row r="2376" spans="1:17" x14ac:dyDescent="0.2">
      <c r="A2376" s="169">
        <v>44008</v>
      </c>
      <c r="B2376">
        <v>3710</v>
      </c>
      <c r="C2376" t="s">
        <v>206</v>
      </c>
      <c r="D2376" t="s">
        <v>265</v>
      </c>
      <c r="E2376" t="s">
        <v>264</v>
      </c>
      <c r="F2376" t="s">
        <v>362</v>
      </c>
      <c r="G2376" t="s">
        <v>245</v>
      </c>
      <c r="H2376">
        <v>0.17</v>
      </c>
      <c r="I2376">
        <v>0</v>
      </c>
      <c r="K2376" t="s">
        <v>201</v>
      </c>
      <c r="M2376" t="s">
        <v>351</v>
      </c>
      <c r="Q2376">
        <v>218844</v>
      </c>
    </row>
    <row r="2377" spans="1:17" x14ac:dyDescent="0.2">
      <c r="A2377" s="169">
        <v>44008</v>
      </c>
      <c r="B2377">
        <v>3710</v>
      </c>
      <c r="C2377" t="s">
        <v>206</v>
      </c>
      <c r="D2377" t="s">
        <v>265</v>
      </c>
      <c r="E2377" t="s">
        <v>264</v>
      </c>
      <c r="F2377" t="s">
        <v>361</v>
      </c>
      <c r="G2377" t="s">
        <v>245</v>
      </c>
      <c r="H2377">
        <v>0.79</v>
      </c>
      <c r="I2377">
        <v>0</v>
      </c>
      <c r="K2377" t="s">
        <v>201</v>
      </c>
      <c r="M2377" t="s">
        <v>351</v>
      </c>
      <c r="Q2377">
        <v>218845</v>
      </c>
    </row>
    <row r="2378" spans="1:17" x14ac:dyDescent="0.2">
      <c r="A2378" s="169">
        <v>44008</v>
      </c>
      <c r="B2378">
        <v>3710</v>
      </c>
      <c r="C2378" t="s">
        <v>206</v>
      </c>
      <c r="D2378" t="s">
        <v>265</v>
      </c>
      <c r="E2378" t="s">
        <v>264</v>
      </c>
      <c r="F2378" t="s">
        <v>360</v>
      </c>
      <c r="G2378" t="s">
        <v>245</v>
      </c>
      <c r="H2378">
        <v>1.82</v>
      </c>
      <c r="I2378">
        <v>0</v>
      </c>
      <c r="K2378" t="s">
        <v>201</v>
      </c>
      <c r="M2378" t="s">
        <v>351</v>
      </c>
      <c r="Q2378">
        <v>218846</v>
      </c>
    </row>
    <row r="2379" spans="1:17" x14ac:dyDescent="0.2">
      <c r="A2379" s="169">
        <v>44008</v>
      </c>
      <c r="B2379">
        <v>3710</v>
      </c>
      <c r="C2379" t="s">
        <v>206</v>
      </c>
      <c r="D2379" t="s">
        <v>265</v>
      </c>
      <c r="E2379" t="s">
        <v>264</v>
      </c>
      <c r="F2379" t="s">
        <v>359</v>
      </c>
      <c r="G2379" t="s">
        <v>245</v>
      </c>
      <c r="H2379">
        <v>2.84</v>
      </c>
      <c r="I2379">
        <v>0</v>
      </c>
      <c r="K2379" t="s">
        <v>201</v>
      </c>
      <c r="M2379" t="s">
        <v>351</v>
      </c>
      <c r="Q2379">
        <v>218847</v>
      </c>
    </row>
    <row r="2380" spans="1:17" x14ac:dyDescent="0.2">
      <c r="A2380" s="169">
        <v>44008</v>
      </c>
      <c r="B2380">
        <v>3710</v>
      </c>
      <c r="C2380" t="s">
        <v>206</v>
      </c>
      <c r="D2380" t="s">
        <v>265</v>
      </c>
      <c r="E2380" t="s">
        <v>264</v>
      </c>
      <c r="F2380" t="s">
        <v>358</v>
      </c>
      <c r="G2380" t="s">
        <v>245</v>
      </c>
      <c r="H2380">
        <v>12.18</v>
      </c>
      <c r="I2380">
        <v>0</v>
      </c>
      <c r="K2380" t="s">
        <v>201</v>
      </c>
      <c r="M2380" t="s">
        <v>351</v>
      </c>
      <c r="Q2380">
        <v>218848</v>
      </c>
    </row>
    <row r="2381" spans="1:17" x14ac:dyDescent="0.2">
      <c r="A2381" s="169">
        <v>44008</v>
      </c>
      <c r="B2381">
        <v>3710</v>
      </c>
      <c r="C2381" t="s">
        <v>206</v>
      </c>
      <c r="D2381" t="s">
        <v>265</v>
      </c>
      <c r="E2381" t="s">
        <v>264</v>
      </c>
      <c r="F2381" t="s">
        <v>357</v>
      </c>
      <c r="G2381" t="s">
        <v>245</v>
      </c>
      <c r="H2381">
        <v>1.22</v>
      </c>
      <c r="I2381">
        <v>0</v>
      </c>
      <c r="K2381" t="s">
        <v>201</v>
      </c>
      <c r="M2381" t="s">
        <v>351</v>
      </c>
      <c r="Q2381">
        <v>218849</v>
      </c>
    </row>
    <row r="2382" spans="1:17" x14ac:dyDescent="0.2">
      <c r="A2382" s="169">
        <v>44008</v>
      </c>
      <c r="B2382">
        <v>3710</v>
      </c>
      <c r="C2382" t="s">
        <v>206</v>
      </c>
      <c r="D2382" t="s">
        <v>265</v>
      </c>
      <c r="E2382" t="s">
        <v>264</v>
      </c>
      <c r="F2382" t="s">
        <v>356</v>
      </c>
      <c r="G2382" t="s">
        <v>245</v>
      </c>
      <c r="H2382">
        <v>1.69</v>
      </c>
      <c r="I2382">
        <v>0</v>
      </c>
      <c r="K2382" t="s">
        <v>201</v>
      </c>
      <c r="M2382" t="s">
        <v>351</v>
      </c>
      <c r="Q2382">
        <v>218850</v>
      </c>
    </row>
    <row r="2383" spans="1:17" x14ac:dyDescent="0.2">
      <c r="A2383" s="169">
        <v>44008</v>
      </c>
      <c r="B2383">
        <v>3710</v>
      </c>
      <c r="C2383" t="s">
        <v>206</v>
      </c>
      <c r="D2383" t="s">
        <v>265</v>
      </c>
      <c r="E2383" t="s">
        <v>264</v>
      </c>
      <c r="F2383" t="s">
        <v>355</v>
      </c>
      <c r="G2383" t="s">
        <v>245</v>
      </c>
      <c r="H2383">
        <v>7.25</v>
      </c>
      <c r="I2383">
        <v>0</v>
      </c>
      <c r="K2383" t="s">
        <v>201</v>
      </c>
      <c r="M2383" t="s">
        <v>351</v>
      </c>
      <c r="Q2383">
        <v>218851</v>
      </c>
    </row>
    <row r="2384" spans="1:17" x14ac:dyDescent="0.2">
      <c r="A2384" s="169">
        <v>44008</v>
      </c>
      <c r="B2384">
        <v>3710</v>
      </c>
      <c r="C2384" t="s">
        <v>206</v>
      </c>
      <c r="D2384" t="s">
        <v>265</v>
      </c>
      <c r="E2384" t="s">
        <v>264</v>
      </c>
      <c r="F2384" t="s">
        <v>354</v>
      </c>
      <c r="G2384" t="s">
        <v>245</v>
      </c>
      <c r="H2384">
        <v>35.76</v>
      </c>
      <c r="I2384">
        <v>0</v>
      </c>
      <c r="K2384" t="s">
        <v>201</v>
      </c>
      <c r="M2384" t="s">
        <v>351</v>
      </c>
      <c r="Q2384">
        <v>218852</v>
      </c>
    </row>
    <row r="2385" spans="1:17" x14ac:dyDescent="0.2">
      <c r="A2385" s="169">
        <v>44008</v>
      </c>
      <c r="B2385">
        <v>3710</v>
      </c>
      <c r="C2385" t="s">
        <v>206</v>
      </c>
      <c r="D2385" t="s">
        <v>265</v>
      </c>
      <c r="E2385" t="s">
        <v>264</v>
      </c>
      <c r="F2385" t="s">
        <v>353</v>
      </c>
      <c r="G2385" t="s">
        <v>245</v>
      </c>
      <c r="H2385">
        <v>1.1299999999999999</v>
      </c>
      <c r="I2385">
        <v>0</v>
      </c>
      <c r="K2385" t="s">
        <v>201</v>
      </c>
      <c r="M2385" t="s">
        <v>351</v>
      </c>
      <c r="Q2385">
        <v>218853</v>
      </c>
    </row>
    <row r="2386" spans="1:17" x14ac:dyDescent="0.2">
      <c r="A2386" s="169">
        <v>44008</v>
      </c>
      <c r="B2386">
        <v>3710</v>
      </c>
      <c r="C2386" t="s">
        <v>206</v>
      </c>
      <c r="D2386" t="s">
        <v>265</v>
      </c>
      <c r="E2386" t="s">
        <v>264</v>
      </c>
      <c r="F2386" t="s">
        <v>352</v>
      </c>
      <c r="G2386" t="s">
        <v>245</v>
      </c>
      <c r="H2386">
        <v>54.44</v>
      </c>
      <c r="I2386">
        <v>0</v>
      </c>
      <c r="K2386" t="s">
        <v>201</v>
      </c>
      <c r="M2386" t="s">
        <v>351</v>
      </c>
      <c r="Q2386">
        <v>218951</v>
      </c>
    </row>
    <row r="2387" spans="1:17" x14ac:dyDescent="0.2">
      <c r="A2387" s="169">
        <v>44012</v>
      </c>
      <c r="B2387">
        <v>3715</v>
      </c>
      <c r="C2387" t="s">
        <v>208</v>
      </c>
      <c r="D2387" t="s">
        <v>265</v>
      </c>
      <c r="E2387" t="s">
        <v>264</v>
      </c>
      <c r="F2387" t="s">
        <v>350</v>
      </c>
      <c r="G2387" t="s">
        <v>245</v>
      </c>
      <c r="H2387">
        <v>4.96</v>
      </c>
      <c r="I2387">
        <v>0</v>
      </c>
      <c r="J2387" t="s">
        <v>209</v>
      </c>
      <c r="K2387" t="s">
        <v>194</v>
      </c>
      <c r="L2387" t="s">
        <v>194</v>
      </c>
      <c r="M2387" t="s">
        <v>349</v>
      </c>
      <c r="Q2387">
        <v>218957</v>
      </c>
    </row>
    <row r="2388" spans="1:17" x14ac:dyDescent="0.2">
      <c r="A2388" s="169">
        <v>44008</v>
      </c>
      <c r="B2388">
        <v>3010</v>
      </c>
      <c r="C2388" t="s">
        <v>207</v>
      </c>
      <c r="D2388" t="s">
        <v>265</v>
      </c>
      <c r="E2388" t="s">
        <v>264</v>
      </c>
      <c r="F2388" t="s">
        <v>348</v>
      </c>
      <c r="G2388" t="s">
        <v>245</v>
      </c>
      <c r="H2388">
        <v>53.17</v>
      </c>
      <c r="I2388">
        <v>0</v>
      </c>
      <c r="J2388" t="s">
        <v>209</v>
      </c>
      <c r="K2388" t="s">
        <v>194</v>
      </c>
      <c r="L2388" t="s">
        <v>194</v>
      </c>
      <c r="M2388" t="s">
        <v>338</v>
      </c>
      <c r="N2388" t="s">
        <v>212</v>
      </c>
      <c r="Q2388">
        <v>218959</v>
      </c>
    </row>
    <row r="2389" spans="1:17" x14ac:dyDescent="0.2">
      <c r="A2389" s="169">
        <v>44008</v>
      </c>
      <c r="B2389">
        <v>3030</v>
      </c>
      <c r="C2389" t="s">
        <v>211</v>
      </c>
      <c r="D2389" t="s">
        <v>265</v>
      </c>
      <c r="E2389" t="s">
        <v>264</v>
      </c>
      <c r="F2389" t="s">
        <v>347</v>
      </c>
      <c r="G2389" t="s">
        <v>245</v>
      </c>
      <c r="H2389">
        <v>1.77</v>
      </c>
      <c r="I2389">
        <v>0</v>
      </c>
      <c r="J2389" t="s">
        <v>209</v>
      </c>
      <c r="K2389" t="s">
        <v>194</v>
      </c>
      <c r="L2389" t="s">
        <v>194</v>
      </c>
      <c r="M2389" t="s">
        <v>338</v>
      </c>
      <c r="N2389" t="s">
        <v>212</v>
      </c>
      <c r="Q2389">
        <v>219019</v>
      </c>
    </row>
    <row r="2390" spans="1:17" x14ac:dyDescent="0.2">
      <c r="A2390" s="169">
        <v>44008</v>
      </c>
      <c r="B2390">
        <v>3030</v>
      </c>
      <c r="C2390" t="s">
        <v>211</v>
      </c>
      <c r="D2390" t="s">
        <v>265</v>
      </c>
      <c r="E2390" t="s">
        <v>264</v>
      </c>
      <c r="F2390" t="s">
        <v>346</v>
      </c>
      <c r="G2390" t="s">
        <v>245</v>
      </c>
      <c r="H2390">
        <v>2.14</v>
      </c>
      <c r="I2390">
        <v>0</v>
      </c>
      <c r="J2390" t="s">
        <v>209</v>
      </c>
      <c r="K2390" t="s">
        <v>194</v>
      </c>
      <c r="L2390" t="s">
        <v>194</v>
      </c>
      <c r="M2390" t="s">
        <v>338</v>
      </c>
      <c r="N2390" t="s">
        <v>212</v>
      </c>
      <c r="Q2390">
        <v>219030</v>
      </c>
    </row>
    <row r="2391" spans="1:17" x14ac:dyDescent="0.2">
      <c r="A2391" s="169">
        <v>44008</v>
      </c>
      <c r="B2391">
        <v>3030</v>
      </c>
      <c r="C2391" t="s">
        <v>211</v>
      </c>
      <c r="D2391" t="s">
        <v>265</v>
      </c>
      <c r="E2391" t="s">
        <v>264</v>
      </c>
      <c r="F2391" t="s">
        <v>345</v>
      </c>
      <c r="G2391" t="s">
        <v>245</v>
      </c>
      <c r="H2391">
        <v>0.7</v>
      </c>
      <c r="I2391">
        <v>0</v>
      </c>
      <c r="J2391" t="s">
        <v>209</v>
      </c>
      <c r="K2391" t="s">
        <v>194</v>
      </c>
      <c r="L2391" t="s">
        <v>194</v>
      </c>
      <c r="M2391" t="s">
        <v>338</v>
      </c>
      <c r="N2391" t="s">
        <v>212</v>
      </c>
      <c r="Q2391">
        <v>219035</v>
      </c>
    </row>
    <row r="2392" spans="1:17" x14ac:dyDescent="0.2">
      <c r="A2392" s="169">
        <v>44008</v>
      </c>
      <c r="B2392">
        <v>3030</v>
      </c>
      <c r="C2392" t="s">
        <v>211</v>
      </c>
      <c r="D2392" t="s">
        <v>265</v>
      </c>
      <c r="E2392" t="s">
        <v>264</v>
      </c>
      <c r="F2392" t="s">
        <v>344</v>
      </c>
      <c r="G2392" t="s">
        <v>245</v>
      </c>
      <c r="H2392">
        <v>0.7</v>
      </c>
      <c r="I2392">
        <v>0</v>
      </c>
      <c r="J2392" t="s">
        <v>209</v>
      </c>
      <c r="K2392" t="s">
        <v>194</v>
      </c>
      <c r="L2392" t="s">
        <v>194</v>
      </c>
      <c r="M2392" t="s">
        <v>338</v>
      </c>
      <c r="N2392" t="s">
        <v>212</v>
      </c>
      <c r="Q2392">
        <v>219036</v>
      </c>
    </row>
    <row r="2393" spans="1:17" x14ac:dyDescent="0.2">
      <c r="A2393" s="169">
        <v>44008</v>
      </c>
      <c r="B2393">
        <v>3030</v>
      </c>
      <c r="C2393" t="s">
        <v>211</v>
      </c>
      <c r="D2393" t="s">
        <v>265</v>
      </c>
      <c r="E2393" t="s">
        <v>264</v>
      </c>
      <c r="F2393" t="s">
        <v>343</v>
      </c>
      <c r="G2393" t="s">
        <v>245</v>
      </c>
      <c r="H2393">
        <v>15.59</v>
      </c>
      <c r="I2393">
        <v>0</v>
      </c>
      <c r="J2393" t="s">
        <v>209</v>
      </c>
      <c r="K2393" t="s">
        <v>194</v>
      </c>
      <c r="L2393" t="s">
        <v>194</v>
      </c>
      <c r="M2393" t="s">
        <v>338</v>
      </c>
      <c r="N2393" t="s">
        <v>212</v>
      </c>
      <c r="Q2393">
        <v>219064</v>
      </c>
    </row>
    <row r="2394" spans="1:17" x14ac:dyDescent="0.2">
      <c r="A2394" s="169">
        <v>44008</v>
      </c>
      <c r="B2394">
        <v>3030</v>
      </c>
      <c r="C2394" t="s">
        <v>211</v>
      </c>
      <c r="D2394" t="s">
        <v>265</v>
      </c>
      <c r="E2394" t="s">
        <v>264</v>
      </c>
      <c r="F2394" t="s">
        <v>342</v>
      </c>
      <c r="G2394" t="s">
        <v>245</v>
      </c>
      <c r="H2394">
        <v>19.440000000000001</v>
      </c>
      <c r="I2394">
        <v>0</v>
      </c>
      <c r="J2394" t="s">
        <v>209</v>
      </c>
      <c r="K2394" t="s">
        <v>194</v>
      </c>
      <c r="L2394" t="s">
        <v>194</v>
      </c>
      <c r="M2394" t="s">
        <v>338</v>
      </c>
      <c r="N2394" t="s">
        <v>212</v>
      </c>
      <c r="Q2394">
        <v>219065</v>
      </c>
    </row>
    <row r="2395" spans="1:17" x14ac:dyDescent="0.2">
      <c r="A2395" s="169">
        <v>44008</v>
      </c>
      <c r="B2395">
        <v>3030</v>
      </c>
      <c r="C2395" t="s">
        <v>211</v>
      </c>
      <c r="D2395" t="s">
        <v>265</v>
      </c>
      <c r="E2395" t="s">
        <v>264</v>
      </c>
      <c r="F2395" t="s">
        <v>341</v>
      </c>
      <c r="G2395" t="s">
        <v>245</v>
      </c>
      <c r="H2395">
        <v>17.7</v>
      </c>
      <c r="I2395">
        <v>0</v>
      </c>
      <c r="J2395" t="s">
        <v>209</v>
      </c>
      <c r="K2395" t="s">
        <v>194</v>
      </c>
      <c r="L2395" t="s">
        <v>194</v>
      </c>
      <c r="M2395" t="s">
        <v>338</v>
      </c>
      <c r="N2395" t="s">
        <v>212</v>
      </c>
      <c r="Q2395">
        <v>219075</v>
      </c>
    </row>
    <row r="2396" spans="1:17" x14ac:dyDescent="0.2">
      <c r="A2396" s="169">
        <v>44008</v>
      </c>
      <c r="B2396">
        <v>3030</v>
      </c>
      <c r="C2396" t="s">
        <v>211</v>
      </c>
      <c r="D2396" t="s">
        <v>265</v>
      </c>
      <c r="E2396" t="s">
        <v>264</v>
      </c>
      <c r="F2396" t="s">
        <v>340</v>
      </c>
      <c r="G2396" t="s">
        <v>245</v>
      </c>
      <c r="H2396">
        <v>0.7</v>
      </c>
      <c r="I2396">
        <v>0</v>
      </c>
      <c r="J2396" t="s">
        <v>209</v>
      </c>
      <c r="K2396" t="s">
        <v>194</v>
      </c>
      <c r="L2396" t="s">
        <v>194</v>
      </c>
      <c r="M2396" t="s">
        <v>338</v>
      </c>
      <c r="N2396" t="s">
        <v>212</v>
      </c>
      <c r="Q2396">
        <v>219076</v>
      </c>
    </row>
    <row r="2397" spans="1:17" x14ac:dyDescent="0.2">
      <c r="A2397" s="169">
        <v>44008</v>
      </c>
      <c r="B2397">
        <v>3030</v>
      </c>
      <c r="C2397" t="s">
        <v>211</v>
      </c>
      <c r="D2397" t="s">
        <v>265</v>
      </c>
      <c r="E2397" t="s">
        <v>264</v>
      </c>
      <c r="F2397" t="s">
        <v>339</v>
      </c>
      <c r="G2397" t="s">
        <v>245</v>
      </c>
      <c r="H2397">
        <v>11.97</v>
      </c>
      <c r="I2397">
        <v>0</v>
      </c>
      <c r="J2397" t="s">
        <v>209</v>
      </c>
      <c r="K2397" t="s">
        <v>194</v>
      </c>
      <c r="L2397" t="s">
        <v>194</v>
      </c>
      <c r="M2397" t="s">
        <v>338</v>
      </c>
      <c r="N2397" t="s">
        <v>212</v>
      </c>
      <c r="Q2397">
        <v>219096</v>
      </c>
    </row>
    <row r="2398" spans="1:17" x14ac:dyDescent="0.2">
      <c r="A2398" s="169">
        <v>44012</v>
      </c>
      <c r="B2398">
        <v>3710</v>
      </c>
      <c r="C2398" t="s">
        <v>206</v>
      </c>
      <c r="D2398" t="s">
        <v>265</v>
      </c>
      <c r="E2398" t="s">
        <v>264</v>
      </c>
      <c r="F2398" t="s">
        <v>337</v>
      </c>
      <c r="G2398" t="s">
        <v>245</v>
      </c>
      <c r="H2398">
        <v>54.32</v>
      </c>
      <c r="I2398">
        <v>0</v>
      </c>
      <c r="J2398" t="s">
        <v>194</v>
      </c>
      <c r="K2398" t="s">
        <v>201</v>
      </c>
      <c r="L2398" t="s">
        <v>201</v>
      </c>
      <c r="M2398" t="s">
        <v>331</v>
      </c>
      <c r="N2398" t="s">
        <v>333</v>
      </c>
      <c r="Q2398">
        <v>219121</v>
      </c>
    </row>
    <row r="2399" spans="1:17" x14ac:dyDescent="0.2">
      <c r="A2399" s="169">
        <v>44012</v>
      </c>
      <c r="B2399">
        <v>3710</v>
      </c>
      <c r="C2399" t="s">
        <v>206</v>
      </c>
      <c r="D2399" t="s">
        <v>265</v>
      </c>
      <c r="E2399" t="s">
        <v>264</v>
      </c>
      <c r="F2399" t="s">
        <v>336</v>
      </c>
      <c r="G2399" t="s">
        <v>245</v>
      </c>
      <c r="H2399">
        <v>28.42</v>
      </c>
      <c r="I2399">
        <v>0</v>
      </c>
      <c r="J2399" t="s">
        <v>194</v>
      </c>
      <c r="K2399" t="s">
        <v>201</v>
      </c>
      <c r="L2399" t="s">
        <v>201</v>
      </c>
      <c r="M2399" t="s">
        <v>331</v>
      </c>
      <c r="N2399" t="s">
        <v>333</v>
      </c>
      <c r="Q2399">
        <v>219122</v>
      </c>
    </row>
    <row r="2400" spans="1:17" x14ac:dyDescent="0.2">
      <c r="A2400" s="169">
        <v>44012</v>
      </c>
      <c r="B2400">
        <v>3710</v>
      </c>
      <c r="C2400" t="s">
        <v>206</v>
      </c>
      <c r="D2400" t="s">
        <v>265</v>
      </c>
      <c r="E2400" t="s">
        <v>264</v>
      </c>
      <c r="F2400" t="s">
        <v>335</v>
      </c>
      <c r="G2400" t="s">
        <v>245</v>
      </c>
      <c r="H2400">
        <v>6.61</v>
      </c>
      <c r="I2400">
        <v>0</v>
      </c>
      <c r="J2400" t="s">
        <v>194</v>
      </c>
      <c r="K2400" t="s">
        <v>201</v>
      </c>
      <c r="L2400" t="s">
        <v>201</v>
      </c>
      <c r="M2400" t="s">
        <v>331</v>
      </c>
      <c r="N2400" t="s">
        <v>333</v>
      </c>
      <c r="Q2400">
        <v>219123</v>
      </c>
    </row>
    <row r="2401" spans="1:17" x14ac:dyDescent="0.2">
      <c r="A2401" s="169">
        <v>44012</v>
      </c>
      <c r="B2401">
        <v>3710</v>
      </c>
      <c r="C2401" t="s">
        <v>206</v>
      </c>
      <c r="D2401" t="s">
        <v>265</v>
      </c>
      <c r="E2401" t="s">
        <v>264</v>
      </c>
      <c r="F2401" t="s">
        <v>334</v>
      </c>
      <c r="G2401" t="s">
        <v>245</v>
      </c>
      <c r="H2401">
        <v>1.65</v>
      </c>
      <c r="I2401">
        <v>0</v>
      </c>
      <c r="J2401" t="s">
        <v>194</v>
      </c>
      <c r="K2401" t="s">
        <v>201</v>
      </c>
      <c r="L2401" t="s">
        <v>201</v>
      </c>
      <c r="M2401" t="s">
        <v>331</v>
      </c>
      <c r="N2401" t="s">
        <v>333</v>
      </c>
      <c r="Q2401">
        <v>219124</v>
      </c>
    </row>
    <row r="2402" spans="1:17" x14ac:dyDescent="0.2">
      <c r="A2402" s="169">
        <v>44012</v>
      </c>
      <c r="B2402">
        <v>3010</v>
      </c>
      <c r="C2402" t="s">
        <v>207</v>
      </c>
      <c r="D2402" t="s">
        <v>265</v>
      </c>
      <c r="E2402" t="s">
        <v>264</v>
      </c>
      <c r="F2402" t="s">
        <v>332</v>
      </c>
      <c r="G2402" t="s">
        <v>245</v>
      </c>
      <c r="H2402">
        <v>385</v>
      </c>
      <c r="I2402">
        <v>0</v>
      </c>
      <c r="J2402" t="s">
        <v>194</v>
      </c>
      <c r="K2402" t="s">
        <v>201</v>
      </c>
      <c r="L2402" t="s">
        <v>201</v>
      </c>
      <c r="M2402" t="s">
        <v>331</v>
      </c>
      <c r="N2402" t="s">
        <v>232</v>
      </c>
      <c r="Q2402">
        <v>219146</v>
      </c>
    </row>
    <row r="2403" spans="1:17" x14ac:dyDescent="0.2">
      <c r="A2403" s="169">
        <v>44012</v>
      </c>
      <c r="B2403">
        <v>2520</v>
      </c>
      <c r="C2403" t="s">
        <v>199</v>
      </c>
      <c r="D2403" t="s">
        <v>265</v>
      </c>
      <c r="E2403" t="s">
        <v>264</v>
      </c>
      <c r="F2403" t="s">
        <v>330</v>
      </c>
      <c r="G2403" t="s">
        <v>245</v>
      </c>
      <c r="H2403" s="170">
        <v>-13857</v>
      </c>
      <c r="I2403">
        <v>0</v>
      </c>
      <c r="J2403" t="s">
        <v>188</v>
      </c>
      <c r="K2403" t="s">
        <v>189</v>
      </c>
      <c r="L2403" t="s">
        <v>189</v>
      </c>
      <c r="M2403" t="s">
        <v>329</v>
      </c>
      <c r="Q2403">
        <v>219147</v>
      </c>
    </row>
    <row r="2404" spans="1:17" x14ac:dyDescent="0.2">
      <c r="A2404" s="169">
        <v>44012</v>
      </c>
      <c r="B2404">
        <v>2520</v>
      </c>
      <c r="C2404" t="s">
        <v>199</v>
      </c>
      <c r="D2404" t="s">
        <v>265</v>
      </c>
      <c r="E2404" t="s">
        <v>264</v>
      </c>
      <c r="F2404" t="s">
        <v>328</v>
      </c>
      <c r="G2404" t="s">
        <v>245</v>
      </c>
      <c r="H2404" s="170">
        <v>15723</v>
      </c>
      <c r="I2404">
        <v>0</v>
      </c>
      <c r="J2404" t="s">
        <v>188</v>
      </c>
      <c r="K2404" t="s">
        <v>189</v>
      </c>
      <c r="L2404" t="s">
        <v>189</v>
      </c>
      <c r="M2404" t="s">
        <v>327</v>
      </c>
      <c r="Q2404">
        <v>219149</v>
      </c>
    </row>
    <row r="2405" spans="1:17" x14ac:dyDescent="0.2">
      <c r="A2405" s="169">
        <v>44007</v>
      </c>
      <c r="B2405">
        <v>3010</v>
      </c>
      <c r="C2405" t="s">
        <v>207</v>
      </c>
      <c r="D2405" t="s">
        <v>265</v>
      </c>
      <c r="E2405" t="s">
        <v>264</v>
      </c>
      <c r="F2405" t="s">
        <v>326</v>
      </c>
      <c r="G2405" t="s">
        <v>245</v>
      </c>
      <c r="H2405">
        <v>55.07</v>
      </c>
      <c r="I2405">
        <v>0</v>
      </c>
      <c r="J2405" t="s">
        <v>194</v>
      </c>
      <c r="K2405" t="s">
        <v>201</v>
      </c>
      <c r="L2405" t="s">
        <v>201</v>
      </c>
      <c r="M2405" t="s">
        <v>325</v>
      </c>
      <c r="N2405" t="s">
        <v>232</v>
      </c>
      <c r="Q2405">
        <v>219158</v>
      </c>
    </row>
    <row r="2406" spans="1:17" x14ac:dyDescent="0.2">
      <c r="A2406" s="169">
        <v>44012</v>
      </c>
      <c r="B2406">
        <v>2310</v>
      </c>
      <c r="C2406" t="s">
        <v>286</v>
      </c>
      <c r="D2406" t="s">
        <v>265</v>
      </c>
      <c r="E2406" t="s">
        <v>264</v>
      </c>
      <c r="F2406" t="s">
        <v>324</v>
      </c>
      <c r="G2406" t="s">
        <v>245</v>
      </c>
      <c r="H2406" s="170">
        <v>1144</v>
      </c>
      <c r="I2406">
        <v>0</v>
      </c>
      <c r="J2406" t="s">
        <v>209</v>
      </c>
      <c r="K2406" t="s">
        <v>194</v>
      </c>
      <c r="L2406" t="s">
        <v>194</v>
      </c>
      <c r="M2406" t="s">
        <v>323</v>
      </c>
      <c r="Q2406">
        <v>219160</v>
      </c>
    </row>
    <row r="2407" spans="1:17" x14ac:dyDescent="0.2">
      <c r="A2407" s="169">
        <v>44012</v>
      </c>
      <c r="B2407">
        <v>2515</v>
      </c>
      <c r="C2407" t="s">
        <v>236</v>
      </c>
      <c r="D2407" t="s">
        <v>265</v>
      </c>
      <c r="E2407" t="s">
        <v>264</v>
      </c>
      <c r="F2407" t="s">
        <v>322</v>
      </c>
      <c r="G2407" t="s">
        <v>245</v>
      </c>
      <c r="H2407" s="170">
        <v>-17095</v>
      </c>
      <c r="I2407">
        <v>0</v>
      </c>
      <c r="J2407" t="s">
        <v>188</v>
      </c>
      <c r="K2407" t="s">
        <v>189</v>
      </c>
      <c r="L2407" t="s">
        <v>189</v>
      </c>
      <c r="M2407" t="s">
        <v>321</v>
      </c>
      <c r="Q2407">
        <v>219166</v>
      </c>
    </row>
    <row r="2408" spans="1:17" x14ac:dyDescent="0.2">
      <c r="A2408" s="169">
        <v>44012</v>
      </c>
      <c r="B2408">
        <v>3710</v>
      </c>
      <c r="C2408" t="s">
        <v>206</v>
      </c>
      <c r="D2408" t="s">
        <v>265</v>
      </c>
      <c r="E2408" t="s">
        <v>264</v>
      </c>
      <c r="F2408" t="s">
        <v>320</v>
      </c>
      <c r="G2408" t="s">
        <v>245</v>
      </c>
      <c r="H2408">
        <v>-87.7</v>
      </c>
      <c r="I2408">
        <v>0</v>
      </c>
      <c r="K2408" t="s">
        <v>201</v>
      </c>
      <c r="M2408" t="s">
        <v>319</v>
      </c>
      <c r="Q2408">
        <v>219180</v>
      </c>
    </row>
    <row r="2409" spans="1:17" x14ac:dyDescent="0.2">
      <c r="A2409" s="169">
        <v>44012</v>
      </c>
      <c r="B2409">
        <v>3730</v>
      </c>
      <c r="C2409" t="s">
        <v>234</v>
      </c>
      <c r="D2409" t="s">
        <v>265</v>
      </c>
      <c r="E2409" t="s">
        <v>264</v>
      </c>
      <c r="F2409" t="s">
        <v>318</v>
      </c>
      <c r="G2409" t="s">
        <v>245</v>
      </c>
      <c r="H2409" s="170">
        <v>7912</v>
      </c>
      <c r="I2409">
        <v>0</v>
      </c>
      <c r="J2409" t="s">
        <v>262</v>
      </c>
      <c r="K2409" t="s">
        <v>198</v>
      </c>
      <c r="L2409" t="s">
        <v>198</v>
      </c>
      <c r="M2409" t="s">
        <v>284</v>
      </c>
      <c r="N2409" t="s">
        <v>317</v>
      </c>
      <c r="Q2409">
        <v>219211</v>
      </c>
    </row>
    <row r="2410" spans="1:17" x14ac:dyDescent="0.2">
      <c r="A2410" s="169">
        <v>44012</v>
      </c>
      <c r="B2410">
        <v>4125</v>
      </c>
      <c r="C2410" t="s">
        <v>303</v>
      </c>
      <c r="D2410" t="s">
        <v>265</v>
      </c>
      <c r="E2410" t="s">
        <v>264</v>
      </c>
      <c r="F2410" t="s">
        <v>316</v>
      </c>
      <c r="G2410" t="s">
        <v>245</v>
      </c>
      <c r="H2410" s="170">
        <v>5079.68</v>
      </c>
      <c r="I2410">
        <v>0</v>
      </c>
      <c r="J2410" t="s">
        <v>262</v>
      </c>
      <c r="K2410" t="s">
        <v>198</v>
      </c>
      <c r="L2410" t="s">
        <v>198</v>
      </c>
      <c r="M2410" t="s">
        <v>284</v>
      </c>
      <c r="N2410" t="s">
        <v>314</v>
      </c>
      <c r="Q2410">
        <v>219212</v>
      </c>
    </row>
    <row r="2411" spans="1:17" x14ac:dyDescent="0.2">
      <c r="A2411" s="169">
        <v>44012</v>
      </c>
      <c r="B2411">
        <v>4125</v>
      </c>
      <c r="C2411" t="s">
        <v>303</v>
      </c>
      <c r="D2411" t="s">
        <v>265</v>
      </c>
      <c r="E2411" t="s">
        <v>264</v>
      </c>
      <c r="F2411" t="s">
        <v>315</v>
      </c>
      <c r="G2411" t="s">
        <v>245</v>
      </c>
      <c r="H2411" s="170">
        <v>4029.87</v>
      </c>
      <c r="I2411">
        <v>0</v>
      </c>
      <c r="J2411" t="s">
        <v>262</v>
      </c>
      <c r="K2411" t="s">
        <v>198</v>
      </c>
      <c r="L2411" t="s">
        <v>198</v>
      </c>
      <c r="M2411" t="s">
        <v>284</v>
      </c>
      <c r="N2411" t="s">
        <v>314</v>
      </c>
      <c r="Q2411">
        <v>219213</v>
      </c>
    </row>
    <row r="2412" spans="1:17" x14ac:dyDescent="0.2">
      <c r="A2412" s="169">
        <v>44012</v>
      </c>
      <c r="B2412">
        <v>3770</v>
      </c>
      <c r="C2412" t="s">
        <v>313</v>
      </c>
      <c r="D2412" t="s">
        <v>265</v>
      </c>
      <c r="E2412" t="s">
        <v>264</v>
      </c>
      <c r="F2412" t="s">
        <v>312</v>
      </c>
      <c r="G2412" t="s">
        <v>245</v>
      </c>
      <c r="H2412" s="170">
        <v>1000</v>
      </c>
      <c r="I2412">
        <v>0</v>
      </c>
      <c r="J2412" t="s">
        <v>262</v>
      </c>
      <c r="K2412" t="s">
        <v>198</v>
      </c>
      <c r="L2412" t="s">
        <v>198</v>
      </c>
      <c r="M2412" t="s">
        <v>284</v>
      </c>
      <c r="N2412" t="s">
        <v>311</v>
      </c>
      <c r="Q2412">
        <v>219214</v>
      </c>
    </row>
    <row r="2413" spans="1:17" x14ac:dyDescent="0.2">
      <c r="A2413" s="169">
        <v>44012</v>
      </c>
      <c r="B2413">
        <v>3435</v>
      </c>
      <c r="C2413" t="s">
        <v>289</v>
      </c>
      <c r="D2413" t="s">
        <v>265</v>
      </c>
      <c r="E2413" t="s">
        <v>264</v>
      </c>
      <c r="F2413" t="s">
        <v>310</v>
      </c>
      <c r="G2413" t="s">
        <v>245</v>
      </c>
      <c r="H2413">
        <v>435</v>
      </c>
      <c r="I2413">
        <v>0</v>
      </c>
      <c r="J2413" t="s">
        <v>262</v>
      </c>
      <c r="K2413" t="s">
        <v>198</v>
      </c>
      <c r="L2413" t="s">
        <v>198</v>
      </c>
      <c r="M2413" t="s">
        <v>284</v>
      </c>
      <c r="N2413" t="s">
        <v>308</v>
      </c>
      <c r="Q2413">
        <v>219216</v>
      </c>
    </row>
    <row r="2414" spans="1:17" x14ac:dyDescent="0.2">
      <c r="A2414" s="169">
        <v>44012</v>
      </c>
      <c r="B2414">
        <v>3435</v>
      </c>
      <c r="C2414" t="s">
        <v>289</v>
      </c>
      <c r="D2414" t="s">
        <v>265</v>
      </c>
      <c r="E2414" t="s">
        <v>264</v>
      </c>
      <c r="F2414" t="s">
        <v>309</v>
      </c>
      <c r="G2414" t="s">
        <v>245</v>
      </c>
      <c r="H2414">
        <v>435</v>
      </c>
      <c r="I2414">
        <v>0</v>
      </c>
      <c r="J2414" t="s">
        <v>262</v>
      </c>
      <c r="K2414" t="s">
        <v>198</v>
      </c>
      <c r="L2414" t="s">
        <v>198</v>
      </c>
      <c r="M2414" t="s">
        <v>284</v>
      </c>
      <c r="N2414" t="s">
        <v>308</v>
      </c>
      <c r="Q2414">
        <v>219217</v>
      </c>
    </row>
    <row r="2415" spans="1:17" x14ac:dyDescent="0.2">
      <c r="A2415" s="169">
        <v>44012</v>
      </c>
      <c r="B2415">
        <v>3705</v>
      </c>
      <c r="C2415" t="s">
        <v>204</v>
      </c>
      <c r="D2415" t="s">
        <v>265</v>
      </c>
      <c r="E2415" t="s">
        <v>264</v>
      </c>
      <c r="F2415" t="s">
        <v>307</v>
      </c>
      <c r="G2415" t="s">
        <v>245</v>
      </c>
      <c r="H2415">
        <v>523.91999999999996</v>
      </c>
      <c r="I2415">
        <v>0</v>
      </c>
      <c r="J2415" t="s">
        <v>262</v>
      </c>
      <c r="K2415" t="s">
        <v>198</v>
      </c>
      <c r="L2415" t="s">
        <v>198</v>
      </c>
      <c r="M2415" t="s">
        <v>284</v>
      </c>
      <c r="N2415" t="s">
        <v>306</v>
      </c>
      <c r="Q2415">
        <v>219218</v>
      </c>
    </row>
    <row r="2416" spans="1:17" x14ac:dyDescent="0.2">
      <c r="A2416" s="169">
        <v>44012</v>
      </c>
      <c r="B2416">
        <v>3435</v>
      </c>
      <c r="C2416" t="s">
        <v>289</v>
      </c>
      <c r="D2416" t="s">
        <v>265</v>
      </c>
      <c r="E2416" t="s">
        <v>264</v>
      </c>
      <c r="F2416" t="s">
        <v>305</v>
      </c>
      <c r="G2416" t="s">
        <v>245</v>
      </c>
      <c r="H2416">
        <v>249.55</v>
      </c>
      <c r="I2416">
        <v>0</v>
      </c>
      <c r="J2416" t="s">
        <v>262</v>
      </c>
      <c r="K2416" t="s">
        <v>198</v>
      </c>
      <c r="L2416" t="s">
        <v>198</v>
      </c>
      <c r="M2416" t="s">
        <v>284</v>
      </c>
      <c r="N2416" t="s">
        <v>304</v>
      </c>
      <c r="Q2416">
        <v>219220</v>
      </c>
    </row>
    <row r="2417" spans="1:17" x14ac:dyDescent="0.2">
      <c r="A2417" s="169">
        <v>44012</v>
      </c>
      <c r="B2417">
        <v>4125</v>
      </c>
      <c r="C2417" t="s">
        <v>303</v>
      </c>
      <c r="D2417" t="s">
        <v>265</v>
      </c>
      <c r="E2417" t="s">
        <v>264</v>
      </c>
      <c r="F2417" t="s">
        <v>302</v>
      </c>
      <c r="G2417" t="s">
        <v>245</v>
      </c>
      <c r="H2417" s="170">
        <v>8731</v>
      </c>
      <c r="I2417">
        <v>0</v>
      </c>
      <c r="J2417" t="s">
        <v>262</v>
      </c>
      <c r="K2417" t="s">
        <v>198</v>
      </c>
      <c r="L2417" t="s">
        <v>198</v>
      </c>
      <c r="M2417" t="s">
        <v>284</v>
      </c>
      <c r="N2417" t="s">
        <v>301</v>
      </c>
      <c r="Q2417">
        <v>219221</v>
      </c>
    </row>
    <row r="2418" spans="1:17" x14ac:dyDescent="0.2">
      <c r="A2418" s="169">
        <v>44012</v>
      </c>
      <c r="B2418">
        <v>3715</v>
      </c>
      <c r="C2418" t="s">
        <v>208</v>
      </c>
      <c r="D2418" t="s">
        <v>265</v>
      </c>
      <c r="E2418" t="s">
        <v>264</v>
      </c>
      <c r="F2418" t="s">
        <v>300</v>
      </c>
      <c r="G2418" t="s">
        <v>245</v>
      </c>
      <c r="H2418">
        <v>77.09</v>
      </c>
      <c r="I2418">
        <v>0</v>
      </c>
      <c r="J2418" t="s">
        <v>262</v>
      </c>
      <c r="K2418" t="s">
        <v>198</v>
      </c>
      <c r="L2418" t="s">
        <v>198</v>
      </c>
      <c r="M2418" t="s">
        <v>284</v>
      </c>
      <c r="N2418" t="s">
        <v>210</v>
      </c>
      <c r="Q2418">
        <v>219222</v>
      </c>
    </row>
    <row r="2419" spans="1:17" x14ac:dyDescent="0.2">
      <c r="A2419" s="169">
        <v>44012</v>
      </c>
      <c r="B2419">
        <v>2310</v>
      </c>
      <c r="C2419" t="s">
        <v>286</v>
      </c>
      <c r="D2419" t="s">
        <v>265</v>
      </c>
      <c r="E2419" t="s">
        <v>264</v>
      </c>
      <c r="F2419" t="s">
        <v>299</v>
      </c>
      <c r="G2419" t="s">
        <v>245</v>
      </c>
      <c r="H2419">
        <v>565</v>
      </c>
      <c r="I2419">
        <v>0</v>
      </c>
      <c r="J2419" t="s">
        <v>262</v>
      </c>
      <c r="K2419" t="s">
        <v>198</v>
      </c>
      <c r="L2419" t="s">
        <v>198</v>
      </c>
      <c r="M2419" t="s">
        <v>284</v>
      </c>
      <c r="N2419" t="s">
        <v>297</v>
      </c>
      <c r="Q2419">
        <v>219233</v>
      </c>
    </row>
    <row r="2420" spans="1:17" x14ac:dyDescent="0.2">
      <c r="A2420" s="169">
        <v>44012</v>
      </c>
      <c r="B2420">
        <v>2310</v>
      </c>
      <c r="C2420" t="s">
        <v>286</v>
      </c>
      <c r="D2420" t="s">
        <v>265</v>
      </c>
      <c r="E2420" t="s">
        <v>264</v>
      </c>
      <c r="F2420" t="s">
        <v>298</v>
      </c>
      <c r="G2420" t="s">
        <v>245</v>
      </c>
      <c r="H2420">
        <v>565</v>
      </c>
      <c r="I2420">
        <v>0</v>
      </c>
      <c r="J2420" t="s">
        <v>262</v>
      </c>
      <c r="K2420" t="s">
        <v>198</v>
      </c>
      <c r="L2420" t="s">
        <v>198</v>
      </c>
      <c r="M2420" t="s">
        <v>284</v>
      </c>
      <c r="N2420" t="s">
        <v>297</v>
      </c>
      <c r="Q2420">
        <v>219234</v>
      </c>
    </row>
    <row r="2421" spans="1:17" x14ac:dyDescent="0.2">
      <c r="A2421" s="169">
        <v>44012</v>
      </c>
      <c r="B2421">
        <v>2310</v>
      </c>
      <c r="C2421" t="s">
        <v>286</v>
      </c>
      <c r="D2421" t="s">
        <v>265</v>
      </c>
      <c r="E2421" t="s">
        <v>264</v>
      </c>
      <c r="F2421" t="s">
        <v>296</v>
      </c>
      <c r="G2421" t="s">
        <v>245</v>
      </c>
      <c r="H2421">
        <v>312</v>
      </c>
      <c r="I2421">
        <v>0</v>
      </c>
      <c r="J2421" t="s">
        <v>262</v>
      </c>
      <c r="K2421" t="s">
        <v>198</v>
      </c>
      <c r="L2421" t="s">
        <v>198</v>
      </c>
      <c r="M2421" t="s">
        <v>284</v>
      </c>
      <c r="N2421" t="s">
        <v>295</v>
      </c>
      <c r="Q2421">
        <v>219235</v>
      </c>
    </row>
    <row r="2422" spans="1:17" x14ac:dyDescent="0.2">
      <c r="A2422" s="169">
        <v>44012</v>
      </c>
      <c r="B2422">
        <v>2315</v>
      </c>
      <c r="C2422" t="s">
        <v>292</v>
      </c>
      <c r="D2422" t="s">
        <v>265</v>
      </c>
      <c r="E2422" t="s">
        <v>264</v>
      </c>
      <c r="F2422" t="s">
        <v>294</v>
      </c>
      <c r="G2422" t="s">
        <v>245</v>
      </c>
      <c r="H2422">
        <v>397.5</v>
      </c>
      <c r="I2422">
        <v>0</v>
      </c>
      <c r="J2422" t="s">
        <v>262</v>
      </c>
      <c r="K2422" t="s">
        <v>198</v>
      </c>
      <c r="L2422" t="s">
        <v>198</v>
      </c>
      <c r="M2422" t="s">
        <v>284</v>
      </c>
      <c r="N2422" t="s">
        <v>293</v>
      </c>
      <c r="Q2422">
        <v>219236</v>
      </c>
    </row>
    <row r="2423" spans="1:17" x14ac:dyDescent="0.2">
      <c r="A2423" s="169">
        <v>44012</v>
      </c>
      <c r="B2423">
        <v>2315</v>
      </c>
      <c r="C2423" t="s">
        <v>292</v>
      </c>
      <c r="D2423" t="s">
        <v>265</v>
      </c>
      <c r="E2423" t="s">
        <v>264</v>
      </c>
      <c r="F2423" t="s">
        <v>291</v>
      </c>
      <c r="G2423" t="s">
        <v>245</v>
      </c>
      <c r="H2423">
        <v>250</v>
      </c>
      <c r="I2423">
        <v>0</v>
      </c>
      <c r="J2423" t="s">
        <v>262</v>
      </c>
      <c r="K2423" t="s">
        <v>198</v>
      </c>
      <c r="L2423" t="s">
        <v>198</v>
      </c>
      <c r="M2423" t="s">
        <v>284</v>
      </c>
      <c r="N2423" t="s">
        <v>290</v>
      </c>
      <c r="Q2423">
        <v>219237</v>
      </c>
    </row>
    <row r="2424" spans="1:17" x14ac:dyDescent="0.2">
      <c r="A2424" s="169">
        <v>44012</v>
      </c>
      <c r="B2424">
        <v>3435</v>
      </c>
      <c r="C2424" t="s">
        <v>289</v>
      </c>
      <c r="D2424" t="s">
        <v>265</v>
      </c>
      <c r="E2424" t="s">
        <v>264</v>
      </c>
      <c r="F2424" t="s">
        <v>288</v>
      </c>
      <c r="G2424" t="s">
        <v>245</v>
      </c>
      <c r="H2424" s="170">
        <v>1200</v>
      </c>
      <c r="I2424">
        <v>0</v>
      </c>
      <c r="J2424" t="s">
        <v>262</v>
      </c>
      <c r="K2424" t="s">
        <v>198</v>
      </c>
      <c r="L2424" t="s">
        <v>198</v>
      </c>
      <c r="M2424" t="s">
        <v>284</v>
      </c>
      <c r="N2424" t="s">
        <v>287</v>
      </c>
      <c r="Q2424">
        <v>219238</v>
      </c>
    </row>
    <row r="2425" spans="1:17" x14ac:dyDescent="0.2">
      <c r="A2425" s="169">
        <v>44012</v>
      </c>
      <c r="B2425">
        <v>2310</v>
      </c>
      <c r="C2425" t="s">
        <v>286</v>
      </c>
      <c r="D2425" t="s">
        <v>265</v>
      </c>
      <c r="E2425" t="s">
        <v>264</v>
      </c>
      <c r="F2425" t="s">
        <v>285</v>
      </c>
      <c r="G2425" t="s">
        <v>245</v>
      </c>
      <c r="H2425" s="170">
        <v>1144</v>
      </c>
      <c r="I2425">
        <v>0</v>
      </c>
      <c r="J2425" t="s">
        <v>262</v>
      </c>
      <c r="K2425" t="s">
        <v>198</v>
      </c>
      <c r="L2425" t="s">
        <v>198</v>
      </c>
      <c r="M2425" t="s">
        <v>284</v>
      </c>
      <c r="N2425" t="s">
        <v>169</v>
      </c>
      <c r="Q2425">
        <v>219242</v>
      </c>
    </row>
    <row r="2426" spans="1:17" x14ac:dyDescent="0.2">
      <c r="A2426" s="169">
        <v>44012</v>
      </c>
      <c r="B2426">
        <v>3305</v>
      </c>
      <c r="C2426" t="s">
        <v>283</v>
      </c>
      <c r="D2426" t="s">
        <v>265</v>
      </c>
      <c r="E2426" t="s">
        <v>264</v>
      </c>
      <c r="F2426" t="s">
        <v>282</v>
      </c>
      <c r="G2426" t="s">
        <v>245</v>
      </c>
      <c r="H2426">
        <v>-219.08</v>
      </c>
      <c r="I2426">
        <v>0</v>
      </c>
      <c r="J2426" t="s">
        <v>262</v>
      </c>
      <c r="K2426" t="s">
        <v>198</v>
      </c>
      <c r="L2426" t="s">
        <v>198</v>
      </c>
      <c r="M2426" t="s">
        <v>281</v>
      </c>
      <c r="N2426" t="s">
        <v>280</v>
      </c>
      <c r="Q2426">
        <v>219358</v>
      </c>
    </row>
    <row r="2427" spans="1:17" x14ac:dyDescent="0.2">
      <c r="A2427" s="169">
        <v>44012</v>
      </c>
      <c r="B2427">
        <v>3790</v>
      </c>
      <c r="C2427" t="s">
        <v>279</v>
      </c>
      <c r="D2427" t="s">
        <v>265</v>
      </c>
      <c r="E2427" t="s">
        <v>264</v>
      </c>
      <c r="F2427" t="s">
        <v>277</v>
      </c>
      <c r="G2427" t="s">
        <v>245</v>
      </c>
      <c r="H2427" s="170">
        <v>1482.5</v>
      </c>
      <c r="I2427">
        <v>0</v>
      </c>
      <c r="J2427" t="s">
        <v>188</v>
      </c>
      <c r="K2427" t="s">
        <v>189</v>
      </c>
      <c r="L2427" t="s">
        <v>189</v>
      </c>
      <c r="M2427" t="s">
        <v>276</v>
      </c>
      <c r="Q2427">
        <v>219501</v>
      </c>
    </row>
    <row r="2428" spans="1:17" x14ac:dyDescent="0.2">
      <c r="A2428" s="169">
        <v>44012</v>
      </c>
      <c r="B2428">
        <v>3795</v>
      </c>
      <c r="C2428" t="s">
        <v>278</v>
      </c>
      <c r="D2428" t="s">
        <v>265</v>
      </c>
      <c r="E2428" t="s">
        <v>264</v>
      </c>
      <c r="F2428" t="s">
        <v>277</v>
      </c>
      <c r="G2428" t="s">
        <v>245</v>
      </c>
      <c r="H2428">
        <v>392.64</v>
      </c>
      <c r="I2428">
        <v>0</v>
      </c>
      <c r="J2428" t="s">
        <v>188</v>
      </c>
      <c r="K2428" t="s">
        <v>189</v>
      </c>
      <c r="L2428" t="s">
        <v>189</v>
      </c>
      <c r="M2428" t="s">
        <v>276</v>
      </c>
      <c r="Q2428">
        <v>219502</v>
      </c>
    </row>
    <row r="2429" spans="1:17" x14ac:dyDescent="0.2">
      <c r="A2429" s="169">
        <v>44012</v>
      </c>
      <c r="B2429">
        <v>3705</v>
      </c>
      <c r="C2429" t="s">
        <v>204</v>
      </c>
      <c r="D2429" t="s">
        <v>265</v>
      </c>
      <c r="E2429" t="s">
        <v>264</v>
      </c>
      <c r="F2429" t="s">
        <v>275</v>
      </c>
      <c r="G2429" t="s">
        <v>245</v>
      </c>
      <c r="H2429" s="170">
        <v>1177.0999999999999</v>
      </c>
      <c r="I2429">
        <v>0</v>
      </c>
      <c r="J2429" t="s">
        <v>188</v>
      </c>
      <c r="K2429" t="s">
        <v>189</v>
      </c>
      <c r="L2429" t="s">
        <v>189</v>
      </c>
      <c r="M2429" t="s">
        <v>274</v>
      </c>
      <c r="N2429" t="s">
        <v>273</v>
      </c>
      <c r="Q2429">
        <v>219533</v>
      </c>
    </row>
    <row r="2430" spans="1:17" x14ac:dyDescent="0.2">
      <c r="A2430" s="169">
        <v>44012</v>
      </c>
      <c r="B2430">
        <v>2125</v>
      </c>
      <c r="C2430" t="s">
        <v>203</v>
      </c>
      <c r="D2430" t="s">
        <v>265</v>
      </c>
      <c r="E2430" t="s">
        <v>264</v>
      </c>
      <c r="F2430" t="s">
        <v>272</v>
      </c>
      <c r="G2430" t="s">
        <v>245</v>
      </c>
      <c r="H2430">
        <v>4.6500000000000004</v>
      </c>
      <c r="I2430">
        <v>0</v>
      </c>
      <c r="J2430" t="s">
        <v>189</v>
      </c>
      <c r="K2430" t="s">
        <v>188</v>
      </c>
      <c r="L2430" t="s">
        <v>188</v>
      </c>
      <c r="M2430" t="s">
        <v>270</v>
      </c>
      <c r="Q2430">
        <v>219541</v>
      </c>
    </row>
    <row r="2431" spans="1:17" x14ac:dyDescent="0.2">
      <c r="A2431" s="169">
        <v>44012</v>
      </c>
      <c r="B2431">
        <v>2125</v>
      </c>
      <c r="C2431" t="s">
        <v>203</v>
      </c>
      <c r="D2431" t="s">
        <v>265</v>
      </c>
      <c r="E2431" t="s">
        <v>264</v>
      </c>
      <c r="F2431" t="s">
        <v>272</v>
      </c>
      <c r="G2431" t="s">
        <v>245</v>
      </c>
      <c r="H2431">
        <v>7.49</v>
      </c>
      <c r="I2431">
        <v>0</v>
      </c>
      <c r="J2431" t="s">
        <v>189</v>
      </c>
      <c r="K2431" t="s">
        <v>188</v>
      </c>
      <c r="L2431" t="s">
        <v>188</v>
      </c>
      <c r="M2431" t="s">
        <v>270</v>
      </c>
      <c r="Q2431">
        <v>219543</v>
      </c>
    </row>
    <row r="2432" spans="1:17" x14ac:dyDescent="0.2">
      <c r="A2432" s="169">
        <v>44012</v>
      </c>
      <c r="B2432">
        <v>2125</v>
      </c>
      <c r="C2432" t="s">
        <v>203</v>
      </c>
      <c r="D2432" t="s">
        <v>265</v>
      </c>
      <c r="E2432" t="s">
        <v>264</v>
      </c>
      <c r="F2432" t="s">
        <v>272</v>
      </c>
      <c r="G2432" t="s">
        <v>245</v>
      </c>
      <c r="H2432">
        <v>8.59</v>
      </c>
      <c r="I2432">
        <v>0</v>
      </c>
      <c r="J2432" t="s">
        <v>189</v>
      </c>
      <c r="K2432" t="s">
        <v>188</v>
      </c>
      <c r="L2432" t="s">
        <v>188</v>
      </c>
      <c r="M2432" t="s">
        <v>270</v>
      </c>
      <c r="Q2432">
        <v>219548</v>
      </c>
    </row>
    <row r="2433" spans="1:17" x14ac:dyDescent="0.2">
      <c r="A2433" s="169">
        <v>44012</v>
      </c>
      <c r="B2433">
        <v>2125</v>
      </c>
      <c r="C2433" t="s">
        <v>203</v>
      </c>
      <c r="D2433" t="s">
        <v>265</v>
      </c>
      <c r="E2433" t="s">
        <v>264</v>
      </c>
      <c r="F2433" t="s">
        <v>272</v>
      </c>
      <c r="G2433" t="s">
        <v>245</v>
      </c>
      <c r="H2433">
        <v>1.21</v>
      </c>
      <c r="I2433">
        <v>0</v>
      </c>
      <c r="J2433" t="s">
        <v>189</v>
      </c>
      <c r="K2433" t="s">
        <v>188</v>
      </c>
      <c r="L2433" t="s">
        <v>188</v>
      </c>
      <c r="M2433" t="s">
        <v>270</v>
      </c>
      <c r="Q2433">
        <v>219550</v>
      </c>
    </row>
    <row r="2434" spans="1:17" x14ac:dyDescent="0.2">
      <c r="A2434" s="169">
        <v>44012</v>
      </c>
      <c r="B2434">
        <v>2125</v>
      </c>
      <c r="C2434" t="s">
        <v>203</v>
      </c>
      <c r="D2434" t="s">
        <v>265</v>
      </c>
      <c r="E2434" t="s">
        <v>264</v>
      </c>
      <c r="F2434" t="s">
        <v>272</v>
      </c>
      <c r="G2434" t="s">
        <v>245</v>
      </c>
      <c r="H2434">
        <v>0.85</v>
      </c>
      <c r="I2434">
        <v>0</v>
      </c>
      <c r="J2434" t="s">
        <v>189</v>
      </c>
      <c r="K2434" t="s">
        <v>188</v>
      </c>
      <c r="L2434" t="s">
        <v>188</v>
      </c>
      <c r="M2434" t="s">
        <v>270</v>
      </c>
      <c r="Q2434">
        <v>219551</v>
      </c>
    </row>
    <row r="2435" spans="1:17" x14ac:dyDescent="0.2">
      <c r="A2435" s="169">
        <v>44012</v>
      </c>
      <c r="B2435">
        <v>2125</v>
      </c>
      <c r="C2435" t="s">
        <v>203</v>
      </c>
      <c r="D2435" t="s">
        <v>265</v>
      </c>
      <c r="E2435" t="s">
        <v>264</v>
      </c>
      <c r="F2435" t="s">
        <v>272</v>
      </c>
      <c r="G2435" t="s">
        <v>245</v>
      </c>
      <c r="H2435">
        <v>12.05</v>
      </c>
      <c r="I2435">
        <v>0</v>
      </c>
      <c r="J2435" t="s">
        <v>189</v>
      </c>
      <c r="K2435" t="s">
        <v>188</v>
      </c>
      <c r="L2435" t="s">
        <v>188</v>
      </c>
      <c r="M2435" t="s">
        <v>270</v>
      </c>
      <c r="Q2435">
        <v>219552</v>
      </c>
    </row>
    <row r="2436" spans="1:17" x14ac:dyDescent="0.2">
      <c r="A2436" s="169">
        <v>44012</v>
      </c>
      <c r="B2436">
        <v>2140</v>
      </c>
      <c r="C2436" t="s">
        <v>191</v>
      </c>
      <c r="D2436" t="s">
        <v>265</v>
      </c>
      <c r="E2436" t="s">
        <v>264</v>
      </c>
      <c r="F2436" t="s">
        <v>271</v>
      </c>
      <c r="G2436" t="s">
        <v>245</v>
      </c>
      <c r="H2436">
        <v>103.92</v>
      </c>
      <c r="I2436">
        <v>0</v>
      </c>
      <c r="J2436" t="s">
        <v>189</v>
      </c>
      <c r="K2436" t="s">
        <v>188</v>
      </c>
      <c r="L2436" t="s">
        <v>188</v>
      </c>
      <c r="M2436" t="s">
        <v>270</v>
      </c>
      <c r="Q2436">
        <v>219554</v>
      </c>
    </row>
    <row r="2437" spans="1:17" x14ac:dyDescent="0.2">
      <c r="A2437" s="169">
        <v>44012</v>
      </c>
      <c r="B2437">
        <v>2140</v>
      </c>
      <c r="C2437" t="s">
        <v>191</v>
      </c>
      <c r="D2437" t="s">
        <v>265</v>
      </c>
      <c r="E2437" t="s">
        <v>264</v>
      </c>
      <c r="F2437" t="s">
        <v>271</v>
      </c>
      <c r="G2437" t="s">
        <v>245</v>
      </c>
      <c r="H2437">
        <v>167.09</v>
      </c>
      <c r="I2437">
        <v>0</v>
      </c>
      <c r="J2437" t="s">
        <v>189</v>
      </c>
      <c r="K2437" t="s">
        <v>188</v>
      </c>
      <c r="L2437" t="s">
        <v>188</v>
      </c>
      <c r="M2437" t="s">
        <v>270</v>
      </c>
      <c r="Q2437">
        <v>219556</v>
      </c>
    </row>
    <row r="2438" spans="1:17" x14ac:dyDescent="0.2">
      <c r="A2438" s="169">
        <v>44012</v>
      </c>
      <c r="B2438">
        <v>2140</v>
      </c>
      <c r="C2438" t="s">
        <v>191</v>
      </c>
      <c r="D2438" t="s">
        <v>265</v>
      </c>
      <c r="E2438" t="s">
        <v>264</v>
      </c>
      <c r="F2438" t="s">
        <v>271</v>
      </c>
      <c r="G2438" t="s">
        <v>245</v>
      </c>
      <c r="H2438">
        <v>192.23</v>
      </c>
      <c r="I2438">
        <v>0</v>
      </c>
      <c r="J2438" t="s">
        <v>189</v>
      </c>
      <c r="K2438" t="s">
        <v>188</v>
      </c>
      <c r="L2438" t="s">
        <v>188</v>
      </c>
      <c r="M2438" t="s">
        <v>270</v>
      </c>
      <c r="Q2438">
        <v>219561</v>
      </c>
    </row>
    <row r="2439" spans="1:17" x14ac:dyDescent="0.2">
      <c r="A2439" s="169">
        <v>44012</v>
      </c>
      <c r="B2439">
        <v>2140</v>
      </c>
      <c r="C2439" t="s">
        <v>191</v>
      </c>
      <c r="D2439" t="s">
        <v>265</v>
      </c>
      <c r="E2439" t="s">
        <v>264</v>
      </c>
      <c r="F2439" t="s">
        <v>271</v>
      </c>
      <c r="G2439" t="s">
        <v>245</v>
      </c>
      <c r="H2439">
        <v>27.23</v>
      </c>
      <c r="I2439">
        <v>0</v>
      </c>
      <c r="J2439" t="s">
        <v>189</v>
      </c>
      <c r="K2439" t="s">
        <v>188</v>
      </c>
      <c r="L2439" t="s">
        <v>188</v>
      </c>
      <c r="M2439" t="s">
        <v>270</v>
      </c>
      <c r="Q2439">
        <v>219563</v>
      </c>
    </row>
    <row r="2440" spans="1:17" x14ac:dyDescent="0.2">
      <c r="A2440" s="169">
        <v>44012</v>
      </c>
      <c r="B2440">
        <v>2140</v>
      </c>
      <c r="C2440" t="s">
        <v>191</v>
      </c>
      <c r="D2440" t="s">
        <v>265</v>
      </c>
      <c r="E2440" t="s">
        <v>264</v>
      </c>
      <c r="F2440" t="s">
        <v>271</v>
      </c>
      <c r="G2440" t="s">
        <v>245</v>
      </c>
      <c r="H2440">
        <v>19.25</v>
      </c>
      <c r="I2440">
        <v>0</v>
      </c>
      <c r="J2440" t="s">
        <v>189</v>
      </c>
      <c r="K2440" t="s">
        <v>188</v>
      </c>
      <c r="L2440" t="s">
        <v>188</v>
      </c>
      <c r="M2440" t="s">
        <v>270</v>
      </c>
      <c r="Q2440">
        <v>219564</v>
      </c>
    </row>
    <row r="2441" spans="1:17" x14ac:dyDescent="0.2">
      <c r="A2441" s="169">
        <v>44012</v>
      </c>
      <c r="B2441">
        <v>2140</v>
      </c>
      <c r="C2441" t="s">
        <v>191</v>
      </c>
      <c r="D2441" t="s">
        <v>265</v>
      </c>
      <c r="E2441" t="s">
        <v>264</v>
      </c>
      <c r="F2441" t="s">
        <v>271</v>
      </c>
      <c r="G2441" t="s">
        <v>245</v>
      </c>
      <c r="H2441">
        <v>269.31</v>
      </c>
      <c r="I2441">
        <v>0</v>
      </c>
      <c r="J2441" t="s">
        <v>189</v>
      </c>
      <c r="K2441" t="s">
        <v>188</v>
      </c>
      <c r="L2441" t="s">
        <v>188</v>
      </c>
      <c r="M2441" t="s">
        <v>270</v>
      </c>
      <c r="Q2441">
        <v>219565</v>
      </c>
    </row>
    <row r="2442" spans="1:17" x14ac:dyDescent="0.2">
      <c r="A2442" s="169">
        <v>44012</v>
      </c>
      <c r="B2442">
        <v>3275</v>
      </c>
      <c r="C2442" t="s">
        <v>266</v>
      </c>
      <c r="D2442" t="s">
        <v>265</v>
      </c>
      <c r="E2442" t="s">
        <v>264</v>
      </c>
      <c r="F2442" t="s">
        <v>269</v>
      </c>
      <c r="G2442" t="s">
        <v>245</v>
      </c>
      <c r="H2442" s="170">
        <v>8218.1</v>
      </c>
      <c r="I2442">
        <v>0</v>
      </c>
      <c r="J2442" t="s">
        <v>262</v>
      </c>
      <c r="K2442" t="s">
        <v>189</v>
      </c>
      <c r="L2442" t="s">
        <v>189</v>
      </c>
      <c r="M2442" t="s">
        <v>261</v>
      </c>
      <c r="N2442" t="s">
        <v>267</v>
      </c>
      <c r="Q2442">
        <v>219570</v>
      </c>
    </row>
    <row r="2443" spans="1:17" x14ac:dyDescent="0.2">
      <c r="A2443" s="169">
        <v>44012</v>
      </c>
      <c r="B2443">
        <v>3275</v>
      </c>
      <c r="C2443" t="s">
        <v>266</v>
      </c>
      <c r="D2443" t="s">
        <v>265</v>
      </c>
      <c r="E2443" t="s">
        <v>264</v>
      </c>
      <c r="F2443" t="s">
        <v>268</v>
      </c>
      <c r="G2443" t="s">
        <v>245</v>
      </c>
      <c r="H2443" s="170">
        <v>2240</v>
      </c>
      <c r="I2443">
        <v>0</v>
      </c>
      <c r="J2443" t="s">
        <v>262</v>
      </c>
      <c r="K2443" t="s">
        <v>189</v>
      </c>
      <c r="L2443" t="s">
        <v>189</v>
      </c>
      <c r="M2443" t="s">
        <v>261</v>
      </c>
      <c r="N2443" t="s">
        <v>267</v>
      </c>
      <c r="Q2443">
        <v>219571</v>
      </c>
    </row>
    <row r="2444" spans="1:17" x14ac:dyDescent="0.2">
      <c r="A2444" s="169">
        <v>44012</v>
      </c>
      <c r="B2444">
        <v>3275</v>
      </c>
      <c r="C2444" t="s">
        <v>266</v>
      </c>
      <c r="D2444" t="s">
        <v>265</v>
      </c>
      <c r="E2444" t="s">
        <v>264</v>
      </c>
      <c r="F2444" t="s">
        <v>263</v>
      </c>
      <c r="G2444" t="s">
        <v>245</v>
      </c>
      <c r="H2444" s="170">
        <v>1920</v>
      </c>
      <c r="I2444">
        <v>0</v>
      </c>
      <c r="J2444" t="s">
        <v>262</v>
      </c>
      <c r="K2444" t="s">
        <v>189</v>
      </c>
      <c r="L2444" t="s">
        <v>189</v>
      </c>
      <c r="M2444" t="s">
        <v>261</v>
      </c>
      <c r="Q2444">
        <v>219572</v>
      </c>
    </row>
  </sheetData>
  <autoFilter ref="A1:Q2444"/>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2932"/>
  <sheetViews>
    <sheetView workbookViewId="0">
      <selection activeCell="G24" sqref="G24"/>
    </sheetView>
  </sheetViews>
  <sheetFormatPr defaultRowHeight="15" x14ac:dyDescent="0.25"/>
  <cols>
    <col min="1" max="1" width="12.140625" style="177" bestFit="1" customWidth="1"/>
    <col min="2" max="2" width="15.28515625" style="177" bestFit="1" customWidth="1"/>
    <col min="3" max="3" width="31.140625" style="177" bestFit="1" customWidth="1"/>
    <col min="4" max="4" width="12.7109375" style="177" bestFit="1" customWidth="1"/>
    <col min="5" max="5" width="8.85546875" style="177" bestFit="1" customWidth="1"/>
    <col min="6" max="6" width="57.85546875" style="177" bestFit="1" customWidth="1"/>
    <col min="7" max="7" width="23.140625" style="177" customWidth="1"/>
    <col min="8" max="8" width="12.42578125" style="177" bestFit="1" customWidth="1"/>
    <col min="9" max="9" width="11.85546875" style="177" bestFit="1" customWidth="1"/>
    <col min="10" max="10" width="15.28515625" style="177" bestFit="1" customWidth="1"/>
    <col min="11" max="12" width="14.5703125" style="177" bestFit="1" customWidth="1"/>
    <col min="13" max="13" width="22.140625" style="177" bestFit="1" customWidth="1"/>
    <col min="14" max="14" width="27" style="177" bestFit="1" customWidth="1"/>
    <col min="15" max="15" width="11.85546875" style="177" bestFit="1" customWidth="1"/>
    <col min="16" max="16" width="7.5703125" style="177" bestFit="1" customWidth="1"/>
    <col min="17" max="16384" width="9.140625" style="177"/>
  </cols>
  <sheetData>
    <row r="1" spans="1:16" x14ac:dyDescent="0.25">
      <c r="A1" s="177" t="s">
        <v>170</v>
      </c>
      <c r="B1" s="177" t="s">
        <v>171</v>
      </c>
      <c r="C1" s="185" t="s">
        <v>2167</v>
      </c>
      <c r="D1" s="177" t="s">
        <v>173</v>
      </c>
      <c r="E1" s="177" t="s">
        <v>174</v>
      </c>
      <c r="F1" s="177" t="s">
        <v>175</v>
      </c>
      <c r="G1" s="185" t="s">
        <v>260</v>
      </c>
      <c r="H1" s="177" t="s">
        <v>176</v>
      </c>
      <c r="I1" s="177" t="s">
        <v>177</v>
      </c>
      <c r="J1" s="177" t="s">
        <v>178</v>
      </c>
      <c r="K1" s="177" t="s">
        <v>179</v>
      </c>
      <c r="L1" s="177" t="s">
        <v>180</v>
      </c>
      <c r="M1" s="177" t="s">
        <v>181</v>
      </c>
      <c r="N1" s="177" t="s">
        <v>182</v>
      </c>
      <c r="O1" s="177" t="s">
        <v>183</v>
      </c>
      <c r="P1" s="177" t="s">
        <v>184</v>
      </c>
    </row>
    <row r="2" spans="1:16" x14ac:dyDescent="0.25">
      <c r="A2" s="179">
        <v>42917</v>
      </c>
      <c r="B2" s="177">
        <v>2105</v>
      </c>
      <c r="C2" s="177" t="str">
        <f>VLOOKUP(B2,'Chart of Accounts'!A:B,2,FALSE)</f>
        <v>Salary and Wages</v>
      </c>
      <c r="D2" s="177" t="s">
        <v>265</v>
      </c>
      <c r="E2" s="177" t="s">
        <v>264</v>
      </c>
      <c r="F2" s="177" t="s">
        <v>4165</v>
      </c>
      <c r="G2" s="177" t="s">
        <v>245</v>
      </c>
      <c r="H2" s="178">
        <v>11692.79</v>
      </c>
      <c r="I2" s="177">
        <v>0</v>
      </c>
      <c r="J2" s="177" t="s">
        <v>2168</v>
      </c>
      <c r="K2" s="177" t="s">
        <v>194</v>
      </c>
      <c r="L2" s="177" t="s">
        <v>194</v>
      </c>
      <c r="M2" s="177" t="s">
        <v>4164</v>
      </c>
    </row>
    <row r="3" spans="1:16" x14ac:dyDescent="0.25">
      <c r="A3" s="179">
        <v>42917</v>
      </c>
      <c r="B3" s="177">
        <v>2105</v>
      </c>
      <c r="C3" s="177" t="str">
        <f>VLOOKUP(B3,'Chart of Accounts'!A:B,2,FALSE)</f>
        <v>Salary and Wages</v>
      </c>
      <c r="D3" s="177" t="s">
        <v>265</v>
      </c>
      <c r="E3" s="177" t="s">
        <v>264</v>
      </c>
      <c r="F3" s="177" t="s">
        <v>4156</v>
      </c>
      <c r="G3" s="177" t="s">
        <v>245</v>
      </c>
      <c r="H3" s="178">
        <v>-23385.58</v>
      </c>
      <c r="I3" s="177">
        <v>0</v>
      </c>
      <c r="J3" s="177" t="s">
        <v>2168</v>
      </c>
      <c r="K3" s="177" t="s">
        <v>262</v>
      </c>
      <c r="L3" s="177" t="s">
        <v>262</v>
      </c>
      <c r="M3" s="177" t="s">
        <v>4163</v>
      </c>
    </row>
    <row r="4" spans="1:16" x14ac:dyDescent="0.25">
      <c r="A4" s="179">
        <v>42928</v>
      </c>
      <c r="B4" s="177">
        <v>2105</v>
      </c>
      <c r="C4" s="177" t="str">
        <f>VLOOKUP(B4,'Chart of Accounts'!A:B,2,FALSE)</f>
        <v>Salary and Wages</v>
      </c>
      <c r="D4" s="177" t="s">
        <v>265</v>
      </c>
      <c r="E4" s="177" t="s">
        <v>264</v>
      </c>
      <c r="F4" s="177" t="s">
        <v>3771</v>
      </c>
      <c r="G4" s="177" t="s">
        <v>245</v>
      </c>
      <c r="H4" s="178">
        <v>56274.73</v>
      </c>
      <c r="I4" s="177">
        <v>0</v>
      </c>
      <c r="J4" s="177" t="s">
        <v>2168</v>
      </c>
      <c r="K4" s="177" t="s">
        <v>2172</v>
      </c>
      <c r="L4" s="177" t="s">
        <v>2172</v>
      </c>
      <c r="M4" s="177" t="s">
        <v>3770</v>
      </c>
    </row>
    <row r="5" spans="1:16" x14ac:dyDescent="0.25">
      <c r="A5" s="179">
        <v>42942</v>
      </c>
      <c r="B5" s="177">
        <v>2105</v>
      </c>
      <c r="C5" s="177" t="str">
        <f>VLOOKUP(B5,'Chart of Accounts'!A:B,2,FALSE)</f>
        <v>Salary and Wages</v>
      </c>
      <c r="D5" s="177" t="s">
        <v>265</v>
      </c>
      <c r="E5" s="177" t="s">
        <v>264</v>
      </c>
      <c r="F5" s="177" t="s">
        <v>4162</v>
      </c>
      <c r="G5" s="177" t="s">
        <v>245</v>
      </c>
      <c r="H5" s="178">
        <v>56474.53</v>
      </c>
      <c r="I5" s="177">
        <v>0</v>
      </c>
      <c r="J5" s="177" t="s">
        <v>2168</v>
      </c>
      <c r="K5" s="177" t="s">
        <v>2172</v>
      </c>
      <c r="L5" s="177" t="s">
        <v>2172</v>
      </c>
      <c r="M5" s="177" t="s">
        <v>4161</v>
      </c>
    </row>
    <row r="6" spans="1:16" x14ac:dyDescent="0.25">
      <c r="A6" s="179">
        <v>42947</v>
      </c>
      <c r="B6" s="177">
        <v>2105</v>
      </c>
      <c r="C6" s="177" t="str">
        <f>VLOOKUP(B6,'Chart of Accounts'!A:B,2,FALSE)</f>
        <v>Salary and Wages</v>
      </c>
      <c r="D6" s="177" t="s">
        <v>265</v>
      </c>
      <c r="E6" s="177" t="s">
        <v>264</v>
      </c>
      <c r="F6" s="177" t="s">
        <v>4159</v>
      </c>
      <c r="G6" s="177" t="s">
        <v>245</v>
      </c>
      <c r="H6" s="178">
        <v>16942.36</v>
      </c>
      <c r="I6" s="177">
        <v>0</v>
      </c>
      <c r="J6" s="177" t="s">
        <v>2168</v>
      </c>
      <c r="K6" s="177" t="s">
        <v>2172</v>
      </c>
      <c r="L6" s="177" t="s">
        <v>2172</v>
      </c>
      <c r="M6" s="177" t="s">
        <v>4160</v>
      </c>
    </row>
    <row r="7" spans="1:16" x14ac:dyDescent="0.25">
      <c r="A7" s="179">
        <v>42948</v>
      </c>
      <c r="B7" s="177">
        <v>2105</v>
      </c>
      <c r="C7" s="177" t="str">
        <f>VLOOKUP(B7,'Chart of Accounts'!A:B,2,FALSE)</f>
        <v>Salary and Wages</v>
      </c>
      <c r="D7" s="177" t="s">
        <v>265</v>
      </c>
      <c r="E7" s="177" t="s">
        <v>264</v>
      </c>
      <c r="F7" s="177" t="s">
        <v>4159</v>
      </c>
      <c r="G7" s="177" t="s">
        <v>245</v>
      </c>
      <c r="H7" s="178">
        <v>-16942.36</v>
      </c>
      <c r="I7" s="177">
        <v>0</v>
      </c>
      <c r="J7" s="177" t="s">
        <v>2168</v>
      </c>
      <c r="K7" s="177" t="s">
        <v>2172</v>
      </c>
      <c r="L7" s="177" t="s">
        <v>2172</v>
      </c>
      <c r="M7" s="177" t="s">
        <v>4158</v>
      </c>
    </row>
    <row r="8" spans="1:16" x14ac:dyDescent="0.25">
      <c r="A8" s="179">
        <v>42948</v>
      </c>
      <c r="B8" s="177">
        <v>2105</v>
      </c>
      <c r="C8" s="177" t="str">
        <f>VLOOKUP(B8,'Chart of Accounts'!A:B,2,FALSE)</f>
        <v>Salary and Wages</v>
      </c>
      <c r="D8" s="177" t="s">
        <v>265</v>
      </c>
      <c r="E8" s="177" t="s">
        <v>264</v>
      </c>
      <c r="F8" s="177" t="s">
        <v>4156</v>
      </c>
      <c r="G8" s="177" t="s">
        <v>245</v>
      </c>
      <c r="H8" s="178">
        <v>-23385.58</v>
      </c>
      <c r="I8" s="177">
        <v>0</v>
      </c>
      <c r="J8" s="177" t="s">
        <v>2168</v>
      </c>
      <c r="K8" s="177" t="s">
        <v>194</v>
      </c>
      <c r="L8" s="177" t="s">
        <v>194</v>
      </c>
      <c r="M8" s="177" t="s">
        <v>4157</v>
      </c>
    </row>
    <row r="9" spans="1:16" x14ac:dyDescent="0.25">
      <c r="A9" s="179">
        <v>42948</v>
      </c>
      <c r="B9" s="177">
        <v>2105</v>
      </c>
      <c r="C9" s="177" t="str">
        <f>VLOOKUP(B9,'Chart of Accounts'!A:B,2,FALSE)</f>
        <v>Salary and Wages</v>
      </c>
      <c r="D9" s="177" t="s">
        <v>265</v>
      </c>
      <c r="E9" s="177" t="s">
        <v>264</v>
      </c>
      <c r="F9" s="177" t="s">
        <v>4156</v>
      </c>
      <c r="G9" s="177" t="s">
        <v>245</v>
      </c>
      <c r="H9" s="178">
        <v>23385.58</v>
      </c>
      <c r="I9" s="177">
        <v>0</v>
      </c>
      <c r="J9" s="177" t="s">
        <v>2168</v>
      </c>
      <c r="K9" s="177" t="s">
        <v>262</v>
      </c>
      <c r="L9" s="177" t="s">
        <v>262</v>
      </c>
      <c r="M9" s="177" t="s">
        <v>4155</v>
      </c>
    </row>
    <row r="10" spans="1:16" x14ac:dyDescent="0.25">
      <c r="A10" s="179">
        <v>42956</v>
      </c>
      <c r="B10" s="177">
        <v>2105</v>
      </c>
      <c r="C10" s="177" t="str">
        <f>VLOOKUP(B10,'Chart of Accounts'!A:B,2,FALSE)</f>
        <v>Salary and Wages</v>
      </c>
      <c r="D10" s="177" t="s">
        <v>265</v>
      </c>
      <c r="E10" s="177" t="s">
        <v>264</v>
      </c>
      <c r="F10" s="177" t="s">
        <v>3769</v>
      </c>
      <c r="G10" s="177" t="s">
        <v>245</v>
      </c>
      <c r="H10" s="178">
        <v>57517.62</v>
      </c>
      <c r="I10" s="177">
        <v>0</v>
      </c>
      <c r="J10" s="177" t="s">
        <v>2168</v>
      </c>
      <c r="K10" s="177" t="s">
        <v>2172</v>
      </c>
      <c r="L10" s="177" t="s">
        <v>2172</v>
      </c>
      <c r="M10" s="177" t="s">
        <v>3768</v>
      </c>
    </row>
    <row r="11" spans="1:16" x14ac:dyDescent="0.25">
      <c r="A11" s="179">
        <v>42970</v>
      </c>
      <c r="B11" s="177">
        <v>2105</v>
      </c>
      <c r="C11" s="177" t="str">
        <f>VLOOKUP(B11,'Chart of Accounts'!A:B,2,FALSE)</f>
        <v>Salary and Wages</v>
      </c>
      <c r="D11" s="177" t="s">
        <v>265</v>
      </c>
      <c r="E11" s="177" t="s">
        <v>264</v>
      </c>
      <c r="F11" s="177" t="s">
        <v>4154</v>
      </c>
      <c r="G11" s="177" t="s">
        <v>245</v>
      </c>
      <c r="H11" s="178">
        <v>57807.54</v>
      </c>
      <c r="I11" s="177">
        <v>0</v>
      </c>
      <c r="J11" s="177" t="s">
        <v>2168</v>
      </c>
      <c r="K11" s="177" t="s">
        <v>2172</v>
      </c>
      <c r="L11" s="177" t="s">
        <v>2172</v>
      </c>
      <c r="M11" s="177" t="s">
        <v>4153</v>
      </c>
    </row>
    <row r="12" spans="1:16" x14ac:dyDescent="0.25">
      <c r="A12" s="179">
        <v>42978</v>
      </c>
      <c r="B12" s="177">
        <v>2105</v>
      </c>
      <c r="C12" s="177" t="str">
        <f>VLOOKUP(B12,'Chart of Accounts'!A:B,2,FALSE)</f>
        <v>Salary and Wages</v>
      </c>
      <c r="D12" s="177" t="s">
        <v>265</v>
      </c>
      <c r="E12" s="177" t="s">
        <v>264</v>
      </c>
      <c r="F12" s="177" t="s">
        <v>4151</v>
      </c>
      <c r="G12" s="177" t="s">
        <v>245</v>
      </c>
      <c r="H12" s="178">
        <v>33695.53</v>
      </c>
      <c r="I12" s="177">
        <v>0</v>
      </c>
      <c r="J12" s="177" t="s">
        <v>2168</v>
      </c>
      <c r="K12" s="177" t="s">
        <v>2171</v>
      </c>
      <c r="L12" s="177" t="s">
        <v>2171</v>
      </c>
      <c r="M12" s="177" t="s">
        <v>4152</v>
      </c>
    </row>
    <row r="13" spans="1:16" x14ac:dyDescent="0.25">
      <c r="A13" s="179">
        <v>42979</v>
      </c>
      <c r="B13" s="177">
        <v>2105</v>
      </c>
      <c r="C13" s="177" t="str">
        <f>VLOOKUP(B13,'Chart of Accounts'!A:B,2,FALSE)</f>
        <v>Salary and Wages</v>
      </c>
      <c r="D13" s="177" t="s">
        <v>265</v>
      </c>
      <c r="E13" s="177" t="s">
        <v>264</v>
      </c>
      <c r="F13" s="177" t="s">
        <v>4151</v>
      </c>
      <c r="G13" s="177" t="s">
        <v>245</v>
      </c>
      <c r="H13" s="178">
        <v>-33695.53</v>
      </c>
      <c r="I13" s="177">
        <v>0</v>
      </c>
      <c r="J13" s="177" t="s">
        <v>2168</v>
      </c>
      <c r="K13" s="177" t="s">
        <v>2171</v>
      </c>
      <c r="L13" s="177" t="s">
        <v>2171</v>
      </c>
      <c r="M13" s="177" t="s">
        <v>4150</v>
      </c>
    </row>
    <row r="14" spans="1:16" x14ac:dyDescent="0.25">
      <c r="A14" s="179">
        <v>42984</v>
      </c>
      <c r="B14" s="177">
        <v>2105</v>
      </c>
      <c r="C14" s="177" t="str">
        <f>VLOOKUP(B14,'Chart of Accounts'!A:B,2,FALSE)</f>
        <v>Salary and Wages</v>
      </c>
      <c r="D14" s="177" t="s">
        <v>265</v>
      </c>
      <c r="E14" s="177" t="s">
        <v>264</v>
      </c>
      <c r="F14" s="177" t="s">
        <v>4149</v>
      </c>
      <c r="G14" s="177" t="s">
        <v>245</v>
      </c>
      <c r="H14" s="178">
        <v>59077.599999999999</v>
      </c>
      <c r="I14" s="177">
        <v>0</v>
      </c>
      <c r="J14" s="177" t="s">
        <v>2168</v>
      </c>
      <c r="K14" s="177" t="s">
        <v>2171</v>
      </c>
      <c r="L14" s="177" t="s">
        <v>2171</v>
      </c>
      <c r="M14" s="177" t="s">
        <v>4148</v>
      </c>
    </row>
    <row r="15" spans="1:16" x14ac:dyDescent="0.25">
      <c r="A15" s="179">
        <v>42998</v>
      </c>
      <c r="B15" s="177">
        <v>2105</v>
      </c>
      <c r="C15" s="177" t="str">
        <f>VLOOKUP(B15,'Chart of Accounts'!A:B,2,FALSE)</f>
        <v>Salary and Wages</v>
      </c>
      <c r="D15" s="177" t="s">
        <v>265</v>
      </c>
      <c r="E15" s="177" t="s">
        <v>264</v>
      </c>
      <c r="F15" s="177" t="s">
        <v>4147</v>
      </c>
      <c r="G15" s="177" t="s">
        <v>245</v>
      </c>
      <c r="H15" s="178">
        <v>59803.06</v>
      </c>
      <c r="I15" s="177">
        <v>0</v>
      </c>
      <c r="J15" s="177" t="s">
        <v>2168</v>
      </c>
      <c r="K15" s="177" t="s">
        <v>2171</v>
      </c>
      <c r="L15" s="177" t="s">
        <v>2171</v>
      </c>
      <c r="M15" s="177" t="s">
        <v>4146</v>
      </c>
    </row>
    <row r="16" spans="1:16" x14ac:dyDescent="0.25">
      <c r="A16" s="179">
        <v>43008</v>
      </c>
      <c r="B16" s="177">
        <v>2105</v>
      </c>
      <c r="C16" s="177" t="str">
        <f>VLOOKUP(B16,'Chart of Accounts'!A:B,2,FALSE)</f>
        <v>Salary and Wages</v>
      </c>
      <c r="D16" s="177" t="s">
        <v>265</v>
      </c>
      <c r="E16" s="177" t="s">
        <v>264</v>
      </c>
      <c r="F16" s="177" t="s">
        <v>4144</v>
      </c>
      <c r="G16" s="177" t="s">
        <v>245</v>
      </c>
      <c r="H16" s="178">
        <v>41862.14</v>
      </c>
      <c r="I16" s="177">
        <v>0</v>
      </c>
      <c r="J16" s="177" t="s">
        <v>2168</v>
      </c>
      <c r="K16" s="177" t="s">
        <v>189</v>
      </c>
      <c r="L16" s="177" t="s">
        <v>189</v>
      </c>
      <c r="M16" s="177" t="s">
        <v>4145</v>
      </c>
    </row>
    <row r="17" spans="1:13" x14ac:dyDescent="0.25">
      <c r="A17" s="179">
        <v>43009</v>
      </c>
      <c r="B17" s="177">
        <v>2105</v>
      </c>
      <c r="C17" s="177" t="str">
        <f>VLOOKUP(B17,'Chart of Accounts'!A:B,2,FALSE)</f>
        <v>Salary and Wages</v>
      </c>
      <c r="D17" s="177" t="s">
        <v>265</v>
      </c>
      <c r="E17" s="177" t="s">
        <v>264</v>
      </c>
      <c r="F17" s="177" t="s">
        <v>4144</v>
      </c>
      <c r="G17" s="177" t="s">
        <v>245</v>
      </c>
      <c r="H17" s="178">
        <v>-41862.14</v>
      </c>
      <c r="I17" s="177">
        <v>0</v>
      </c>
      <c r="J17" s="177" t="s">
        <v>2168</v>
      </c>
      <c r="K17" s="177" t="s">
        <v>189</v>
      </c>
      <c r="L17" s="177" t="s">
        <v>189</v>
      </c>
      <c r="M17" s="177" t="s">
        <v>4143</v>
      </c>
    </row>
    <row r="18" spans="1:13" x14ac:dyDescent="0.25">
      <c r="A18" s="179">
        <v>43012</v>
      </c>
      <c r="B18" s="177">
        <v>2105</v>
      </c>
      <c r="C18" s="177" t="str">
        <f>VLOOKUP(B18,'Chart of Accounts'!A:B,2,FALSE)</f>
        <v>Salary and Wages</v>
      </c>
      <c r="D18" s="177" t="s">
        <v>265</v>
      </c>
      <c r="E18" s="177" t="s">
        <v>264</v>
      </c>
      <c r="F18" s="177" t="s">
        <v>4142</v>
      </c>
      <c r="G18" s="177" t="s">
        <v>245</v>
      </c>
      <c r="H18" s="178">
        <v>59804.61</v>
      </c>
      <c r="I18" s="177">
        <v>0</v>
      </c>
      <c r="J18" s="177" t="s">
        <v>2168</v>
      </c>
      <c r="K18" s="177" t="s">
        <v>189</v>
      </c>
      <c r="L18" s="177" t="s">
        <v>189</v>
      </c>
      <c r="M18" s="177" t="s">
        <v>4141</v>
      </c>
    </row>
    <row r="19" spans="1:13" x14ac:dyDescent="0.25">
      <c r="A19" s="179">
        <v>43026</v>
      </c>
      <c r="B19" s="177">
        <v>2105</v>
      </c>
      <c r="C19" s="177" t="str">
        <f>VLOOKUP(B19,'Chart of Accounts'!A:B,2,FALSE)</f>
        <v>Salary and Wages</v>
      </c>
      <c r="D19" s="177" t="s">
        <v>265</v>
      </c>
      <c r="E19" s="177" t="s">
        <v>264</v>
      </c>
      <c r="F19" s="177" t="s">
        <v>3923</v>
      </c>
      <c r="G19" s="177" t="s">
        <v>245</v>
      </c>
      <c r="H19" s="178">
        <v>59304.34</v>
      </c>
      <c r="I19" s="177">
        <v>0</v>
      </c>
      <c r="J19" s="177" t="s">
        <v>189</v>
      </c>
      <c r="K19" s="177" t="s">
        <v>2168</v>
      </c>
      <c r="L19" s="177" t="s">
        <v>2168</v>
      </c>
      <c r="M19" s="177" t="s">
        <v>3922</v>
      </c>
    </row>
    <row r="20" spans="1:13" x14ac:dyDescent="0.25">
      <c r="A20" s="179">
        <v>43039</v>
      </c>
      <c r="B20" s="177">
        <v>2105</v>
      </c>
      <c r="C20" s="177" t="str">
        <f>VLOOKUP(B20,'Chart of Accounts'!A:B,2,FALSE)</f>
        <v>Salary and Wages</v>
      </c>
      <c r="D20" s="177" t="s">
        <v>265</v>
      </c>
      <c r="E20" s="177" t="s">
        <v>264</v>
      </c>
      <c r="F20" s="177" t="s">
        <v>4139</v>
      </c>
      <c r="G20" s="177" t="s">
        <v>245</v>
      </c>
      <c r="H20" s="178">
        <v>53373.919999999998</v>
      </c>
      <c r="I20" s="177">
        <v>0</v>
      </c>
      <c r="J20" s="177" t="s">
        <v>189</v>
      </c>
      <c r="K20" s="177" t="s">
        <v>2168</v>
      </c>
      <c r="L20" s="177" t="s">
        <v>2168</v>
      </c>
      <c r="M20" s="177" t="s">
        <v>4140</v>
      </c>
    </row>
    <row r="21" spans="1:13" x14ac:dyDescent="0.25">
      <c r="A21" s="179">
        <v>43040</v>
      </c>
      <c r="B21" s="177">
        <v>2105</v>
      </c>
      <c r="C21" s="177" t="str">
        <f>VLOOKUP(B21,'Chart of Accounts'!A:B,2,FALSE)</f>
        <v>Salary and Wages</v>
      </c>
      <c r="D21" s="177" t="s">
        <v>265</v>
      </c>
      <c r="E21" s="177" t="s">
        <v>264</v>
      </c>
      <c r="F21" s="177" t="s">
        <v>4139</v>
      </c>
      <c r="G21" s="177" t="s">
        <v>245</v>
      </c>
      <c r="H21" s="178">
        <v>-53373.919999999998</v>
      </c>
      <c r="I21" s="177">
        <v>0</v>
      </c>
      <c r="J21" s="177" t="s">
        <v>189</v>
      </c>
      <c r="K21" s="177" t="s">
        <v>2168</v>
      </c>
      <c r="L21" s="177" t="s">
        <v>2168</v>
      </c>
      <c r="M21" s="177" t="s">
        <v>4138</v>
      </c>
    </row>
    <row r="22" spans="1:13" x14ac:dyDescent="0.25">
      <c r="A22" s="179">
        <v>43040</v>
      </c>
      <c r="B22" s="177">
        <v>2105</v>
      </c>
      <c r="C22" s="177" t="str">
        <f>VLOOKUP(B22,'Chart of Accounts'!A:B,2,FALSE)</f>
        <v>Salary and Wages</v>
      </c>
      <c r="D22" s="177" t="s">
        <v>265</v>
      </c>
      <c r="E22" s="177" t="s">
        <v>264</v>
      </c>
      <c r="F22" s="177" t="s">
        <v>4137</v>
      </c>
      <c r="G22" s="177" t="s">
        <v>245</v>
      </c>
      <c r="H22" s="178">
        <v>63043.23</v>
      </c>
      <c r="I22" s="177">
        <v>0</v>
      </c>
      <c r="J22" s="177" t="s">
        <v>189</v>
      </c>
      <c r="K22" s="177" t="s">
        <v>2168</v>
      </c>
      <c r="L22" s="177" t="s">
        <v>2168</v>
      </c>
      <c r="M22" s="177" t="s">
        <v>4136</v>
      </c>
    </row>
    <row r="23" spans="1:13" x14ac:dyDescent="0.25">
      <c r="A23" s="179">
        <v>43054</v>
      </c>
      <c r="B23" s="177">
        <v>2105</v>
      </c>
      <c r="C23" s="177" t="str">
        <f>VLOOKUP(B23,'Chart of Accounts'!A:B,2,FALSE)</f>
        <v>Salary and Wages</v>
      </c>
      <c r="D23" s="177" t="s">
        <v>265</v>
      </c>
      <c r="E23" s="177" t="s">
        <v>264</v>
      </c>
      <c r="F23" s="177" t="s">
        <v>3767</v>
      </c>
      <c r="G23" s="177" t="s">
        <v>245</v>
      </c>
      <c r="H23" s="178">
        <v>60471.14</v>
      </c>
      <c r="I23" s="177">
        <v>0</v>
      </c>
      <c r="J23" s="177" t="s">
        <v>189</v>
      </c>
      <c r="K23" s="177" t="s">
        <v>2168</v>
      </c>
      <c r="L23" s="177" t="s">
        <v>2168</v>
      </c>
      <c r="M23" s="177" t="s">
        <v>3766</v>
      </c>
    </row>
    <row r="24" spans="1:13" x14ac:dyDescent="0.25">
      <c r="A24" s="179">
        <v>43068</v>
      </c>
      <c r="B24" s="177">
        <v>2105</v>
      </c>
      <c r="C24" s="177" t="str">
        <f>VLOOKUP(B24,'Chart of Accounts'!A:B,2,FALSE)</f>
        <v>Salary and Wages</v>
      </c>
      <c r="D24" s="177" t="s">
        <v>265</v>
      </c>
      <c r="E24" s="177" t="s">
        <v>264</v>
      </c>
      <c r="F24" s="177" t="s">
        <v>4135</v>
      </c>
      <c r="G24" s="177" t="s">
        <v>245</v>
      </c>
      <c r="H24" s="178">
        <v>62043.74</v>
      </c>
      <c r="I24" s="177">
        <v>0</v>
      </c>
      <c r="J24" s="177" t="s">
        <v>189</v>
      </c>
      <c r="K24" s="177" t="s">
        <v>2168</v>
      </c>
      <c r="L24" s="177" t="s">
        <v>2168</v>
      </c>
      <c r="M24" s="177" t="s">
        <v>4134</v>
      </c>
    </row>
    <row r="25" spans="1:13" x14ac:dyDescent="0.25">
      <c r="A25" s="179">
        <v>43069</v>
      </c>
      <c r="B25" s="177">
        <v>2105</v>
      </c>
      <c r="C25" s="177" t="str">
        <f>VLOOKUP(B25,'Chart of Accounts'!A:B,2,FALSE)</f>
        <v>Salary and Wages</v>
      </c>
      <c r="D25" s="177" t="s">
        <v>265</v>
      </c>
      <c r="E25" s="177" t="s">
        <v>264</v>
      </c>
      <c r="F25" s="177" t="s">
        <v>4132</v>
      </c>
      <c r="G25" s="177" t="s">
        <v>245</v>
      </c>
      <c r="H25" s="178">
        <v>6204.36</v>
      </c>
      <c r="I25" s="177">
        <v>0</v>
      </c>
      <c r="J25" s="177" t="s">
        <v>2168</v>
      </c>
      <c r="K25" s="177" t="s">
        <v>189</v>
      </c>
      <c r="L25" s="177" t="s">
        <v>189</v>
      </c>
      <c r="M25" s="177" t="s">
        <v>4133</v>
      </c>
    </row>
    <row r="26" spans="1:13" x14ac:dyDescent="0.25">
      <c r="A26" s="179">
        <v>43070</v>
      </c>
      <c r="B26" s="177">
        <v>2105</v>
      </c>
      <c r="C26" s="177" t="str">
        <f>VLOOKUP(B26,'Chart of Accounts'!A:B,2,FALSE)</f>
        <v>Salary and Wages</v>
      </c>
      <c r="D26" s="177" t="s">
        <v>265</v>
      </c>
      <c r="E26" s="177" t="s">
        <v>264</v>
      </c>
      <c r="F26" s="177" t="s">
        <v>4132</v>
      </c>
      <c r="G26" s="177" t="s">
        <v>245</v>
      </c>
      <c r="H26" s="178">
        <v>-6204.36</v>
      </c>
      <c r="I26" s="177">
        <v>0</v>
      </c>
      <c r="J26" s="177" t="s">
        <v>2168</v>
      </c>
      <c r="K26" s="177" t="s">
        <v>189</v>
      </c>
      <c r="L26" s="177" t="s">
        <v>189</v>
      </c>
      <c r="M26" s="177" t="s">
        <v>4131</v>
      </c>
    </row>
    <row r="27" spans="1:13" x14ac:dyDescent="0.25">
      <c r="A27" s="179">
        <v>43082</v>
      </c>
      <c r="B27" s="177">
        <v>2105</v>
      </c>
      <c r="C27" s="177" t="str">
        <f>VLOOKUP(B27,'Chart of Accounts'!A:B,2,FALSE)</f>
        <v>Salary and Wages</v>
      </c>
      <c r="D27" s="177" t="s">
        <v>265</v>
      </c>
      <c r="E27" s="177" t="s">
        <v>264</v>
      </c>
      <c r="F27" s="177" t="s">
        <v>4130</v>
      </c>
      <c r="G27" s="177" t="s">
        <v>245</v>
      </c>
      <c r="H27" s="178">
        <v>63501.27</v>
      </c>
      <c r="I27" s="177">
        <v>0</v>
      </c>
      <c r="J27" s="177" t="s">
        <v>189</v>
      </c>
      <c r="K27" s="177" t="s">
        <v>2171</v>
      </c>
      <c r="L27" s="177" t="s">
        <v>2171</v>
      </c>
      <c r="M27" s="177" t="s">
        <v>4129</v>
      </c>
    </row>
    <row r="28" spans="1:13" x14ac:dyDescent="0.25">
      <c r="A28" s="179">
        <v>43096</v>
      </c>
      <c r="B28" s="177">
        <v>2105</v>
      </c>
      <c r="C28" s="177" t="str">
        <f>VLOOKUP(B28,'Chart of Accounts'!A:B,2,FALSE)</f>
        <v>Salary and Wages</v>
      </c>
      <c r="D28" s="177" t="s">
        <v>265</v>
      </c>
      <c r="E28" s="177" t="s">
        <v>264</v>
      </c>
      <c r="F28" s="177" t="s">
        <v>3765</v>
      </c>
      <c r="G28" s="177" t="s">
        <v>245</v>
      </c>
      <c r="H28" s="178">
        <v>64176.11</v>
      </c>
      <c r="I28" s="177">
        <v>0</v>
      </c>
      <c r="J28" s="177" t="s">
        <v>189</v>
      </c>
      <c r="K28" s="177" t="s">
        <v>2168</v>
      </c>
      <c r="L28" s="177" t="s">
        <v>2168</v>
      </c>
      <c r="M28" s="177" t="s">
        <v>3764</v>
      </c>
    </row>
    <row r="29" spans="1:13" x14ac:dyDescent="0.25">
      <c r="A29" s="179">
        <v>43100</v>
      </c>
      <c r="B29" s="177">
        <v>2105</v>
      </c>
      <c r="C29" s="177" t="str">
        <f>VLOOKUP(B29,'Chart of Accounts'!A:B,2,FALSE)</f>
        <v>Salary and Wages</v>
      </c>
      <c r="D29" s="177" t="s">
        <v>265</v>
      </c>
      <c r="E29" s="177" t="s">
        <v>264</v>
      </c>
      <c r="F29" s="177" t="s">
        <v>4127</v>
      </c>
      <c r="G29" s="177" t="s">
        <v>245</v>
      </c>
      <c r="H29" s="178">
        <v>12551.91</v>
      </c>
      <c r="I29" s="177">
        <v>0</v>
      </c>
      <c r="J29" s="177" t="s">
        <v>188</v>
      </c>
      <c r="K29" s="177" t="s">
        <v>189</v>
      </c>
      <c r="L29" s="177" t="s">
        <v>189</v>
      </c>
      <c r="M29" s="177" t="s">
        <v>4128</v>
      </c>
    </row>
    <row r="30" spans="1:13" x14ac:dyDescent="0.25">
      <c r="A30" s="179">
        <v>43101</v>
      </c>
      <c r="B30" s="177">
        <v>2105</v>
      </c>
      <c r="C30" s="177" t="str">
        <f>VLOOKUP(B30,'Chart of Accounts'!A:B,2,FALSE)</f>
        <v>Salary and Wages</v>
      </c>
      <c r="D30" s="177" t="s">
        <v>265</v>
      </c>
      <c r="E30" s="177" t="s">
        <v>264</v>
      </c>
      <c r="F30" s="177" t="s">
        <v>4127</v>
      </c>
      <c r="G30" s="177" t="s">
        <v>245</v>
      </c>
      <c r="H30" s="178">
        <v>-12551.91</v>
      </c>
      <c r="I30" s="177">
        <v>0</v>
      </c>
      <c r="J30" s="177" t="s">
        <v>188</v>
      </c>
      <c r="K30" s="177" t="s">
        <v>189</v>
      </c>
      <c r="L30" s="177" t="s">
        <v>189</v>
      </c>
      <c r="M30" s="177" t="s">
        <v>4126</v>
      </c>
    </row>
    <row r="31" spans="1:13" x14ac:dyDescent="0.25">
      <c r="A31" s="179">
        <v>43101</v>
      </c>
      <c r="B31" s="177">
        <v>2105</v>
      </c>
      <c r="C31" s="177" t="str">
        <f>VLOOKUP(B31,'Chart of Accounts'!A:B,2,FALSE)</f>
        <v>Salary and Wages</v>
      </c>
      <c r="D31" s="177" t="s">
        <v>265</v>
      </c>
      <c r="E31" s="177" t="s">
        <v>264</v>
      </c>
      <c r="F31" s="177" t="s">
        <v>4280</v>
      </c>
      <c r="G31" s="177" t="s">
        <v>245</v>
      </c>
      <c r="H31" s="177">
        <v>-0.3</v>
      </c>
      <c r="I31" s="177">
        <v>0</v>
      </c>
      <c r="J31" s="177" t="s">
        <v>188</v>
      </c>
      <c r="K31" s="177" t="s">
        <v>189</v>
      </c>
      <c r="L31" s="177" t="s">
        <v>189</v>
      </c>
      <c r="M31" s="177" t="s">
        <v>4279</v>
      </c>
    </row>
    <row r="32" spans="1:13" x14ac:dyDescent="0.25">
      <c r="A32" s="179">
        <v>43110</v>
      </c>
      <c r="B32" s="177">
        <v>2105</v>
      </c>
      <c r="C32" s="177" t="str">
        <f>VLOOKUP(B32,'Chart of Accounts'!A:B,2,FALSE)</f>
        <v>Salary and Wages</v>
      </c>
      <c r="D32" s="177" t="s">
        <v>265</v>
      </c>
      <c r="E32" s="177" t="s">
        <v>264</v>
      </c>
      <c r="F32" s="177" t="s">
        <v>4125</v>
      </c>
      <c r="G32" s="177" t="s">
        <v>245</v>
      </c>
      <c r="H32" s="178">
        <v>85000.79</v>
      </c>
      <c r="I32" s="177">
        <v>0</v>
      </c>
      <c r="J32" s="177" t="s">
        <v>188</v>
      </c>
      <c r="K32" s="177" t="s">
        <v>2168</v>
      </c>
      <c r="L32" s="177" t="s">
        <v>2168</v>
      </c>
      <c r="M32" s="177" t="s">
        <v>4124</v>
      </c>
    </row>
    <row r="33" spans="1:13" x14ac:dyDescent="0.25">
      <c r="A33" s="179">
        <v>43124</v>
      </c>
      <c r="B33" s="177">
        <v>2105</v>
      </c>
      <c r="C33" s="177" t="str">
        <f>VLOOKUP(B33,'Chart of Accounts'!A:B,2,FALSE)</f>
        <v>Salary and Wages</v>
      </c>
      <c r="D33" s="177" t="s">
        <v>265</v>
      </c>
      <c r="E33" s="177" t="s">
        <v>264</v>
      </c>
      <c r="F33" s="177" t="s">
        <v>4123</v>
      </c>
      <c r="G33" s="177" t="s">
        <v>245</v>
      </c>
      <c r="H33" s="178">
        <v>64653.17</v>
      </c>
      <c r="I33" s="177">
        <v>0</v>
      </c>
      <c r="J33" s="177" t="s">
        <v>188</v>
      </c>
      <c r="K33" s="177" t="s">
        <v>189</v>
      </c>
      <c r="L33" s="177" t="s">
        <v>189</v>
      </c>
      <c r="M33" s="177" t="s">
        <v>4122</v>
      </c>
    </row>
    <row r="34" spans="1:13" x14ac:dyDescent="0.25">
      <c r="A34" s="179">
        <v>43131</v>
      </c>
      <c r="B34" s="177">
        <v>2105</v>
      </c>
      <c r="C34" s="177" t="str">
        <f>VLOOKUP(B34,'Chart of Accounts'!A:B,2,FALSE)</f>
        <v>Salary and Wages</v>
      </c>
      <c r="D34" s="177" t="s">
        <v>265</v>
      </c>
      <c r="E34" s="177" t="s">
        <v>264</v>
      </c>
      <c r="F34" s="177" t="s">
        <v>4120</v>
      </c>
      <c r="G34" s="177" t="s">
        <v>245</v>
      </c>
      <c r="H34" s="178">
        <v>32123.54</v>
      </c>
      <c r="I34" s="177">
        <v>0</v>
      </c>
      <c r="J34" s="177" t="s">
        <v>188</v>
      </c>
      <c r="K34" s="177" t="s">
        <v>189</v>
      </c>
      <c r="L34" s="177" t="s">
        <v>189</v>
      </c>
      <c r="M34" s="177" t="s">
        <v>4121</v>
      </c>
    </row>
    <row r="35" spans="1:13" x14ac:dyDescent="0.25">
      <c r="A35" s="179">
        <v>43132</v>
      </c>
      <c r="B35" s="177">
        <v>2105</v>
      </c>
      <c r="C35" s="177" t="str">
        <f>VLOOKUP(B35,'Chart of Accounts'!A:B,2,FALSE)</f>
        <v>Salary and Wages</v>
      </c>
      <c r="D35" s="177" t="s">
        <v>265</v>
      </c>
      <c r="E35" s="177" t="s">
        <v>264</v>
      </c>
      <c r="F35" s="177" t="s">
        <v>4120</v>
      </c>
      <c r="G35" s="177" t="s">
        <v>245</v>
      </c>
      <c r="H35" s="178">
        <v>-32123.54</v>
      </c>
      <c r="I35" s="177">
        <v>0</v>
      </c>
      <c r="J35" s="177" t="s">
        <v>188</v>
      </c>
      <c r="K35" s="177" t="s">
        <v>189</v>
      </c>
      <c r="L35" s="177" t="s">
        <v>189</v>
      </c>
      <c r="M35" s="177" t="s">
        <v>4119</v>
      </c>
    </row>
    <row r="36" spans="1:13" x14ac:dyDescent="0.25">
      <c r="A36" s="179">
        <v>43138</v>
      </c>
      <c r="B36" s="177">
        <v>2105</v>
      </c>
      <c r="C36" s="177" t="str">
        <f>VLOOKUP(B36,'Chart of Accounts'!A:B,2,FALSE)</f>
        <v>Salary and Wages</v>
      </c>
      <c r="D36" s="177" t="s">
        <v>265</v>
      </c>
      <c r="E36" s="177" t="s">
        <v>264</v>
      </c>
      <c r="F36" s="177" t="s">
        <v>4118</v>
      </c>
      <c r="G36" s="177" t="s">
        <v>245</v>
      </c>
      <c r="H36" s="178">
        <v>64546.58</v>
      </c>
      <c r="I36" s="177">
        <v>0</v>
      </c>
      <c r="J36" s="177" t="s">
        <v>188</v>
      </c>
      <c r="K36" s="177" t="s">
        <v>189</v>
      </c>
      <c r="L36" s="177" t="s">
        <v>189</v>
      </c>
      <c r="M36" s="177" t="s">
        <v>4117</v>
      </c>
    </row>
    <row r="37" spans="1:13" x14ac:dyDescent="0.25">
      <c r="A37" s="179">
        <v>43152</v>
      </c>
      <c r="B37" s="177">
        <v>2105</v>
      </c>
      <c r="C37" s="177" t="str">
        <f>VLOOKUP(B37,'Chart of Accounts'!A:B,2,FALSE)</f>
        <v>Salary and Wages</v>
      </c>
      <c r="D37" s="177" t="s">
        <v>265</v>
      </c>
      <c r="E37" s="177" t="s">
        <v>264</v>
      </c>
      <c r="F37" s="177" t="s">
        <v>4116</v>
      </c>
      <c r="G37" s="177" t="s">
        <v>245</v>
      </c>
      <c r="H37" s="178">
        <v>65159.43</v>
      </c>
      <c r="I37" s="177">
        <v>0</v>
      </c>
      <c r="J37" s="177" t="s">
        <v>188</v>
      </c>
      <c r="K37" s="177" t="s">
        <v>189</v>
      </c>
      <c r="L37" s="177" t="s">
        <v>189</v>
      </c>
      <c r="M37" s="177" t="s">
        <v>4115</v>
      </c>
    </row>
    <row r="38" spans="1:13" x14ac:dyDescent="0.25">
      <c r="A38" s="179">
        <v>43159</v>
      </c>
      <c r="B38" s="177">
        <v>2105</v>
      </c>
      <c r="C38" s="177" t="str">
        <f>VLOOKUP(B38,'Chart of Accounts'!A:B,2,FALSE)</f>
        <v>Salary and Wages</v>
      </c>
      <c r="D38" s="177" t="s">
        <v>265</v>
      </c>
      <c r="E38" s="177" t="s">
        <v>264</v>
      </c>
      <c r="F38" s="177" t="s">
        <v>4113</v>
      </c>
      <c r="G38" s="177" t="s">
        <v>245</v>
      </c>
      <c r="H38" s="178">
        <v>32123.51</v>
      </c>
      <c r="I38" s="177">
        <v>0</v>
      </c>
      <c r="J38" s="177" t="s">
        <v>188</v>
      </c>
      <c r="K38" s="177" t="s">
        <v>189</v>
      </c>
      <c r="L38" s="177" t="s">
        <v>189</v>
      </c>
      <c r="M38" s="177" t="s">
        <v>4114</v>
      </c>
    </row>
    <row r="39" spans="1:13" x14ac:dyDescent="0.25">
      <c r="A39" s="179">
        <v>43160</v>
      </c>
      <c r="B39" s="177">
        <v>2105</v>
      </c>
      <c r="C39" s="177" t="str">
        <f>VLOOKUP(B39,'Chart of Accounts'!A:B,2,FALSE)</f>
        <v>Salary and Wages</v>
      </c>
      <c r="D39" s="177" t="s">
        <v>265</v>
      </c>
      <c r="E39" s="177" t="s">
        <v>264</v>
      </c>
      <c r="F39" s="177" t="s">
        <v>4113</v>
      </c>
      <c r="G39" s="177" t="s">
        <v>245</v>
      </c>
      <c r="H39" s="178">
        <v>-32123.51</v>
      </c>
      <c r="I39" s="177">
        <v>0</v>
      </c>
      <c r="J39" s="177" t="s">
        <v>188</v>
      </c>
      <c r="K39" s="177" t="s">
        <v>189</v>
      </c>
      <c r="L39" s="177" t="s">
        <v>189</v>
      </c>
      <c r="M39" s="177" t="s">
        <v>4112</v>
      </c>
    </row>
    <row r="40" spans="1:13" x14ac:dyDescent="0.25">
      <c r="A40" s="179">
        <v>43166</v>
      </c>
      <c r="B40" s="177">
        <v>2105</v>
      </c>
      <c r="C40" s="177" t="str">
        <f>VLOOKUP(B40,'Chart of Accounts'!A:B,2,FALSE)</f>
        <v>Salary and Wages</v>
      </c>
      <c r="D40" s="177" t="s">
        <v>265</v>
      </c>
      <c r="E40" s="177" t="s">
        <v>264</v>
      </c>
      <c r="F40" s="177" t="s">
        <v>4111</v>
      </c>
      <c r="G40" s="177" t="s">
        <v>245</v>
      </c>
      <c r="H40" s="178">
        <v>65196.82</v>
      </c>
      <c r="I40" s="177">
        <v>0</v>
      </c>
      <c r="J40" s="177" t="s">
        <v>188</v>
      </c>
      <c r="K40" s="177" t="s">
        <v>189</v>
      </c>
      <c r="L40" s="177" t="s">
        <v>189</v>
      </c>
      <c r="M40" s="177" t="s">
        <v>4110</v>
      </c>
    </row>
    <row r="41" spans="1:13" x14ac:dyDescent="0.25">
      <c r="A41" s="179">
        <v>43180</v>
      </c>
      <c r="B41" s="177">
        <v>2105</v>
      </c>
      <c r="C41" s="177" t="str">
        <f>VLOOKUP(B41,'Chart of Accounts'!A:B,2,FALSE)</f>
        <v>Salary and Wages</v>
      </c>
      <c r="D41" s="177" t="s">
        <v>265</v>
      </c>
      <c r="E41" s="177" t="s">
        <v>264</v>
      </c>
      <c r="F41" s="177" t="s">
        <v>4109</v>
      </c>
      <c r="G41" s="177" t="s">
        <v>245</v>
      </c>
      <c r="H41" s="178">
        <v>65165.33</v>
      </c>
      <c r="I41" s="177">
        <v>0</v>
      </c>
      <c r="J41" s="177" t="s">
        <v>188</v>
      </c>
      <c r="K41" s="177" t="s">
        <v>198</v>
      </c>
      <c r="L41" s="177" t="s">
        <v>198</v>
      </c>
      <c r="M41" s="177" t="s">
        <v>4108</v>
      </c>
    </row>
    <row r="42" spans="1:13" x14ac:dyDescent="0.25">
      <c r="A42" s="179">
        <v>43190</v>
      </c>
      <c r="B42" s="177">
        <v>2105</v>
      </c>
      <c r="C42" s="177" t="str">
        <f>VLOOKUP(B42,'Chart of Accounts'!A:B,2,FALSE)</f>
        <v>Salary and Wages</v>
      </c>
      <c r="D42" s="177" t="s">
        <v>265</v>
      </c>
      <c r="E42" s="177" t="s">
        <v>264</v>
      </c>
      <c r="F42" s="177" t="s">
        <v>4106</v>
      </c>
      <c r="G42" s="177" t="s">
        <v>245</v>
      </c>
      <c r="H42" s="178">
        <v>44968.24</v>
      </c>
      <c r="I42" s="177">
        <v>0</v>
      </c>
      <c r="J42" s="177" t="s">
        <v>188</v>
      </c>
      <c r="K42" s="177" t="s">
        <v>189</v>
      </c>
      <c r="L42" s="177" t="s">
        <v>189</v>
      </c>
      <c r="M42" s="177" t="s">
        <v>4107</v>
      </c>
    </row>
    <row r="43" spans="1:13" x14ac:dyDescent="0.25">
      <c r="A43" s="179">
        <v>43191</v>
      </c>
      <c r="B43" s="177">
        <v>2105</v>
      </c>
      <c r="C43" s="177" t="str">
        <f>VLOOKUP(B43,'Chart of Accounts'!A:B,2,FALSE)</f>
        <v>Salary and Wages</v>
      </c>
      <c r="D43" s="177" t="s">
        <v>265</v>
      </c>
      <c r="E43" s="177" t="s">
        <v>264</v>
      </c>
      <c r="F43" s="177" t="s">
        <v>4106</v>
      </c>
      <c r="G43" s="177" t="s">
        <v>245</v>
      </c>
      <c r="H43" s="178">
        <v>-44968.24</v>
      </c>
      <c r="I43" s="177">
        <v>0</v>
      </c>
      <c r="J43" s="177" t="s">
        <v>188</v>
      </c>
      <c r="K43" s="177" t="s">
        <v>189</v>
      </c>
      <c r="L43" s="177" t="s">
        <v>189</v>
      </c>
      <c r="M43" s="177" t="s">
        <v>4105</v>
      </c>
    </row>
    <row r="44" spans="1:13" x14ac:dyDescent="0.25">
      <c r="A44" s="179">
        <v>43194</v>
      </c>
      <c r="B44" s="177">
        <v>2105</v>
      </c>
      <c r="C44" s="177" t="str">
        <f>VLOOKUP(B44,'Chart of Accounts'!A:B,2,FALSE)</f>
        <v>Salary and Wages</v>
      </c>
      <c r="D44" s="177" t="s">
        <v>265</v>
      </c>
      <c r="E44" s="177" t="s">
        <v>264</v>
      </c>
      <c r="F44" s="177" t="s">
        <v>3763</v>
      </c>
      <c r="G44" s="177" t="s">
        <v>245</v>
      </c>
      <c r="H44" s="178">
        <v>65129.33</v>
      </c>
      <c r="I44" s="177">
        <v>0</v>
      </c>
      <c r="J44" s="177" t="s">
        <v>188</v>
      </c>
      <c r="K44" s="177" t="s">
        <v>189</v>
      </c>
      <c r="L44" s="177" t="s">
        <v>189</v>
      </c>
      <c r="M44" s="177" t="s">
        <v>3762</v>
      </c>
    </row>
    <row r="45" spans="1:13" x14ac:dyDescent="0.25">
      <c r="A45" s="179">
        <v>43208</v>
      </c>
      <c r="B45" s="177">
        <v>2105</v>
      </c>
      <c r="C45" s="177" t="str">
        <f>VLOOKUP(B45,'Chart of Accounts'!A:B,2,FALSE)</f>
        <v>Salary and Wages</v>
      </c>
      <c r="D45" s="177" t="s">
        <v>265</v>
      </c>
      <c r="E45" s="177" t="s">
        <v>264</v>
      </c>
      <c r="F45" s="177" t="s">
        <v>3761</v>
      </c>
      <c r="G45" s="177" t="s">
        <v>245</v>
      </c>
      <c r="H45" s="178">
        <v>65222.33</v>
      </c>
      <c r="I45" s="177">
        <v>0</v>
      </c>
      <c r="J45" s="177" t="s">
        <v>188</v>
      </c>
      <c r="K45" s="177" t="s">
        <v>189</v>
      </c>
      <c r="L45" s="177" t="s">
        <v>189</v>
      </c>
      <c r="M45" s="177" t="s">
        <v>3760</v>
      </c>
    </row>
    <row r="46" spans="1:13" x14ac:dyDescent="0.25">
      <c r="A46" s="179">
        <v>43220</v>
      </c>
      <c r="B46" s="177">
        <v>2105</v>
      </c>
      <c r="C46" s="177" t="str">
        <f>VLOOKUP(B46,'Chart of Accounts'!A:B,2,FALSE)</f>
        <v>Salary and Wages</v>
      </c>
      <c r="D46" s="177" t="s">
        <v>265</v>
      </c>
      <c r="E46" s="177" t="s">
        <v>264</v>
      </c>
      <c r="F46" s="177" t="s">
        <v>4103</v>
      </c>
      <c r="G46" s="177" t="s">
        <v>245</v>
      </c>
      <c r="H46" s="178">
        <v>51397.87</v>
      </c>
      <c r="I46" s="177">
        <v>0</v>
      </c>
      <c r="J46" s="177" t="s">
        <v>188</v>
      </c>
      <c r="K46" s="177" t="s">
        <v>189</v>
      </c>
      <c r="L46" s="177" t="s">
        <v>189</v>
      </c>
      <c r="M46" s="177" t="s">
        <v>4104</v>
      </c>
    </row>
    <row r="47" spans="1:13" x14ac:dyDescent="0.25">
      <c r="A47" s="179">
        <v>43221</v>
      </c>
      <c r="B47" s="177">
        <v>2105</v>
      </c>
      <c r="C47" s="177" t="str">
        <f>VLOOKUP(B47,'Chart of Accounts'!A:B,2,FALSE)</f>
        <v>Salary and Wages</v>
      </c>
      <c r="D47" s="177" t="s">
        <v>265</v>
      </c>
      <c r="E47" s="177" t="s">
        <v>264</v>
      </c>
      <c r="F47" s="177" t="s">
        <v>4103</v>
      </c>
      <c r="G47" s="177" t="s">
        <v>245</v>
      </c>
      <c r="H47" s="178">
        <v>-51397.87</v>
      </c>
      <c r="I47" s="177">
        <v>0</v>
      </c>
      <c r="J47" s="177" t="s">
        <v>188</v>
      </c>
      <c r="K47" s="177" t="s">
        <v>189</v>
      </c>
      <c r="L47" s="177" t="s">
        <v>189</v>
      </c>
      <c r="M47" s="177" t="s">
        <v>4102</v>
      </c>
    </row>
    <row r="48" spans="1:13" x14ac:dyDescent="0.25">
      <c r="A48" s="179">
        <v>43222</v>
      </c>
      <c r="B48" s="177">
        <v>2105</v>
      </c>
      <c r="C48" s="177" t="str">
        <f>VLOOKUP(B48,'Chart of Accounts'!A:B,2,FALSE)</f>
        <v>Salary and Wages</v>
      </c>
      <c r="D48" s="177" t="s">
        <v>265</v>
      </c>
      <c r="E48" s="177" t="s">
        <v>264</v>
      </c>
      <c r="F48" s="177" t="s">
        <v>3759</v>
      </c>
      <c r="G48" s="177" t="s">
        <v>245</v>
      </c>
      <c r="H48" s="178">
        <v>64044.19</v>
      </c>
      <c r="I48" s="177">
        <v>0</v>
      </c>
      <c r="J48" s="177" t="s">
        <v>189</v>
      </c>
      <c r="K48" s="177" t="s">
        <v>197</v>
      </c>
      <c r="L48" s="177" t="s">
        <v>197</v>
      </c>
      <c r="M48" s="177" t="s">
        <v>3758</v>
      </c>
    </row>
    <row r="49" spans="1:13" x14ac:dyDescent="0.25">
      <c r="A49" s="179">
        <v>43236</v>
      </c>
      <c r="B49" s="177">
        <v>2105</v>
      </c>
      <c r="C49" s="177" t="str">
        <f>VLOOKUP(B49,'Chart of Accounts'!A:B,2,FALSE)</f>
        <v>Salary and Wages</v>
      </c>
      <c r="D49" s="177" t="s">
        <v>265</v>
      </c>
      <c r="E49" s="177" t="s">
        <v>264</v>
      </c>
      <c r="F49" s="177" t="s">
        <v>4101</v>
      </c>
      <c r="G49" s="177" t="s">
        <v>245</v>
      </c>
      <c r="H49" s="178">
        <v>61370.19</v>
      </c>
      <c r="I49" s="177">
        <v>0</v>
      </c>
      <c r="J49" s="177" t="s">
        <v>189</v>
      </c>
      <c r="K49" s="177" t="s">
        <v>197</v>
      </c>
      <c r="L49" s="177" t="s">
        <v>197</v>
      </c>
      <c r="M49" s="177" t="s">
        <v>4100</v>
      </c>
    </row>
    <row r="50" spans="1:13" x14ac:dyDescent="0.25">
      <c r="A50" s="179">
        <v>43250</v>
      </c>
      <c r="B50" s="177">
        <v>2105</v>
      </c>
      <c r="C50" s="177" t="str">
        <f>VLOOKUP(B50,'Chart of Accounts'!A:B,2,FALSE)</f>
        <v>Salary and Wages</v>
      </c>
      <c r="D50" s="177" t="s">
        <v>265</v>
      </c>
      <c r="E50" s="177" t="s">
        <v>264</v>
      </c>
      <c r="F50" s="177" t="s">
        <v>4099</v>
      </c>
      <c r="G50" s="177" t="s">
        <v>245</v>
      </c>
      <c r="H50" s="178">
        <v>61414.69</v>
      </c>
      <c r="I50" s="177">
        <v>0</v>
      </c>
      <c r="J50" s="177" t="s">
        <v>188</v>
      </c>
      <c r="K50" s="177" t="s">
        <v>189</v>
      </c>
      <c r="L50" s="177" t="s">
        <v>189</v>
      </c>
      <c r="M50" s="177" t="s">
        <v>4098</v>
      </c>
    </row>
    <row r="51" spans="1:13" x14ac:dyDescent="0.25">
      <c r="A51" s="179">
        <v>43251</v>
      </c>
      <c r="B51" s="177">
        <v>2105</v>
      </c>
      <c r="C51" s="177" t="str">
        <f>VLOOKUP(B51,'Chart of Accounts'!A:B,2,FALSE)</f>
        <v>Salary and Wages</v>
      </c>
      <c r="D51" s="177" t="s">
        <v>265</v>
      </c>
      <c r="E51" s="177" t="s">
        <v>264</v>
      </c>
      <c r="F51" s="177" t="s">
        <v>4096</v>
      </c>
      <c r="G51" s="177" t="s">
        <v>245</v>
      </c>
      <c r="H51" s="178">
        <v>6141.48</v>
      </c>
      <c r="I51" s="177">
        <v>0</v>
      </c>
      <c r="J51" s="177" t="s">
        <v>188</v>
      </c>
      <c r="K51" s="177" t="s">
        <v>189</v>
      </c>
      <c r="L51" s="177" t="s">
        <v>189</v>
      </c>
      <c r="M51" s="177" t="s">
        <v>4097</v>
      </c>
    </row>
    <row r="52" spans="1:13" x14ac:dyDescent="0.25">
      <c r="A52" s="179">
        <v>43252</v>
      </c>
      <c r="B52" s="177">
        <v>2105</v>
      </c>
      <c r="C52" s="177" t="str">
        <f>VLOOKUP(B52,'Chart of Accounts'!A:B,2,FALSE)</f>
        <v>Salary and Wages</v>
      </c>
      <c r="D52" s="177" t="s">
        <v>265</v>
      </c>
      <c r="E52" s="177" t="s">
        <v>264</v>
      </c>
      <c r="F52" s="177" t="s">
        <v>4096</v>
      </c>
      <c r="G52" s="177" t="s">
        <v>245</v>
      </c>
      <c r="H52" s="178">
        <v>-6141.48</v>
      </c>
      <c r="I52" s="177">
        <v>0</v>
      </c>
      <c r="J52" s="177" t="s">
        <v>188</v>
      </c>
      <c r="K52" s="177" t="s">
        <v>189</v>
      </c>
      <c r="L52" s="177" t="s">
        <v>189</v>
      </c>
      <c r="M52" s="177" t="s">
        <v>4095</v>
      </c>
    </row>
    <row r="53" spans="1:13" x14ac:dyDescent="0.25">
      <c r="A53" s="179">
        <v>43264</v>
      </c>
      <c r="B53" s="177">
        <v>2105</v>
      </c>
      <c r="C53" s="177" t="str">
        <f>VLOOKUP(B53,'Chart of Accounts'!A:B,2,FALSE)</f>
        <v>Salary and Wages</v>
      </c>
      <c r="D53" s="177" t="s">
        <v>265</v>
      </c>
      <c r="E53" s="177" t="s">
        <v>264</v>
      </c>
      <c r="F53" s="177" t="s">
        <v>4094</v>
      </c>
      <c r="G53" s="177" t="s">
        <v>245</v>
      </c>
      <c r="H53" s="178">
        <v>66536.09</v>
      </c>
      <c r="I53" s="177">
        <v>0</v>
      </c>
      <c r="J53" s="177" t="s">
        <v>188</v>
      </c>
      <c r="K53" s="177" t="s">
        <v>189</v>
      </c>
      <c r="L53" s="177" t="s">
        <v>189</v>
      </c>
      <c r="M53" s="177" t="s">
        <v>4093</v>
      </c>
    </row>
    <row r="54" spans="1:13" x14ac:dyDescent="0.25">
      <c r="A54" s="179">
        <v>43278</v>
      </c>
      <c r="B54" s="177">
        <v>2105</v>
      </c>
      <c r="C54" s="177" t="str">
        <f>VLOOKUP(B54,'Chart of Accounts'!A:B,2,FALSE)</f>
        <v>Salary and Wages</v>
      </c>
      <c r="D54" s="177" t="s">
        <v>265</v>
      </c>
      <c r="E54" s="177" t="s">
        <v>264</v>
      </c>
      <c r="F54" s="177" t="s">
        <v>4092</v>
      </c>
      <c r="G54" s="177" t="s">
        <v>245</v>
      </c>
      <c r="H54" s="178">
        <v>67497.42</v>
      </c>
      <c r="I54" s="177">
        <v>0</v>
      </c>
      <c r="J54" s="177" t="s">
        <v>188</v>
      </c>
      <c r="K54" s="177" t="s">
        <v>189</v>
      </c>
      <c r="L54" s="177" t="s">
        <v>189</v>
      </c>
      <c r="M54" s="177" t="s">
        <v>4091</v>
      </c>
    </row>
    <row r="55" spans="1:13" x14ac:dyDescent="0.25">
      <c r="A55" s="179">
        <v>43281</v>
      </c>
      <c r="B55" s="177">
        <v>2105</v>
      </c>
      <c r="C55" s="177" t="str">
        <f>VLOOKUP(B55,'Chart of Accounts'!A:B,2,FALSE)</f>
        <v>Salary and Wages</v>
      </c>
      <c r="D55" s="177" t="s">
        <v>265</v>
      </c>
      <c r="E55" s="177" t="s">
        <v>264</v>
      </c>
      <c r="F55" s="177" t="s">
        <v>187</v>
      </c>
      <c r="G55" s="177" t="s">
        <v>245</v>
      </c>
      <c r="H55" s="178">
        <v>13499.5</v>
      </c>
      <c r="I55" s="177">
        <v>0</v>
      </c>
      <c r="J55" s="177" t="s">
        <v>188</v>
      </c>
      <c r="K55" s="177" t="s">
        <v>189</v>
      </c>
      <c r="L55" s="177" t="s">
        <v>189</v>
      </c>
      <c r="M55" s="177" t="s">
        <v>4090</v>
      </c>
    </row>
    <row r="56" spans="1:13" x14ac:dyDescent="0.25">
      <c r="A56" s="179">
        <v>43236</v>
      </c>
      <c r="B56" s="177">
        <v>2110</v>
      </c>
      <c r="C56" s="177" t="str">
        <f>VLOOKUP(B56,'Chart of Accounts'!A:B,2,FALSE)</f>
        <v>Salary and Wages - Temp. staff</v>
      </c>
      <c r="D56" s="177" t="s">
        <v>265</v>
      </c>
      <c r="E56" s="177" t="s">
        <v>264</v>
      </c>
      <c r="F56" s="177" t="s">
        <v>4101</v>
      </c>
      <c r="G56" s="177" t="s">
        <v>245</v>
      </c>
      <c r="H56" s="177">
        <v>25.95</v>
      </c>
      <c r="I56" s="177">
        <v>0</v>
      </c>
      <c r="J56" s="177" t="s">
        <v>189</v>
      </c>
      <c r="K56" s="177" t="s">
        <v>197</v>
      </c>
      <c r="L56" s="177" t="s">
        <v>197</v>
      </c>
      <c r="M56" s="177" t="s">
        <v>4100</v>
      </c>
    </row>
    <row r="57" spans="1:13" x14ac:dyDescent="0.25">
      <c r="A57" s="179">
        <v>43250</v>
      </c>
      <c r="B57" s="177">
        <v>2120</v>
      </c>
      <c r="C57" s="177" t="str">
        <f>VLOOKUP(B57,'Chart of Accounts'!A:B,2,FALSE)</f>
        <v>Over Time</v>
      </c>
      <c r="D57" s="177" t="s">
        <v>265</v>
      </c>
      <c r="E57" s="177" t="s">
        <v>264</v>
      </c>
      <c r="F57" s="177" t="s">
        <v>4099</v>
      </c>
      <c r="G57" s="177" t="s">
        <v>245</v>
      </c>
      <c r="H57" s="177">
        <v>380.82</v>
      </c>
      <c r="I57" s="177">
        <v>0</v>
      </c>
      <c r="J57" s="177" t="s">
        <v>188</v>
      </c>
      <c r="K57" s="177" t="s">
        <v>189</v>
      </c>
      <c r="L57" s="177" t="s">
        <v>189</v>
      </c>
      <c r="M57" s="177" t="s">
        <v>4098</v>
      </c>
    </row>
    <row r="58" spans="1:13" x14ac:dyDescent="0.25">
      <c r="A58" s="179">
        <v>42928</v>
      </c>
      <c r="B58" s="177">
        <v>2125</v>
      </c>
      <c r="C58" s="177" t="str">
        <f>VLOOKUP(B58,'Chart of Accounts'!A:B,2,FALSE)</f>
        <v>ACC</v>
      </c>
      <c r="D58" s="177" t="s">
        <v>265</v>
      </c>
      <c r="E58" s="177" t="s">
        <v>264</v>
      </c>
      <c r="F58" s="177" t="s">
        <v>3771</v>
      </c>
      <c r="G58" s="177" t="s">
        <v>245</v>
      </c>
      <c r="H58" s="177">
        <v>137.25</v>
      </c>
      <c r="I58" s="177">
        <v>0</v>
      </c>
      <c r="J58" s="177" t="s">
        <v>2168</v>
      </c>
      <c r="K58" s="177" t="s">
        <v>2172</v>
      </c>
      <c r="L58" s="177" t="s">
        <v>2172</v>
      </c>
      <c r="M58" s="177" t="s">
        <v>3770</v>
      </c>
    </row>
    <row r="59" spans="1:13" x14ac:dyDescent="0.25">
      <c r="A59" s="179">
        <v>42942</v>
      </c>
      <c r="B59" s="177">
        <v>2125</v>
      </c>
      <c r="C59" s="177" t="str">
        <f>VLOOKUP(B59,'Chart of Accounts'!A:B,2,FALSE)</f>
        <v>ACC</v>
      </c>
      <c r="D59" s="177" t="s">
        <v>265</v>
      </c>
      <c r="E59" s="177" t="s">
        <v>264</v>
      </c>
      <c r="F59" s="177" t="s">
        <v>4162</v>
      </c>
      <c r="G59" s="177" t="s">
        <v>245</v>
      </c>
      <c r="H59" s="177">
        <v>113.03</v>
      </c>
      <c r="I59" s="177">
        <v>0</v>
      </c>
      <c r="J59" s="177" t="s">
        <v>2168</v>
      </c>
      <c r="K59" s="177" t="s">
        <v>2172</v>
      </c>
      <c r="L59" s="177" t="s">
        <v>2172</v>
      </c>
      <c r="M59" s="177" t="s">
        <v>4161</v>
      </c>
    </row>
    <row r="60" spans="1:13" x14ac:dyDescent="0.25">
      <c r="A60" s="179">
        <v>42956</v>
      </c>
      <c r="B60" s="177">
        <v>2125</v>
      </c>
      <c r="C60" s="177" t="str">
        <f>VLOOKUP(B60,'Chart of Accounts'!A:B,2,FALSE)</f>
        <v>ACC</v>
      </c>
      <c r="D60" s="177" t="s">
        <v>265</v>
      </c>
      <c r="E60" s="177" t="s">
        <v>264</v>
      </c>
      <c r="F60" s="177" t="s">
        <v>3769</v>
      </c>
      <c r="G60" s="177" t="s">
        <v>245</v>
      </c>
      <c r="H60" s="177">
        <v>128.12</v>
      </c>
      <c r="I60" s="177">
        <v>0</v>
      </c>
      <c r="J60" s="177" t="s">
        <v>2168</v>
      </c>
      <c r="K60" s="177" t="s">
        <v>2172</v>
      </c>
      <c r="L60" s="177" t="s">
        <v>2172</v>
      </c>
      <c r="M60" s="177" t="s">
        <v>3768</v>
      </c>
    </row>
    <row r="61" spans="1:13" x14ac:dyDescent="0.25">
      <c r="A61" s="179">
        <v>42970</v>
      </c>
      <c r="B61" s="177">
        <v>2125</v>
      </c>
      <c r="C61" s="177" t="str">
        <f>VLOOKUP(B61,'Chart of Accounts'!A:B,2,FALSE)</f>
        <v>ACC</v>
      </c>
      <c r="D61" s="177" t="s">
        <v>265</v>
      </c>
      <c r="E61" s="177" t="s">
        <v>264</v>
      </c>
      <c r="F61" s="177" t="s">
        <v>4154</v>
      </c>
      <c r="G61" s="177" t="s">
        <v>245</v>
      </c>
      <c r="H61" s="177">
        <v>115.71</v>
      </c>
      <c r="I61" s="177">
        <v>0</v>
      </c>
      <c r="J61" s="177" t="s">
        <v>2168</v>
      </c>
      <c r="K61" s="177" t="s">
        <v>2172</v>
      </c>
      <c r="L61" s="177" t="s">
        <v>2172</v>
      </c>
      <c r="M61" s="177" t="s">
        <v>4153</v>
      </c>
    </row>
    <row r="62" spans="1:13" x14ac:dyDescent="0.25">
      <c r="A62" s="179">
        <v>42984</v>
      </c>
      <c r="B62" s="177">
        <v>2125</v>
      </c>
      <c r="C62" s="177" t="str">
        <f>VLOOKUP(B62,'Chart of Accounts'!A:B,2,FALSE)</f>
        <v>ACC</v>
      </c>
      <c r="D62" s="177" t="s">
        <v>265</v>
      </c>
      <c r="E62" s="177" t="s">
        <v>264</v>
      </c>
      <c r="F62" s="177" t="s">
        <v>4149</v>
      </c>
      <c r="G62" s="177" t="s">
        <v>245</v>
      </c>
      <c r="H62" s="177">
        <v>118.25</v>
      </c>
      <c r="I62" s="177">
        <v>0</v>
      </c>
      <c r="J62" s="177" t="s">
        <v>2168</v>
      </c>
      <c r="K62" s="177" t="s">
        <v>2171</v>
      </c>
      <c r="L62" s="177" t="s">
        <v>2171</v>
      </c>
      <c r="M62" s="177" t="s">
        <v>4148</v>
      </c>
    </row>
    <row r="63" spans="1:13" x14ac:dyDescent="0.25">
      <c r="A63" s="179">
        <v>42998</v>
      </c>
      <c r="B63" s="177">
        <v>2125</v>
      </c>
      <c r="C63" s="177" t="str">
        <f>VLOOKUP(B63,'Chart of Accounts'!A:B,2,FALSE)</f>
        <v>ACC</v>
      </c>
      <c r="D63" s="177" t="s">
        <v>265</v>
      </c>
      <c r="E63" s="177" t="s">
        <v>264</v>
      </c>
      <c r="F63" s="177" t="s">
        <v>4147</v>
      </c>
      <c r="G63" s="177" t="s">
        <v>245</v>
      </c>
      <c r="H63" s="177">
        <v>119.7</v>
      </c>
      <c r="I63" s="177">
        <v>0</v>
      </c>
      <c r="J63" s="177" t="s">
        <v>2168</v>
      </c>
      <c r="K63" s="177" t="s">
        <v>2171</v>
      </c>
      <c r="L63" s="177" t="s">
        <v>2171</v>
      </c>
      <c r="M63" s="177" t="s">
        <v>4146</v>
      </c>
    </row>
    <row r="64" spans="1:13" x14ac:dyDescent="0.25">
      <c r="A64" s="179">
        <v>43012</v>
      </c>
      <c r="B64" s="177">
        <v>2125</v>
      </c>
      <c r="C64" s="177" t="str">
        <f>VLOOKUP(B64,'Chart of Accounts'!A:B,2,FALSE)</f>
        <v>ACC</v>
      </c>
      <c r="D64" s="177" t="s">
        <v>265</v>
      </c>
      <c r="E64" s="177" t="s">
        <v>264</v>
      </c>
      <c r="F64" s="177" t="s">
        <v>4142</v>
      </c>
      <c r="G64" s="177" t="s">
        <v>245</v>
      </c>
      <c r="H64" s="177">
        <v>119.71</v>
      </c>
      <c r="I64" s="177">
        <v>0</v>
      </c>
      <c r="J64" s="177" t="s">
        <v>2168</v>
      </c>
      <c r="K64" s="177" t="s">
        <v>189</v>
      </c>
      <c r="L64" s="177" t="s">
        <v>189</v>
      </c>
      <c r="M64" s="177" t="s">
        <v>4141</v>
      </c>
    </row>
    <row r="65" spans="1:13" x14ac:dyDescent="0.25">
      <c r="A65" s="179">
        <v>43026</v>
      </c>
      <c r="B65" s="177">
        <v>2125</v>
      </c>
      <c r="C65" s="177" t="str">
        <f>VLOOKUP(B65,'Chart of Accounts'!A:B,2,FALSE)</f>
        <v>ACC</v>
      </c>
      <c r="D65" s="177" t="s">
        <v>265</v>
      </c>
      <c r="E65" s="177" t="s">
        <v>264</v>
      </c>
      <c r="F65" s="177" t="s">
        <v>3923</v>
      </c>
      <c r="G65" s="177" t="s">
        <v>245</v>
      </c>
      <c r="H65" s="177">
        <v>118.71</v>
      </c>
      <c r="I65" s="177">
        <v>0</v>
      </c>
      <c r="J65" s="177" t="s">
        <v>189</v>
      </c>
      <c r="K65" s="177" t="s">
        <v>2168</v>
      </c>
      <c r="L65" s="177" t="s">
        <v>2168</v>
      </c>
      <c r="M65" s="177" t="s">
        <v>3922</v>
      </c>
    </row>
    <row r="66" spans="1:13" x14ac:dyDescent="0.25">
      <c r="A66" s="179">
        <v>43038</v>
      </c>
      <c r="B66" s="177">
        <v>2125</v>
      </c>
      <c r="C66" s="177" t="str">
        <f>VLOOKUP(B66,'Chart of Accounts'!A:B,2,FALSE)</f>
        <v>ACC</v>
      </c>
      <c r="D66" s="177" t="s">
        <v>265</v>
      </c>
      <c r="E66" s="177" t="s">
        <v>264</v>
      </c>
      <c r="F66" s="177" t="s">
        <v>4278</v>
      </c>
      <c r="G66" s="177" t="s">
        <v>245</v>
      </c>
      <c r="H66" s="178">
        <v>-1757.11</v>
      </c>
      <c r="I66" s="177">
        <v>0</v>
      </c>
      <c r="J66" s="177" t="s">
        <v>189</v>
      </c>
      <c r="K66" s="177" t="s">
        <v>2168</v>
      </c>
      <c r="L66" s="177" t="s">
        <v>2168</v>
      </c>
      <c r="M66" s="177" t="s">
        <v>4277</v>
      </c>
    </row>
    <row r="67" spans="1:13" x14ac:dyDescent="0.25">
      <c r="A67" s="179">
        <v>43040</v>
      </c>
      <c r="B67" s="177">
        <v>2125</v>
      </c>
      <c r="C67" s="177" t="str">
        <f>VLOOKUP(B67,'Chart of Accounts'!A:B,2,FALSE)</f>
        <v>ACC</v>
      </c>
      <c r="D67" s="177" t="s">
        <v>265</v>
      </c>
      <c r="E67" s="177" t="s">
        <v>264</v>
      </c>
      <c r="F67" s="177" t="s">
        <v>4137</v>
      </c>
      <c r="G67" s="177" t="s">
        <v>245</v>
      </c>
      <c r="H67" s="177">
        <v>126.18</v>
      </c>
      <c r="I67" s="177">
        <v>0</v>
      </c>
      <c r="J67" s="177" t="s">
        <v>189</v>
      </c>
      <c r="K67" s="177" t="s">
        <v>2168</v>
      </c>
      <c r="L67" s="177" t="s">
        <v>2168</v>
      </c>
      <c r="M67" s="177" t="s">
        <v>4136</v>
      </c>
    </row>
    <row r="68" spans="1:13" x14ac:dyDescent="0.25">
      <c r="A68" s="179">
        <v>43054</v>
      </c>
      <c r="B68" s="177">
        <v>2125</v>
      </c>
      <c r="C68" s="177" t="str">
        <f>VLOOKUP(B68,'Chart of Accounts'!A:B,2,FALSE)</f>
        <v>ACC</v>
      </c>
      <c r="D68" s="177" t="s">
        <v>265</v>
      </c>
      <c r="E68" s="177" t="s">
        <v>264</v>
      </c>
      <c r="F68" s="177" t="s">
        <v>3767</v>
      </c>
      <c r="G68" s="177" t="s">
        <v>245</v>
      </c>
      <c r="H68" s="177">
        <v>135.51</v>
      </c>
      <c r="I68" s="177">
        <v>0</v>
      </c>
      <c r="J68" s="177" t="s">
        <v>189</v>
      </c>
      <c r="K68" s="177" t="s">
        <v>2168</v>
      </c>
      <c r="L68" s="177" t="s">
        <v>2168</v>
      </c>
      <c r="M68" s="177" t="s">
        <v>3766</v>
      </c>
    </row>
    <row r="69" spans="1:13" x14ac:dyDescent="0.25">
      <c r="A69" s="179">
        <v>43068</v>
      </c>
      <c r="B69" s="177">
        <v>2125</v>
      </c>
      <c r="C69" s="177" t="str">
        <f>VLOOKUP(B69,'Chart of Accounts'!A:B,2,FALSE)</f>
        <v>ACC</v>
      </c>
      <c r="D69" s="177" t="s">
        <v>265</v>
      </c>
      <c r="E69" s="177" t="s">
        <v>264</v>
      </c>
      <c r="F69" s="177" t="s">
        <v>4135</v>
      </c>
      <c r="G69" s="177" t="s">
        <v>245</v>
      </c>
      <c r="H69" s="177">
        <v>124.18</v>
      </c>
      <c r="I69" s="177">
        <v>0</v>
      </c>
      <c r="J69" s="177" t="s">
        <v>189</v>
      </c>
      <c r="K69" s="177" t="s">
        <v>2168</v>
      </c>
      <c r="L69" s="177" t="s">
        <v>2168</v>
      </c>
      <c r="M69" s="177" t="s">
        <v>4134</v>
      </c>
    </row>
    <row r="70" spans="1:13" x14ac:dyDescent="0.25">
      <c r="A70" s="179">
        <v>43082</v>
      </c>
      <c r="B70" s="177">
        <v>2125</v>
      </c>
      <c r="C70" s="177" t="str">
        <f>VLOOKUP(B70,'Chart of Accounts'!A:B,2,FALSE)</f>
        <v>ACC</v>
      </c>
      <c r="D70" s="177" t="s">
        <v>265</v>
      </c>
      <c r="E70" s="177" t="s">
        <v>264</v>
      </c>
      <c r="F70" s="177" t="s">
        <v>4130</v>
      </c>
      <c r="G70" s="177" t="s">
        <v>245</v>
      </c>
      <c r="H70" s="177">
        <v>139.35</v>
      </c>
      <c r="I70" s="177">
        <v>0</v>
      </c>
      <c r="J70" s="177" t="s">
        <v>189</v>
      </c>
      <c r="K70" s="177" t="s">
        <v>2171</v>
      </c>
      <c r="L70" s="177" t="s">
        <v>2171</v>
      </c>
      <c r="M70" s="177" t="s">
        <v>4129</v>
      </c>
    </row>
    <row r="71" spans="1:13" x14ac:dyDescent="0.25">
      <c r="A71" s="179">
        <v>43096</v>
      </c>
      <c r="B71" s="177">
        <v>2125</v>
      </c>
      <c r="C71" s="177" t="str">
        <f>VLOOKUP(B71,'Chart of Accounts'!A:B,2,FALSE)</f>
        <v>ACC</v>
      </c>
      <c r="D71" s="177" t="s">
        <v>265</v>
      </c>
      <c r="E71" s="177" t="s">
        <v>264</v>
      </c>
      <c r="F71" s="177" t="s">
        <v>3765</v>
      </c>
      <c r="G71" s="177" t="s">
        <v>245</v>
      </c>
      <c r="H71" s="177">
        <v>129.35</v>
      </c>
      <c r="I71" s="177">
        <v>0</v>
      </c>
      <c r="J71" s="177" t="s">
        <v>189</v>
      </c>
      <c r="K71" s="177" t="s">
        <v>2168</v>
      </c>
      <c r="L71" s="177" t="s">
        <v>2168</v>
      </c>
      <c r="M71" s="177" t="s">
        <v>3764</v>
      </c>
    </row>
    <row r="72" spans="1:13" x14ac:dyDescent="0.25">
      <c r="A72" s="179">
        <v>43110</v>
      </c>
      <c r="B72" s="177">
        <v>2125</v>
      </c>
      <c r="C72" s="177" t="str">
        <f>VLOOKUP(B72,'Chart of Accounts'!A:B,2,FALSE)</f>
        <v>ACC</v>
      </c>
      <c r="D72" s="177" t="s">
        <v>265</v>
      </c>
      <c r="E72" s="177" t="s">
        <v>264</v>
      </c>
      <c r="F72" s="177" t="s">
        <v>4125</v>
      </c>
      <c r="G72" s="177" t="s">
        <v>245</v>
      </c>
      <c r="H72" s="177">
        <v>170.11</v>
      </c>
      <c r="I72" s="177">
        <v>0</v>
      </c>
      <c r="J72" s="177" t="s">
        <v>188</v>
      </c>
      <c r="K72" s="177" t="s">
        <v>2168</v>
      </c>
      <c r="L72" s="177" t="s">
        <v>2168</v>
      </c>
      <c r="M72" s="177" t="s">
        <v>4124</v>
      </c>
    </row>
    <row r="73" spans="1:13" x14ac:dyDescent="0.25">
      <c r="A73" s="179">
        <v>43124</v>
      </c>
      <c r="B73" s="177">
        <v>2125</v>
      </c>
      <c r="C73" s="177" t="str">
        <f>VLOOKUP(B73,'Chart of Accounts'!A:B,2,FALSE)</f>
        <v>ACC</v>
      </c>
      <c r="D73" s="177" t="s">
        <v>265</v>
      </c>
      <c r="E73" s="177" t="s">
        <v>264</v>
      </c>
      <c r="F73" s="177" t="s">
        <v>4123</v>
      </c>
      <c r="G73" s="177" t="s">
        <v>245</v>
      </c>
      <c r="H73" s="177">
        <v>129.4</v>
      </c>
      <c r="I73" s="177">
        <v>0</v>
      </c>
      <c r="J73" s="177" t="s">
        <v>188</v>
      </c>
      <c r="K73" s="177" t="s">
        <v>189</v>
      </c>
      <c r="L73" s="177" t="s">
        <v>189</v>
      </c>
      <c r="M73" s="177" t="s">
        <v>4122</v>
      </c>
    </row>
    <row r="74" spans="1:13" x14ac:dyDescent="0.25">
      <c r="A74" s="179">
        <v>43138</v>
      </c>
      <c r="B74" s="177">
        <v>2125</v>
      </c>
      <c r="C74" s="177" t="str">
        <f>VLOOKUP(B74,'Chart of Accounts'!A:B,2,FALSE)</f>
        <v>ACC</v>
      </c>
      <c r="D74" s="177" t="s">
        <v>265</v>
      </c>
      <c r="E74" s="177" t="s">
        <v>264</v>
      </c>
      <c r="F74" s="177" t="s">
        <v>4118</v>
      </c>
      <c r="G74" s="177" t="s">
        <v>245</v>
      </c>
      <c r="H74" s="177">
        <v>129.18</v>
      </c>
      <c r="I74" s="177">
        <v>0</v>
      </c>
      <c r="J74" s="177" t="s">
        <v>188</v>
      </c>
      <c r="K74" s="177" t="s">
        <v>189</v>
      </c>
      <c r="L74" s="177" t="s">
        <v>189</v>
      </c>
      <c r="M74" s="177" t="s">
        <v>4117</v>
      </c>
    </row>
    <row r="75" spans="1:13" x14ac:dyDescent="0.25">
      <c r="A75" s="179">
        <v>43152</v>
      </c>
      <c r="B75" s="177">
        <v>2125</v>
      </c>
      <c r="C75" s="177" t="str">
        <f>VLOOKUP(B75,'Chart of Accounts'!A:B,2,FALSE)</f>
        <v>ACC</v>
      </c>
      <c r="D75" s="177" t="s">
        <v>265</v>
      </c>
      <c r="E75" s="177" t="s">
        <v>264</v>
      </c>
      <c r="F75" s="177" t="s">
        <v>4116</v>
      </c>
      <c r="G75" s="177" t="s">
        <v>245</v>
      </c>
      <c r="H75" s="177">
        <v>130.41999999999999</v>
      </c>
      <c r="I75" s="177">
        <v>0</v>
      </c>
      <c r="J75" s="177" t="s">
        <v>188</v>
      </c>
      <c r="K75" s="177" t="s">
        <v>189</v>
      </c>
      <c r="L75" s="177" t="s">
        <v>189</v>
      </c>
      <c r="M75" s="177" t="s">
        <v>4115</v>
      </c>
    </row>
    <row r="76" spans="1:13" x14ac:dyDescent="0.25">
      <c r="A76" s="179">
        <v>43166</v>
      </c>
      <c r="B76" s="177">
        <v>2125</v>
      </c>
      <c r="C76" s="177" t="str">
        <f>VLOOKUP(B76,'Chart of Accounts'!A:B,2,FALSE)</f>
        <v>ACC</v>
      </c>
      <c r="D76" s="177" t="s">
        <v>265</v>
      </c>
      <c r="E76" s="177" t="s">
        <v>264</v>
      </c>
      <c r="F76" s="177" t="s">
        <v>4111</v>
      </c>
      <c r="G76" s="177" t="s">
        <v>245</v>
      </c>
      <c r="H76" s="177">
        <v>130.47999999999999</v>
      </c>
      <c r="I76" s="177">
        <v>0</v>
      </c>
      <c r="J76" s="177" t="s">
        <v>188</v>
      </c>
      <c r="K76" s="177" t="s">
        <v>189</v>
      </c>
      <c r="L76" s="177" t="s">
        <v>189</v>
      </c>
      <c r="M76" s="177" t="s">
        <v>4110</v>
      </c>
    </row>
    <row r="77" spans="1:13" x14ac:dyDescent="0.25">
      <c r="A77" s="179">
        <v>43180</v>
      </c>
      <c r="B77" s="177">
        <v>2125</v>
      </c>
      <c r="C77" s="177" t="str">
        <f>VLOOKUP(B77,'Chart of Accounts'!A:B,2,FALSE)</f>
        <v>ACC</v>
      </c>
      <c r="D77" s="177" t="s">
        <v>265</v>
      </c>
      <c r="E77" s="177" t="s">
        <v>264</v>
      </c>
      <c r="F77" s="177" t="s">
        <v>4109</v>
      </c>
      <c r="G77" s="177" t="s">
        <v>245</v>
      </c>
      <c r="H77" s="177">
        <v>130.41999999999999</v>
      </c>
      <c r="I77" s="177">
        <v>0</v>
      </c>
      <c r="J77" s="177" t="s">
        <v>188</v>
      </c>
      <c r="K77" s="177" t="s">
        <v>198</v>
      </c>
      <c r="L77" s="177" t="s">
        <v>198</v>
      </c>
      <c r="M77" s="177" t="s">
        <v>4108</v>
      </c>
    </row>
    <row r="78" spans="1:13" x14ac:dyDescent="0.25">
      <c r="A78" s="179">
        <v>43194</v>
      </c>
      <c r="B78" s="177">
        <v>2125</v>
      </c>
      <c r="C78" s="177" t="str">
        <f>VLOOKUP(B78,'Chart of Accounts'!A:B,2,FALSE)</f>
        <v>ACC</v>
      </c>
      <c r="D78" s="177" t="s">
        <v>265</v>
      </c>
      <c r="E78" s="177" t="s">
        <v>264</v>
      </c>
      <c r="F78" s="177" t="s">
        <v>3763</v>
      </c>
      <c r="G78" s="177" t="s">
        <v>245</v>
      </c>
      <c r="H78" s="177">
        <v>192.57</v>
      </c>
      <c r="I78" s="177">
        <v>0</v>
      </c>
      <c r="J78" s="177" t="s">
        <v>188</v>
      </c>
      <c r="K78" s="177" t="s">
        <v>189</v>
      </c>
      <c r="L78" s="177" t="s">
        <v>189</v>
      </c>
      <c r="M78" s="177" t="s">
        <v>3762</v>
      </c>
    </row>
    <row r="79" spans="1:13" x14ac:dyDescent="0.25">
      <c r="A79" s="179">
        <v>43208</v>
      </c>
      <c r="B79" s="177">
        <v>2125</v>
      </c>
      <c r="C79" s="177" t="str">
        <f>VLOOKUP(B79,'Chart of Accounts'!A:B,2,FALSE)</f>
        <v>ACC</v>
      </c>
      <c r="D79" s="177" t="s">
        <v>265</v>
      </c>
      <c r="E79" s="177" t="s">
        <v>264</v>
      </c>
      <c r="F79" s="177" t="s">
        <v>3761</v>
      </c>
      <c r="G79" s="177" t="s">
        <v>245</v>
      </c>
      <c r="H79" s="177">
        <v>164.37</v>
      </c>
      <c r="I79" s="177">
        <v>0</v>
      </c>
      <c r="J79" s="177" t="s">
        <v>188</v>
      </c>
      <c r="K79" s="177" t="s">
        <v>189</v>
      </c>
      <c r="L79" s="177" t="s">
        <v>189</v>
      </c>
      <c r="M79" s="177" t="s">
        <v>3760</v>
      </c>
    </row>
    <row r="80" spans="1:13" x14ac:dyDescent="0.25">
      <c r="A80" s="179">
        <v>43222</v>
      </c>
      <c r="B80" s="177">
        <v>2125</v>
      </c>
      <c r="C80" s="177" t="str">
        <f>VLOOKUP(B80,'Chart of Accounts'!A:B,2,FALSE)</f>
        <v>ACC</v>
      </c>
      <c r="D80" s="177" t="s">
        <v>265</v>
      </c>
      <c r="E80" s="177" t="s">
        <v>264</v>
      </c>
      <c r="F80" s="177" t="s">
        <v>3759</v>
      </c>
      <c r="G80" s="177" t="s">
        <v>245</v>
      </c>
      <c r="H80" s="177">
        <v>161.66</v>
      </c>
      <c r="I80" s="177">
        <v>0</v>
      </c>
      <c r="J80" s="177" t="s">
        <v>189</v>
      </c>
      <c r="K80" s="177" t="s">
        <v>197</v>
      </c>
      <c r="L80" s="177" t="s">
        <v>197</v>
      </c>
      <c r="M80" s="177" t="s">
        <v>3758</v>
      </c>
    </row>
    <row r="81" spans="1:13" x14ac:dyDescent="0.25">
      <c r="A81" s="179">
        <v>43236</v>
      </c>
      <c r="B81" s="177">
        <v>2125</v>
      </c>
      <c r="C81" s="177" t="str">
        <f>VLOOKUP(B81,'Chart of Accounts'!A:B,2,FALSE)</f>
        <v>ACC</v>
      </c>
      <c r="D81" s="177" t="s">
        <v>265</v>
      </c>
      <c r="E81" s="177" t="s">
        <v>264</v>
      </c>
      <c r="F81" s="177" t="s">
        <v>4101</v>
      </c>
      <c r="G81" s="177" t="s">
        <v>245</v>
      </c>
      <c r="H81" s="177">
        <v>147.43</v>
      </c>
      <c r="I81" s="177">
        <v>0</v>
      </c>
      <c r="J81" s="177" t="s">
        <v>189</v>
      </c>
      <c r="K81" s="177" t="s">
        <v>197</v>
      </c>
      <c r="L81" s="177" t="s">
        <v>197</v>
      </c>
      <c r="M81" s="177" t="s">
        <v>4100</v>
      </c>
    </row>
    <row r="82" spans="1:13" x14ac:dyDescent="0.25">
      <c r="A82" s="179">
        <v>43250</v>
      </c>
      <c r="B82" s="177">
        <v>2125</v>
      </c>
      <c r="C82" s="177" t="str">
        <f>VLOOKUP(B82,'Chart of Accounts'!A:B,2,FALSE)</f>
        <v>ACC</v>
      </c>
      <c r="D82" s="177" t="s">
        <v>265</v>
      </c>
      <c r="E82" s="177" t="s">
        <v>264</v>
      </c>
      <c r="F82" s="177" t="s">
        <v>4099</v>
      </c>
      <c r="G82" s="177" t="s">
        <v>245</v>
      </c>
      <c r="H82" s="177">
        <v>148.44</v>
      </c>
      <c r="I82" s="177">
        <v>0</v>
      </c>
      <c r="J82" s="177" t="s">
        <v>188</v>
      </c>
      <c r="K82" s="177" t="s">
        <v>189</v>
      </c>
      <c r="L82" s="177" t="s">
        <v>189</v>
      </c>
      <c r="M82" s="177" t="s">
        <v>4098</v>
      </c>
    </row>
    <row r="83" spans="1:13" x14ac:dyDescent="0.25">
      <c r="A83" s="179">
        <v>43264</v>
      </c>
      <c r="B83" s="177">
        <v>2125</v>
      </c>
      <c r="C83" s="177" t="str">
        <f>VLOOKUP(B83,'Chart of Accounts'!A:B,2,FALSE)</f>
        <v>ACC</v>
      </c>
      <c r="D83" s="177" t="s">
        <v>265</v>
      </c>
      <c r="E83" s="177" t="s">
        <v>264</v>
      </c>
      <c r="F83" s="177" t="s">
        <v>4094</v>
      </c>
      <c r="G83" s="177" t="s">
        <v>245</v>
      </c>
      <c r="H83" s="177">
        <v>195.73</v>
      </c>
      <c r="I83" s="177">
        <v>0</v>
      </c>
      <c r="J83" s="177" t="s">
        <v>188</v>
      </c>
      <c r="K83" s="177" t="s">
        <v>189</v>
      </c>
      <c r="L83" s="177" t="s">
        <v>189</v>
      </c>
      <c r="M83" s="177" t="s">
        <v>4093</v>
      </c>
    </row>
    <row r="84" spans="1:13" x14ac:dyDescent="0.25">
      <c r="A84" s="179">
        <v>43278</v>
      </c>
      <c r="B84" s="177">
        <v>2125</v>
      </c>
      <c r="C84" s="177" t="str">
        <f>VLOOKUP(B84,'Chart of Accounts'!A:B,2,FALSE)</f>
        <v>ACC</v>
      </c>
      <c r="D84" s="177" t="s">
        <v>265</v>
      </c>
      <c r="E84" s="177" t="s">
        <v>264</v>
      </c>
      <c r="F84" s="177" t="s">
        <v>4092</v>
      </c>
      <c r="G84" s="177" t="s">
        <v>245</v>
      </c>
      <c r="H84" s="177">
        <v>162.13</v>
      </c>
      <c r="I84" s="177">
        <v>0</v>
      </c>
      <c r="J84" s="177" t="s">
        <v>188</v>
      </c>
      <c r="K84" s="177" t="s">
        <v>189</v>
      </c>
      <c r="L84" s="177" t="s">
        <v>189</v>
      </c>
      <c r="M84" s="177" t="s">
        <v>4091</v>
      </c>
    </row>
    <row r="85" spans="1:13" x14ac:dyDescent="0.25">
      <c r="A85" s="179">
        <v>42917</v>
      </c>
      <c r="B85" s="177">
        <v>2135</v>
      </c>
      <c r="C85" s="177" t="str">
        <f>VLOOKUP(B85,'Chart of Accounts'!A:B,2,FALSE)</f>
        <v>State Sector Retirement Super</v>
      </c>
      <c r="D85" s="177" t="s">
        <v>265</v>
      </c>
      <c r="E85" s="177" t="s">
        <v>264</v>
      </c>
      <c r="F85" s="177" t="s">
        <v>4165</v>
      </c>
      <c r="G85" s="177" t="s">
        <v>245</v>
      </c>
      <c r="H85" s="177">
        <v>225.17</v>
      </c>
      <c r="I85" s="177">
        <v>0</v>
      </c>
      <c r="J85" s="177" t="s">
        <v>2168</v>
      </c>
      <c r="K85" s="177" t="s">
        <v>194</v>
      </c>
      <c r="L85" s="177" t="s">
        <v>194</v>
      </c>
      <c r="M85" s="177" t="s">
        <v>4164</v>
      </c>
    </row>
    <row r="86" spans="1:13" x14ac:dyDescent="0.25">
      <c r="A86" s="179">
        <v>42917</v>
      </c>
      <c r="B86" s="177">
        <v>2135</v>
      </c>
      <c r="C86" s="177" t="str">
        <f>VLOOKUP(B86,'Chart of Accounts'!A:B,2,FALSE)</f>
        <v>State Sector Retirement Super</v>
      </c>
      <c r="D86" s="177" t="s">
        <v>265</v>
      </c>
      <c r="E86" s="177" t="s">
        <v>264</v>
      </c>
      <c r="F86" s="177" t="s">
        <v>4156</v>
      </c>
      <c r="G86" s="177" t="s">
        <v>245</v>
      </c>
      <c r="H86" s="177">
        <v>-450.34</v>
      </c>
      <c r="I86" s="177">
        <v>0</v>
      </c>
      <c r="J86" s="177" t="s">
        <v>2168</v>
      </c>
      <c r="K86" s="177" t="s">
        <v>262</v>
      </c>
      <c r="L86" s="177" t="s">
        <v>262</v>
      </c>
      <c r="M86" s="177" t="s">
        <v>4163</v>
      </c>
    </row>
    <row r="87" spans="1:13" x14ac:dyDescent="0.25">
      <c r="A87" s="179">
        <v>42928</v>
      </c>
      <c r="B87" s="177">
        <v>2135</v>
      </c>
      <c r="C87" s="177" t="str">
        <f>VLOOKUP(B87,'Chart of Accounts'!A:B,2,FALSE)</f>
        <v>State Sector Retirement Super</v>
      </c>
      <c r="D87" s="177" t="s">
        <v>265</v>
      </c>
      <c r="E87" s="177" t="s">
        <v>264</v>
      </c>
      <c r="F87" s="177" t="s">
        <v>3771</v>
      </c>
      <c r="G87" s="177" t="s">
        <v>245</v>
      </c>
      <c r="H87" s="178">
        <v>1125.8599999999999</v>
      </c>
      <c r="I87" s="177">
        <v>0</v>
      </c>
      <c r="J87" s="177" t="s">
        <v>2168</v>
      </c>
      <c r="K87" s="177" t="s">
        <v>2172</v>
      </c>
      <c r="L87" s="177" t="s">
        <v>2172</v>
      </c>
      <c r="M87" s="177" t="s">
        <v>3770</v>
      </c>
    </row>
    <row r="88" spans="1:13" x14ac:dyDescent="0.25">
      <c r="A88" s="179">
        <v>42942</v>
      </c>
      <c r="B88" s="177">
        <v>2135</v>
      </c>
      <c r="C88" s="177" t="str">
        <f>VLOOKUP(B88,'Chart of Accounts'!A:B,2,FALSE)</f>
        <v>State Sector Retirement Super</v>
      </c>
      <c r="D88" s="177" t="s">
        <v>265</v>
      </c>
      <c r="E88" s="177" t="s">
        <v>264</v>
      </c>
      <c r="F88" s="177" t="s">
        <v>4162</v>
      </c>
      <c r="G88" s="177" t="s">
        <v>245</v>
      </c>
      <c r="H88" s="178">
        <v>1125.8499999999999</v>
      </c>
      <c r="I88" s="177">
        <v>0</v>
      </c>
      <c r="J88" s="177" t="s">
        <v>2168</v>
      </c>
      <c r="K88" s="177" t="s">
        <v>2172</v>
      </c>
      <c r="L88" s="177" t="s">
        <v>2172</v>
      </c>
      <c r="M88" s="177" t="s">
        <v>4161</v>
      </c>
    </row>
    <row r="89" spans="1:13" x14ac:dyDescent="0.25">
      <c r="A89" s="179">
        <v>42947</v>
      </c>
      <c r="B89" s="177">
        <v>2135</v>
      </c>
      <c r="C89" s="177" t="str">
        <f>VLOOKUP(B89,'Chart of Accounts'!A:B,2,FALSE)</f>
        <v>State Sector Retirement Super</v>
      </c>
      <c r="D89" s="177" t="s">
        <v>265</v>
      </c>
      <c r="E89" s="177" t="s">
        <v>264</v>
      </c>
      <c r="F89" s="177" t="s">
        <v>4159</v>
      </c>
      <c r="G89" s="177" t="s">
        <v>245</v>
      </c>
      <c r="H89" s="177">
        <v>337.75</v>
      </c>
      <c r="I89" s="177">
        <v>0</v>
      </c>
      <c r="J89" s="177" t="s">
        <v>2168</v>
      </c>
      <c r="K89" s="177" t="s">
        <v>2172</v>
      </c>
      <c r="L89" s="177" t="s">
        <v>2172</v>
      </c>
      <c r="M89" s="177" t="s">
        <v>4160</v>
      </c>
    </row>
    <row r="90" spans="1:13" x14ac:dyDescent="0.25">
      <c r="A90" s="179">
        <v>42948</v>
      </c>
      <c r="B90" s="177">
        <v>2135</v>
      </c>
      <c r="C90" s="177" t="str">
        <f>VLOOKUP(B90,'Chart of Accounts'!A:B,2,FALSE)</f>
        <v>State Sector Retirement Super</v>
      </c>
      <c r="D90" s="177" t="s">
        <v>265</v>
      </c>
      <c r="E90" s="177" t="s">
        <v>264</v>
      </c>
      <c r="F90" s="177" t="s">
        <v>4159</v>
      </c>
      <c r="G90" s="177" t="s">
        <v>245</v>
      </c>
      <c r="H90" s="177">
        <v>-337.75</v>
      </c>
      <c r="I90" s="177">
        <v>0</v>
      </c>
      <c r="J90" s="177" t="s">
        <v>2168</v>
      </c>
      <c r="K90" s="177" t="s">
        <v>2172</v>
      </c>
      <c r="L90" s="177" t="s">
        <v>2172</v>
      </c>
      <c r="M90" s="177" t="s">
        <v>4158</v>
      </c>
    </row>
    <row r="91" spans="1:13" x14ac:dyDescent="0.25">
      <c r="A91" s="179">
        <v>42948</v>
      </c>
      <c r="B91" s="177">
        <v>2135</v>
      </c>
      <c r="C91" s="177" t="str">
        <f>VLOOKUP(B91,'Chart of Accounts'!A:B,2,FALSE)</f>
        <v>State Sector Retirement Super</v>
      </c>
      <c r="D91" s="177" t="s">
        <v>265</v>
      </c>
      <c r="E91" s="177" t="s">
        <v>264</v>
      </c>
      <c r="F91" s="177" t="s">
        <v>4156</v>
      </c>
      <c r="G91" s="177" t="s">
        <v>245</v>
      </c>
      <c r="H91" s="177">
        <v>-450.34</v>
      </c>
      <c r="I91" s="177">
        <v>0</v>
      </c>
      <c r="J91" s="177" t="s">
        <v>2168</v>
      </c>
      <c r="K91" s="177" t="s">
        <v>194</v>
      </c>
      <c r="L91" s="177" t="s">
        <v>194</v>
      </c>
      <c r="M91" s="177" t="s">
        <v>4157</v>
      </c>
    </row>
    <row r="92" spans="1:13" x14ac:dyDescent="0.25">
      <c r="A92" s="179">
        <v>42948</v>
      </c>
      <c r="B92" s="177">
        <v>2135</v>
      </c>
      <c r="C92" s="177" t="str">
        <f>VLOOKUP(B92,'Chart of Accounts'!A:B,2,FALSE)</f>
        <v>State Sector Retirement Super</v>
      </c>
      <c r="D92" s="177" t="s">
        <v>265</v>
      </c>
      <c r="E92" s="177" t="s">
        <v>264</v>
      </c>
      <c r="F92" s="177" t="s">
        <v>4156</v>
      </c>
      <c r="G92" s="177" t="s">
        <v>245</v>
      </c>
      <c r="H92" s="177">
        <v>450.34</v>
      </c>
      <c r="I92" s="177">
        <v>0</v>
      </c>
      <c r="J92" s="177" t="s">
        <v>2168</v>
      </c>
      <c r="K92" s="177" t="s">
        <v>262</v>
      </c>
      <c r="L92" s="177" t="s">
        <v>262</v>
      </c>
      <c r="M92" s="177" t="s">
        <v>4155</v>
      </c>
    </row>
    <row r="93" spans="1:13" x14ac:dyDescent="0.25">
      <c r="A93" s="179">
        <v>42956</v>
      </c>
      <c r="B93" s="177">
        <v>2135</v>
      </c>
      <c r="C93" s="177" t="str">
        <f>VLOOKUP(B93,'Chart of Accounts'!A:B,2,FALSE)</f>
        <v>State Sector Retirement Super</v>
      </c>
      <c r="D93" s="177" t="s">
        <v>265</v>
      </c>
      <c r="E93" s="177" t="s">
        <v>264</v>
      </c>
      <c r="F93" s="177" t="s">
        <v>3769</v>
      </c>
      <c r="G93" s="177" t="s">
        <v>245</v>
      </c>
      <c r="H93" s="178">
        <v>1369.8</v>
      </c>
      <c r="I93" s="177">
        <v>0</v>
      </c>
      <c r="J93" s="177" t="s">
        <v>2168</v>
      </c>
      <c r="K93" s="177" t="s">
        <v>2172</v>
      </c>
      <c r="L93" s="177" t="s">
        <v>2172</v>
      </c>
      <c r="M93" s="177" t="s">
        <v>3768</v>
      </c>
    </row>
    <row r="94" spans="1:13" x14ac:dyDescent="0.25">
      <c r="A94" s="179">
        <v>42970</v>
      </c>
      <c r="B94" s="177">
        <v>2135</v>
      </c>
      <c r="C94" s="177" t="str">
        <f>VLOOKUP(B94,'Chart of Accounts'!A:B,2,FALSE)</f>
        <v>State Sector Retirement Super</v>
      </c>
      <c r="D94" s="177" t="s">
        <v>265</v>
      </c>
      <c r="E94" s="177" t="s">
        <v>264</v>
      </c>
      <c r="F94" s="177" t="s">
        <v>4154</v>
      </c>
      <c r="G94" s="177" t="s">
        <v>245</v>
      </c>
      <c r="H94" s="178">
        <v>1010.79</v>
      </c>
      <c r="I94" s="177">
        <v>0</v>
      </c>
      <c r="J94" s="177" t="s">
        <v>2168</v>
      </c>
      <c r="K94" s="177" t="s">
        <v>2172</v>
      </c>
      <c r="L94" s="177" t="s">
        <v>2172</v>
      </c>
      <c r="M94" s="177" t="s">
        <v>4153</v>
      </c>
    </row>
    <row r="95" spans="1:13" x14ac:dyDescent="0.25">
      <c r="A95" s="179">
        <v>42978</v>
      </c>
      <c r="B95" s="177">
        <v>2135</v>
      </c>
      <c r="C95" s="177" t="str">
        <f>VLOOKUP(B95,'Chart of Accounts'!A:B,2,FALSE)</f>
        <v>State Sector Retirement Super</v>
      </c>
      <c r="D95" s="177" t="s">
        <v>265</v>
      </c>
      <c r="E95" s="177" t="s">
        <v>264</v>
      </c>
      <c r="F95" s="177" t="s">
        <v>4151</v>
      </c>
      <c r="G95" s="177" t="s">
        <v>245</v>
      </c>
      <c r="H95" s="177">
        <v>606.48</v>
      </c>
      <c r="I95" s="177">
        <v>0</v>
      </c>
      <c r="J95" s="177" t="s">
        <v>2168</v>
      </c>
      <c r="K95" s="177" t="s">
        <v>2171</v>
      </c>
      <c r="L95" s="177" t="s">
        <v>2171</v>
      </c>
      <c r="M95" s="177" t="s">
        <v>4152</v>
      </c>
    </row>
    <row r="96" spans="1:13" x14ac:dyDescent="0.25">
      <c r="A96" s="179">
        <v>42979</v>
      </c>
      <c r="B96" s="177">
        <v>2135</v>
      </c>
      <c r="C96" s="177" t="str">
        <f>VLOOKUP(B96,'Chart of Accounts'!A:B,2,FALSE)</f>
        <v>State Sector Retirement Super</v>
      </c>
      <c r="D96" s="177" t="s">
        <v>265</v>
      </c>
      <c r="E96" s="177" t="s">
        <v>264</v>
      </c>
      <c r="F96" s="177" t="s">
        <v>4151</v>
      </c>
      <c r="G96" s="177" t="s">
        <v>245</v>
      </c>
      <c r="H96" s="177">
        <v>-606.48</v>
      </c>
      <c r="I96" s="177">
        <v>0</v>
      </c>
      <c r="J96" s="177" t="s">
        <v>2168</v>
      </c>
      <c r="K96" s="177" t="s">
        <v>2171</v>
      </c>
      <c r="L96" s="177" t="s">
        <v>2171</v>
      </c>
      <c r="M96" s="177" t="s">
        <v>4150</v>
      </c>
    </row>
    <row r="97" spans="1:13" x14ac:dyDescent="0.25">
      <c r="A97" s="179">
        <v>42984</v>
      </c>
      <c r="B97" s="177">
        <v>2135</v>
      </c>
      <c r="C97" s="177" t="str">
        <f>VLOOKUP(B97,'Chart of Accounts'!A:B,2,FALSE)</f>
        <v>State Sector Retirement Super</v>
      </c>
      <c r="D97" s="177" t="s">
        <v>265</v>
      </c>
      <c r="E97" s="177" t="s">
        <v>264</v>
      </c>
      <c r="F97" s="177" t="s">
        <v>4149</v>
      </c>
      <c r="G97" s="177" t="s">
        <v>245</v>
      </c>
      <c r="H97" s="178">
        <v>1010.79</v>
      </c>
      <c r="I97" s="177">
        <v>0</v>
      </c>
      <c r="J97" s="177" t="s">
        <v>2168</v>
      </c>
      <c r="K97" s="177" t="s">
        <v>2171</v>
      </c>
      <c r="L97" s="177" t="s">
        <v>2171</v>
      </c>
      <c r="M97" s="177" t="s">
        <v>4148</v>
      </c>
    </row>
    <row r="98" spans="1:13" x14ac:dyDescent="0.25">
      <c r="A98" s="179">
        <v>42998</v>
      </c>
      <c r="B98" s="177">
        <v>2135</v>
      </c>
      <c r="C98" s="177" t="str">
        <f>VLOOKUP(B98,'Chart of Accounts'!A:B,2,FALSE)</f>
        <v>State Sector Retirement Super</v>
      </c>
      <c r="D98" s="177" t="s">
        <v>265</v>
      </c>
      <c r="E98" s="177" t="s">
        <v>264</v>
      </c>
      <c r="F98" s="177" t="s">
        <v>4147</v>
      </c>
      <c r="G98" s="177" t="s">
        <v>245</v>
      </c>
      <c r="H98" s="178">
        <v>1010.79</v>
      </c>
      <c r="I98" s="177">
        <v>0</v>
      </c>
      <c r="J98" s="177" t="s">
        <v>2168</v>
      </c>
      <c r="K98" s="177" t="s">
        <v>2171</v>
      </c>
      <c r="L98" s="177" t="s">
        <v>2171</v>
      </c>
      <c r="M98" s="177" t="s">
        <v>4146</v>
      </c>
    </row>
    <row r="99" spans="1:13" x14ac:dyDescent="0.25">
      <c r="A99" s="179">
        <v>43008</v>
      </c>
      <c r="B99" s="177">
        <v>2135</v>
      </c>
      <c r="C99" s="177" t="str">
        <f>VLOOKUP(B99,'Chart of Accounts'!A:B,2,FALSE)</f>
        <v>State Sector Retirement Super</v>
      </c>
      <c r="D99" s="177" t="s">
        <v>265</v>
      </c>
      <c r="E99" s="177" t="s">
        <v>264</v>
      </c>
      <c r="F99" s="177" t="s">
        <v>4144</v>
      </c>
      <c r="G99" s="177" t="s">
        <v>245</v>
      </c>
      <c r="H99" s="177">
        <v>707.56</v>
      </c>
      <c r="I99" s="177">
        <v>0</v>
      </c>
      <c r="J99" s="177" t="s">
        <v>2168</v>
      </c>
      <c r="K99" s="177" t="s">
        <v>189</v>
      </c>
      <c r="L99" s="177" t="s">
        <v>189</v>
      </c>
      <c r="M99" s="177" t="s">
        <v>4145</v>
      </c>
    </row>
    <row r="100" spans="1:13" x14ac:dyDescent="0.25">
      <c r="A100" s="179">
        <v>43009</v>
      </c>
      <c r="B100" s="177">
        <v>2135</v>
      </c>
      <c r="C100" s="177" t="str">
        <f>VLOOKUP(B100,'Chart of Accounts'!A:B,2,FALSE)</f>
        <v>State Sector Retirement Super</v>
      </c>
      <c r="D100" s="177" t="s">
        <v>265</v>
      </c>
      <c r="E100" s="177" t="s">
        <v>264</v>
      </c>
      <c r="F100" s="177" t="s">
        <v>4144</v>
      </c>
      <c r="G100" s="177" t="s">
        <v>245</v>
      </c>
      <c r="H100" s="177">
        <v>-707.56</v>
      </c>
      <c r="I100" s="177">
        <v>0</v>
      </c>
      <c r="J100" s="177" t="s">
        <v>2168</v>
      </c>
      <c r="K100" s="177" t="s">
        <v>189</v>
      </c>
      <c r="L100" s="177" t="s">
        <v>189</v>
      </c>
      <c r="M100" s="177" t="s">
        <v>4143</v>
      </c>
    </row>
    <row r="101" spans="1:13" x14ac:dyDescent="0.25">
      <c r="A101" s="179">
        <v>43012</v>
      </c>
      <c r="B101" s="177">
        <v>2135</v>
      </c>
      <c r="C101" s="177" t="str">
        <f>VLOOKUP(B101,'Chart of Accounts'!A:B,2,FALSE)</f>
        <v>State Sector Retirement Super</v>
      </c>
      <c r="D101" s="177" t="s">
        <v>265</v>
      </c>
      <c r="E101" s="177" t="s">
        <v>264</v>
      </c>
      <c r="F101" s="177" t="s">
        <v>4142</v>
      </c>
      <c r="G101" s="177" t="s">
        <v>245</v>
      </c>
      <c r="H101" s="178">
        <v>1010.79</v>
      </c>
      <c r="I101" s="177">
        <v>0</v>
      </c>
      <c r="J101" s="177" t="s">
        <v>2168</v>
      </c>
      <c r="K101" s="177" t="s">
        <v>189</v>
      </c>
      <c r="L101" s="177" t="s">
        <v>189</v>
      </c>
      <c r="M101" s="177" t="s">
        <v>4141</v>
      </c>
    </row>
    <row r="102" spans="1:13" x14ac:dyDescent="0.25">
      <c r="A102" s="179">
        <v>43026</v>
      </c>
      <c r="B102" s="177">
        <v>2135</v>
      </c>
      <c r="C102" s="177" t="str">
        <f>VLOOKUP(B102,'Chart of Accounts'!A:B,2,FALSE)</f>
        <v>State Sector Retirement Super</v>
      </c>
      <c r="D102" s="177" t="s">
        <v>265</v>
      </c>
      <c r="E102" s="177" t="s">
        <v>264</v>
      </c>
      <c r="F102" s="177" t="s">
        <v>3923</v>
      </c>
      <c r="G102" s="177" t="s">
        <v>245</v>
      </c>
      <c r="H102" s="178">
        <v>1010.79</v>
      </c>
      <c r="I102" s="177">
        <v>0</v>
      </c>
      <c r="J102" s="177" t="s">
        <v>189</v>
      </c>
      <c r="K102" s="177" t="s">
        <v>2168</v>
      </c>
      <c r="L102" s="177" t="s">
        <v>2168</v>
      </c>
      <c r="M102" s="177" t="s">
        <v>3922</v>
      </c>
    </row>
    <row r="103" spans="1:13" x14ac:dyDescent="0.25">
      <c r="A103" s="179">
        <v>43039</v>
      </c>
      <c r="B103" s="177">
        <v>2135</v>
      </c>
      <c r="C103" s="177" t="str">
        <f>VLOOKUP(B103,'Chart of Accounts'!A:B,2,FALSE)</f>
        <v>State Sector Retirement Super</v>
      </c>
      <c r="D103" s="177" t="s">
        <v>265</v>
      </c>
      <c r="E103" s="177" t="s">
        <v>264</v>
      </c>
      <c r="F103" s="177" t="s">
        <v>4139</v>
      </c>
      <c r="G103" s="177" t="s">
        <v>245</v>
      </c>
      <c r="H103" s="177">
        <v>909.71</v>
      </c>
      <c r="I103" s="177">
        <v>0</v>
      </c>
      <c r="J103" s="177" t="s">
        <v>189</v>
      </c>
      <c r="K103" s="177" t="s">
        <v>2168</v>
      </c>
      <c r="L103" s="177" t="s">
        <v>2168</v>
      </c>
      <c r="M103" s="177" t="s">
        <v>4140</v>
      </c>
    </row>
    <row r="104" spans="1:13" x14ac:dyDescent="0.25">
      <c r="A104" s="179">
        <v>43040</v>
      </c>
      <c r="B104" s="177">
        <v>2135</v>
      </c>
      <c r="C104" s="177" t="str">
        <f>VLOOKUP(B104,'Chart of Accounts'!A:B,2,FALSE)</f>
        <v>State Sector Retirement Super</v>
      </c>
      <c r="D104" s="177" t="s">
        <v>265</v>
      </c>
      <c r="E104" s="177" t="s">
        <v>264</v>
      </c>
      <c r="F104" s="177" t="s">
        <v>4139</v>
      </c>
      <c r="G104" s="177" t="s">
        <v>245</v>
      </c>
      <c r="H104" s="177">
        <v>-909.71</v>
      </c>
      <c r="I104" s="177">
        <v>0</v>
      </c>
      <c r="J104" s="177" t="s">
        <v>189</v>
      </c>
      <c r="K104" s="177" t="s">
        <v>2168</v>
      </c>
      <c r="L104" s="177" t="s">
        <v>2168</v>
      </c>
      <c r="M104" s="177" t="s">
        <v>4138</v>
      </c>
    </row>
    <row r="105" spans="1:13" x14ac:dyDescent="0.25">
      <c r="A105" s="179">
        <v>43040</v>
      </c>
      <c r="B105" s="177">
        <v>2135</v>
      </c>
      <c r="C105" s="177" t="str">
        <f>VLOOKUP(B105,'Chart of Accounts'!A:B,2,FALSE)</f>
        <v>State Sector Retirement Super</v>
      </c>
      <c r="D105" s="177" t="s">
        <v>265</v>
      </c>
      <c r="E105" s="177" t="s">
        <v>264</v>
      </c>
      <c r="F105" s="177" t="s">
        <v>4137</v>
      </c>
      <c r="G105" s="177" t="s">
        <v>245</v>
      </c>
      <c r="H105" s="178">
        <v>1047.33</v>
      </c>
      <c r="I105" s="177">
        <v>0</v>
      </c>
      <c r="J105" s="177" t="s">
        <v>189</v>
      </c>
      <c r="K105" s="177" t="s">
        <v>2168</v>
      </c>
      <c r="L105" s="177" t="s">
        <v>2168</v>
      </c>
      <c r="M105" s="177" t="s">
        <v>4136</v>
      </c>
    </row>
    <row r="106" spans="1:13" x14ac:dyDescent="0.25">
      <c r="A106" s="179">
        <v>43054</v>
      </c>
      <c r="B106" s="177">
        <v>2135</v>
      </c>
      <c r="C106" s="177" t="str">
        <f>VLOOKUP(B106,'Chart of Accounts'!A:B,2,FALSE)</f>
        <v>State Sector Retirement Super</v>
      </c>
      <c r="D106" s="177" t="s">
        <v>265</v>
      </c>
      <c r="E106" s="177" t="s">
        <v>264</v>
      </c>
      <c r="F106" s="177" t="s">
        <v>3767</v>
      </c>
      <c r="G106" s="177" t="s">
        <v>245</v>
      </c>
      <c r="H106" s="178">
        <v>1014.95</v>
      </c>
      <c r="I106" s="177">
        <v>0</v>
      </c>
      <c r="J106" s="177" t="s">
        <v>189</v>
      </c>
      <c r="K106" s="177" t="s">
        <v>2168</v>
      </c>
      <c r="L106" s="177" t="s">
        <v>2168</v>
      </c>
      <c r="M106" s="177" t="s">
        <v>3766</v>
      </c>
    </row>
    <row r="107" spans="1:13" x14ac:dyDescent="0.25">
      <c r="A107" s="179">
        <v>43068</v>
      </c>
      <c r="B107" s="177">
        <v>2135</v>
      </c>
      <c r="C107" s="177" t="str">
        <f>VLOOKUP(B107,'Chart of Accounts'!A:B,2,FALSE)</f>
        <v>State Sector Retirement Super</v>
      </c>
      <c r="D107" s="177" t="s">
        <v>265</v>
      </c>
      <c r="E107" s="177" t="s">
        <v>264</v>
      </c>
      <c r="F107" s="177" t="s">
        <v>4135</v>
      </c>
      <c r="G107" s="177" t="s">
        <v>245</v>
      </c>
      <c r="H107" s="178">
        <v>1014.95</v>
      </c>
      <c r="I107" s="177">
        <v>0</v>
      </c>
      <c r="J107" s="177" t="s">
        <v>189</v>
      </c>
      <c r="K107" s="177" t="s">
        <v>2168</v>
      </c>
      <c r="L107" s="177" t="s">
        <v>2168</v>
      </c>
      <c r="M107" s="177" t="s">
        <v>4134</v>
      </c>
    </row>
    <row r="108" spans="1:13" x14ac:dyDescent="0.25">
      <c r="A108" s="179">
        <v>43069</v>
      </c>
      <c r="B108" s="177">
        <v>2135</v>
      </c>
      <c r="C108" s="177" t="str">
        <f>VLOOKUP(B108,'Chart of Accounts'!A:B,2,FALSE)</f>
        <v>State Sector Retirement Super</v>
      </c>
      <c r="D108" s="177" t="s">
        <v>265</v>
      </c>
      <c r="E108" s="177" t="s">
        <v>264</v>
      </c>
      <c r="F108" s="177" t="s">
        <v>4132</v>
      </c>
      <c r="G108" s="177" t="s">
        <v>245</v>
      </c>
      <c r="H108" s="177">
        <v>101.5</v>
      </c>
      <c r="I108" s="177">
        <v>0</v>
      </c>
      <c r="J108" s="177" t="s">
        <v>2168</v>
      </c>
      <c r="K108" s="177" t="s">
        <v>189</v>
      </c>
      <c r="L108" s="177" t="s">
        <v>189</v>
      </c>
      <c r="M108" s="177" t="s">
        <v>4133</v>
      </c>
    </row>
    <row r="109" spans="1:13" x14ac:dyDescent="0.25">
      <c r="A109" s="179">
        <v>43070</v>
      </c>
      <c r="B109" s="177">
        <v>2135</v>
      </c>
      <c r="C109" s="177" t="str">
        <f>VLOOKUP(B109,'Chart of Accounts'!A:B,2,FALSE)</f>
        <v>State Sector Retirement Super</v>
      </c>
      <c r="D109" s="177" t="s">
        <v>265</v>
      </c>
      <c r="E109" s="177" t="s">
        <v>264</v>
      </c>
      <c r="F109" s="177" t="s">
        <v>4132</v>
      </c>
      <c r="G109" s="177" t="s">
        <v>245</v>
      </c>
      <c r="H109" s="177">
        <v>-101.5</v>
      </c>
      <c r="I109" s="177">
        <v>0</v>
      </c>
      <c r="J109" s="177" t="s">
        <v>2168</v>
      </c>
      <c r="K109" s="177" t="s">
        <v>189</v>
      </c>
      <c r="L109" s="177" t="s">
        <v>189</v>
      </c>
      <c r="M109" s="177" t="s">
        <v>4131</v>
      </c>
    </row>
    <row r="110" spans="1:13" x14ac:dyDescent="0.25">
      <c r="A110" s="179">
        <v>43082</v>
      </c>
      <c r="B110" s="177">
        <v>2135</v>
      </c>
      <c r="C110" s="177" t="str">
        <f>VLOOKUP(B110,'Chart of Accounts'!A:B,2,FALSE)</f>
        <v>State Sector Retirement Super</v>
      </c>
      <c r="D110" s="177" t="s">
        <v>265</v>
      </c>
      <c r="E110" s="177" t="s">
        <v>264</v>
      </c>
      <c r="F110" s="177" t="s">
        <v>4130</v>
      </c>
      <c r="G110" s="177" t="s">
        <v>245</v>
      </c>
      <c r="H110" s="178">
        <v>1014.95</v>
      </c>
      <c r="I110" s="177">
        <v>0</v>
      </c>
      <c r="J110" s="177" t="s">
        <v>189</v>
      </c>
      <c r="K110" s="177" t="s">
        <v>2171</v>
      </c>
      <c r="L110" s="177" t="s">
        <v>2171</v>
      </c>
      <c r="M110" s="177" t="s">
        <v>4129</v>
      </c>
    </row>
    <row r="111" spans="1:13" x14ac:dyDescent="0.25">
      <c r="A111" s="179">
        <v>43096</v>
      </c>
      <c r="B111" s="177">
        <v>2135</v>
      </c>
      <c r="C111" s="177" t="str">
        <f>VLOOKUP(B111,'Chart of Accounts'!A:B,2,FALSE)</f>
        <v>State Sector Retirement Super</v>
      </c>
      <c r="D111" s="177" t="s">
        <v>265</v>
      </c>
      <c r="E111" s="177" t="s">
        <v>264</v>
      </c>
      <c r="F111" s="177" t="s">
        <v>3765</v>
      </c>
      <c r="G111" s="177" t="s">
        <v>245</v>
      </c>
      <c r="H111" s="178">
        <v>1084.93</v>
      </c>
      <c r="I111" s="177">
        <v>0</v>
      </c>
      <c r="J111" s="177" t="s">
        <v>189</v>
      </c>
      <c r="K111" s="177" t="s">
        <v>2168</v>
      </c>
      <c r="L111" s="177" t="s">
        <v>2168</v>
      </c>
      <c r="M111" s="177" t="s">
        <v>3764</v>
      </c>
    </row>
    <row r="112" spans="1:13" x14ac:dyDescent="0.25">
      <c r="A112" s="179">
        <v>43100</v>
      </c>
      <c r="B112" s="177">
        <v>2135</v>
      </c>
      <c r="C112" s="177" t="str">
        <f>VLOOKUP(B112,'Chart of Accounts'!A:B,2,FALSE)</f>
        <v>State Sector Retirement Super</v>
      </c>
      <c r="D112" s="177" t="s">
        <v>265</v>
      </c>
      <c r="E112" s="177" t="s">
        <v>264</v>
      </c>
      <c r="F112" s="177" t="s">
        <v>4127</v>
      </c>
      <c r="G112" s="177" t="s">
        <v>245</v>
      </c>
      <c r="H112" s="177">
        <v>216.98</v>
      </c>
      <c r="I112" s="177">
        <v>0</v>
      </c>
      <c r="J112" s="177" t="s">
        <v>188</v>
      </c>
      <c r="K112" s="177" t="s">
        <v>189</v>
      </c>
      <c r="L112" s="177" t="s">
        <v>189</v>
      </c>
      <c r="M112" s="177" t="s">
        <v>4128</v>
      </c>
    </row>
    <row r="113" spans="1:13" x14ac:dyDescent="0.25">
      <c r="A113" s="179">
        <v>43101</v>
      </c>
      <c r="B113" s="177">
        <v>2135</v>
      </c>
      <c r="C113" s="177" t="str">
        <f>VLOOKUP(B113,'Chart of Accounts'!A:B,2,FALSE)</f>
        <v>State Sector Retirement Super</v>
      </c>
      <c r="D113" s="177" t="s">
        <v>265</v>
      </c>
      <c r="E113" s="177" t="s">
        <v>264</v>
      </c>
      <c r="F113" s="177" t="s">
        <v>4127</v>
      </c>
      <c r="G113" s="177" t="s">
        <v>245</v>
      </c>
      <c r="H113" s="177">
        <v>-216.98</v>
      </c>
      <c r="I113" s="177">
        <v>0</v>
      </c>
      <c r="J113" s="177" t="s">
        <v>188</v>
      </c>
      <c r="K113" s="177" t="s">
        <v>189</v>
      </c>
      <c r="L113" s="177" t="s">
        <v>189</v>
      </c>
      <c r="M113" s="177" t="s">
        <v>4126</v>
      </c>
    </row>
    <row r="114" spans="1:13" x14ac:dyDescent="0.25">
      <c r="A114" s="179">
        <v>43110</v>
      </c>
      <c r="B114" s="177">
        <v>2135</v>
      </c>
      <c r="C114" s="177" t="str">
        <f>VLOOKUP(B114,'Chart of Accounts'!A:B,2,FALSE)</f>
        <v>State Sector Retirement Super</v>
      </c>
      <c r="D114" s="177" t="s">
        <v>265</v>
      </c>
      <c r="E114" s="177" t="s">
        <v>264</v>
      </c>
      <c r="F114" s="177" t="s">
        <v>4125</v>
      </c>
      <c r="G114" s="177" t="s">
        <v>245</v>
      </c>
      <c r="H114" s="178">
        <v>2020.72</v>
      </c>
      <c r="I114" s="177">
        <v>0</v>
      </c>
      <c r="J114" s="177" t="s">
        <v>188</v>
      </c>
      <c r="K114" s="177" t="s">
        <v>2168</v>
      </c>
      <c r="L114" s="177" t="s">
        <v>2168</v>
      </c>
      <c r="M114" s="177" t="s">
        <v>4124</v>
      </c>
    </row>
    <row r="115" spans="1:13" x14ac:dyDescent="0.25">
      <c r="A115" s="179">
        <v>43124</v>
      </c>
      <c r="B115" s="177">
        <v>2135</v>
      </c>
      <c r="C115" s="177" t="str">
        <f>VLOOKUP(B115,'Chart of Accounts'!A:B,2,FALSE)</f>
        <v>State Sector Retirement Super</v>
      </c>
      <c r="D115" s="177" t="s">
        <v>265</v>
      </c>
      <c r="E115" s="177" t="s">
        <v>264</v>
      </c>
      <c r="F115" s="177" t="s">
        <v>4123</v>
      </c>
      <c r="G115" s="177" t="s">
        <v>245</v>
      </c>
      <c r="H115" s="178">
        <v>1092.81</v>
      </c>
      <c r="I115" s="177">
        <v>0</v>
      </c>
      <c r="J115" s="177" t="s">
        <v>188</v>
      </c>
      <c r="K115" s="177" t="s">
        <v>189</v>
      </c>
      <c r="L115" s="177" t="s">
        <v>189</v>
      </c>
      <c r="M115" s="177" t="s">
        <v>4122</v>
      </c>
    </row>
    <row r="116" spans="1:13" x14ac:dyDescent="0.25">
      <c r="A116" s="179">
        <v>43131</v>
      </c>
      <c r="B116" s="177">
        <v>2135</v>
      </c>
      <c r="C116" s="177" t="str">
        <f>VLOOKUP(B116,'Chart of Accounts'!A:B,2,FALSE)</f>
        <v>State Sector Retirement Super</v>
      </c>
      <c r="D116" s="177" t="s">
        <v>265</v>
      </c>
      <c r="E116" s="177" t="s">
        <v>264</v>
      </c>
      <c r="F116" s="177" t="s">
        <v>4120</v>
      </c>
      <c r="G116" s="177" t="s">
        <v>245</v>
      </c>
      <c r="H116" s="177">
        <v>546.41</v>
      </c>
      <c r="I116" s="177">
        <v>0</v>
      </c>
      <c r="J116" s="177" t="s">
        <v>188</v>
      </c>
      <c r="K116" s="177" t="s">
        <v>189</v>
      </c>
      <c r="L116" s="177" t="s">
        <v>189</v>
      </c>
      <c r="M116" s="177" t="s">
        <v>4121</v>
      </c>
    </row>
    <row r="117" spans="1:13" x14ac:dyDescent="0.25">
      <c r="A117" s="179">
        <v>43132</v>
      </c>
      <c r="B117" s="177">
        <v>2135</v>
      </c>
      <c r="C117" s="177" t="str">
        <f>VLOOKUP(B117,'Chart of Accounts'!A:B,2,FALSE)</f>
        <v>State Sector Retirement Super</v>
      </c>
      <c r="D117" s="177" t="s">
        <v>265</v>
      </c>
      <c r="E117" s="177" t="s">
        <v>264</v>
      </c>
      <c r="F117" s="177" t="s">
        <v>4120</v>
      </c>
      <c r="G117" s="177" t="s">
        <v>245</v>
      </c>
      <c r="H117" s="177">
        <v>-546.41</v>
      </c>
      <c r="I117" s="177">
        <v>0</v>
      </c>
      <c r="J117" s="177" t="s">
        <v>188</v>
      </c>
      <c r="K117" s="177" t="s">
        <v>189</v>
      </c>
      <c r="L117" s="177" t="s">
        <v>189</v>
      </c>
      <c r="M117" s="177" t="s">
        <v>4119</v>
      </c>
    </row>
    <row r="118" spans="1:13" x14ac:dyDescent="0.25">
      <c r="A118" s="179">
        <v>43138</v>
      </c>
      <c r="B118" s="177">
        <v>2135</v>
      </c>
      <c r="C118" s="177" t="str">
        <f>VLOOKUP(B118,'Chart of Accounts'!A:B,2,FALSE)</f>
        <v>State Sector Retirement Super</v>
      </c>
      <c r="D118" s="177" t="s">
        <v>265</v>
      </c>
      <c r="E118" s="177" t="s">
        <v>264</v>
      </c>
      <c r="F118" s="177" t="s">
        <v>4118</v>
      </c>
      <c r="G118" s="177" t="s">
        <v>245</v>
      </c>
      <c r="H118" s="178">
        <v>1092.81</v>
      </c>
      <c r="I118" s="177">
        <v>0</v>
      </c>
      <c r="J118" s="177" t="s">
        <v>188</v>
      </c>
      <c r="K118" s="177" t="s">
        <v>189</v>
      </c>
      <c r="L118" s="177" t="s">
        <v>189</v>
      </c>
      <c r="M118" s="177" t="s">
        <v>4117</v>
      </c>
    </row>
    <row r="119" spans="1:13" x14ac:dyDescent="0.25">
      <c r="A119" s="179">
        <v>43152</v>
      </c>
      <c r="B119" s="177">
        <v>2135</v>
      </c>
      <c r="C119" s="177" t="str">
        <f>VLOOKUP(B119,'Chart of Accounts'!A:B,2,FALSE)</f>
        <v>State Sector Retirement Super</v>
      </c>
      <c r="D119" s="177" t="s">
        <v>265</v>
      </c>
      <c r="E119" s="177" t="s">
        <v>264</v>
      </c>
      <c r="F119" s="177" t="s">
        <v>4116</v>
      </c>
      <c r="G119" s="177" t="s">
        <v>245</v>
      </c>
      <c r="H119" s="178">
        <v>1092.81</v>
      </c>
      <c r="I119" s="177">
        <v>0</v>
      </c>
      <c r="J119" s="177" t="s">
        <v>188</v>
      </c>
      <c r="K119" s="177" t="s">
        <v>189</v>
      </c>
      <c r="L119" s="177" t="s">
        <v>189</v>
      </c>
      <c r="M119" s="177" t="s">
        <v>4115</v>
      </c>
    </row>
    <row r="120" spans="1:13" x14ac:dyDescent="0.25">
      <c r="A120" s="179">
        <v>43159</v>
      </c>
      <c r="B120" s="177">
        <v>2135</v>
      </c>
      <c r="C120" s="177" t="str">
        <f>VLOOKUP(B120,'Chart of Accounts'!A:B,2,FALSE)</f>
        <v>State Sector Retirement Super</v>
      </c>
      <c r="D120" s="177" t="s">
        <v>265</v>
      </c>
      <c r="E120" s="177" t="s">
        <v>264</v>
      </c>
      <c r="F120" s="177" t="s">
        <v>4113</v>
      </c>
      <c r="G120" s="177" t="s">
        <v>245</v>
      </c>
      <c r="H120" s="177">
        <v>546.41</v>
      </c>
      <c r="I120" s="177">
        <v>0</v>
      </c>
      <c r="J120" s="177" t="s">
        <v>188</v>
      </c>
      <c r="K120" s="177" t="s">
        <v>189</v>
      </c>
      <c r="L120" s="177" t="s">
        <v>189</v>
      </c>
      <c r="M120" s="177" t="s">
        <v>4114</v>
      </c>
    </row>
    <row r="121" spans="1:13" x14ac:dyDescent="0.25">
      <c r="A121" s="179">
        <v>43160</v>
      </c>
      <c r="B121" s="177">
        <v>2135</v>
      </c>
      <c r="C121" s="177" t="str">
        <f>VLOOKUP(B121,'Chart of Accounts'!A:B,2,FALSE)</f>
        <v>State Sector Retirement Super</v>
      </c>
      <c r="D121" s="177" t="s">
        <v>265</v>
      </c>
      <c r="E121" s="177" t="s">
        <v>264</v>
      </c>
      <c r="F121" s="177" t="s">
        <v>4113</v>
      </c>
      <c r="G121" s="177" t="s">
        <v>245</v>
      </c>
      <c r="H121" s="177">
        <v>-546.41</v>
      </c>
      <c r="I121" s="177">
        <v>0</v>
      </c>
      <c r="J121" s="177" t="s">
        <v>188</v>
      </c>
      <c r="K121" s="177" t="s">
        <v>189</v>
      </c>
      <c r="L121" s="177" t="s">
        <v>189</v>
      </c>
      <c r="M121" s="177" t="s">
        <v>4112</v>
      </c>
    </row>
    <row r="122" spans="1:13" x14ac:dyDescent="0.25">
      <c r="A122" s="179">
        <v>43166</v>
      </c>
      <c r="B122" s="177">
        <v>2135</v>
      </c>
      <c r="C122" s="177" t="str">
        <f>VLOOKUP(B122,'Chart of Accounts'!A:B,2,FALSE)</f>
        <v>State Sector Retirement Super</v>
      </c>
      <c r="D122" s="177" t="s">
        <v>265</v>
      </c>
      <c r="E122" s="177" t="s">
        <v>264</v>
      </c>
      <c r="F122" s="177" t="s">
        <v>4111</v>
      </c>
      <c r="G122" s="177" t="s">
        <v>245</v>
      </c>
      <c r="H122" s="178">
        <v>1092.81</v>
      </c>
      <c r="I122" s="177">
        <v>0</v>
      </c>
      <c r="J122" s="177" t="s">
        <v>188</v>
      </c>
      <c r="K122" s="177" t="s">
        <v>189</v>
      </c>
      <c r="L122" s="177" t="s">
        <v>189</v>
      </c>
      <c r="M122" s="177" t="s">
        <v>4110</v>
      </c>
    </row>
    <row r="123" spans="1:13" x14ac:dyDescent="0.25">
      <c r="A123" s="179">
        <v>43180</v>
      </c>
      <c r="B123" s="177">
        <v>2135</v>
      </c>
      <c r="C123" s="177" t="str">
        <f>VLOOKUP(B123,'Chart of Accounts'!A:B,2,FALSE)</f>
        <v>State Sector Retirement Super</v>
      </c>
      <c r="D123" s="177" t="s">
        <v>265</v>
      </c>
      <c r="E123" s="177" t="s">
        <v>264</v>
      </c>
      <c r="F123" s="177" t="s">
        <v>4109</v>
      </c>
      <c r="G123" s="177" t="s">
        <v>245</v>
      </c>
      <c r="H123" s="178">
        <v>1092.81</v>
      </c>
      <c r="I123" s="177">
        <v>0</v>
      </c>
      <c r="J123" s="177" t="s">
        <v>188</v>
      </c>
      <c r="K123" s="177" t="s">
        <v>198</v>
      </c>
      <c r="L123" s="177" t="s">
        <v>198</v>
      </c>
      <c r="M123" s="177" t="s">
        <v>4108</v>
      </c>
    </row>
    <row r="124" spans="1:13" x14ac:dyDescent="0.25">
      <c r="A124" s="179">
        <v>43190</v>
      </c>
      <c r="B124" s="177">
        <v>2135</v>
      </c>
      <c r="C124" s="177" t="str">
        <f>VLOOKUP(B124,'Chart of Accounts'!A:B,2,FALSE)</f>
        <v>State Sector Retirement Super</v>
      </c>
      <c r="D124" s="177" t="s">
        <v>265</v>
      </c>
      <c r="E124" s="177" t="s">
        <v>264</v>
      </c>
      <c r="F124" s="177" t="s">
        <v>4106</v>
      </c>
      <c r="G124" s="177" t="s">
        <v>245</v>
      </c>
      <c r="H124" s="177">
        <v>764.97</v>
      </c>
      <c r="I124" s="177">
        <v>0</v>
      </c>
      <c r="J124" s="177" t="s">
        <v>188</v>
      </c>
      <c r="K124" s="177" t="s">
        <v>189</v>
      </c>
      <c r="L124" s="177" t="s">
        <v>189</v>
      </c>
      <c r="M124" s="177" t="s">
        <v>4107</v>
      </c>
    </row>
    <row r="125" spans="1:13" x14ac:dyDescent="0.25">
      <c r="A125" s="179">
        <v>43191</v>
      </c>
      <c r="B125" s="177">
        <v>2135</v>
      </c>
      <c r="C125" s="177" t="str">
        <f>VLOOKUP(B125,'Chart of Accounts'!A:B,2,FALSE)</f>
        <v>State Sector Retirement Super</v>
      </c>
      <c r="D125" s="177" t="s">
        <v>265</v>
      </c>
      <c r="E125" s="177" t="s">
        <v>264</v>
      </c>
      <c r="F125" s="177" t="s">
        <v>4106</v>
      </c>
      <c r="G125" s="177" t="s">
        <v>245</v>
      </c>
      <c r="H125" s="177">
        <v>-764.97</v>
      </c>
      <c r="I125" s="177">
        <v>0</v>
      </c>
      <c r="J125" s="177" t="s">
        <v>188</v>
      </c>
      <c r="K125" s="177" t="s">
        <v>189</v>
      </c>
      <c r="L125" s="177" t="s">
        <v>189</v>
      </c>
      <c r="M125" s="177" t="s">
        <v>4105</v>
      </c>
    </row>
    <row r="126" spans="1:13" x14ac:dyDescent="0.25">
      <c r="A126" s="179">
        <v>43194</v>
      </c>
      <c r="B126" s="177">
        <v>2135</v>
      </c>
      <c r="C126" s="177" t="str">
        <f>VLOOKUP(B126,'Chart of Accounts'!A:B,2,FALSE)</f>
        <v>State Sector Retirement Super</v>
      </c>
      <c r="D126" s="177" t="s">
        <v>265</v>
      </c>
      <c r="E126" s="177" t="s">
        <v>264</v>
      </c>
      <c r="F126" s="177" t="s">
        <v>3763</v>
      </c>
      <c r="G126" s="177" t="s">
        <v>245</v>
      </c>
      <c r="H126" s="178">
        <v>1092.81</v>
      </c>
      <c r="I126" s="177">
        <v>0</v>
      </c>
      <c r="J126" s="177" t="s">
        <v>188</v>
      </c>
      <c r="K126" s="177" t="s">
        <v>189</v>
      </c>
      <c r="L126" s="177" t="s">
        <v>189</v>
      </c>
      <c r="M126" s="177" t="s">
        <v>3762</v>
      </c>
    </row>
    <row r="127" spans="1:13" x14ac:dyDescent="0.25">
      <c r="A127" s="179">
        <v>43208</v>
      </c>
      <c r="B127" s="177">
        <v>2135</v>
      </c>
      <c r="C127" s="177" t="str">
        <f>VLOOKUP(B127,'Chart of Accounts'!A:B,2,FALSE)</f>
        <v>State Sector Retirement Super</v>
      </c>
      <c r="D127" s="177" t="s">
        <v>265</v>
      </c>
      <c r="E127" s="177" t="s">
        <v>264</v>
      </c>
      <c r="F127" s="177" t="s">
        <v>3761</v>
      </c>
      <c r="G127" s="177" t="s">
        <v>245</v>
      </c>
      <c r="H127" s="178">
        <v>1092.81</v>
      </c>
      <c r="I127" s="177">
        <v>0</v>
      </c>
      <c r="J127" s="177" t="s">
        <v>188</v>
      </c>
      <c r="K127" s="177" t="s">
        <v>189</v>
      </c>
      <c r="L127" s="177" t="s">
        <v>189</v>
      </c>
      <c r="M127" s="177" t="s">
        <v>3760</v>
      </c>
    </row>
    <row r="128" spans="1:13" x14ac:dyDescent="0.25">
      <c r="A128" s="179">
        <v>43220</v>
      </c>
      <c r="B128" s="177">
        <v>2135</v>
      </c>
      <c r="C128" s="177" t="str">
        <f>VLOOKUP(B128,'Chart of Accounts'!A:B,2,FALSE)</f>
        <v>State Sector Retirement Super</v>
      </c>
      <c r="D128" s="177" t="s">
        <v>265</v>
      </c>
      <c r="E128" s="177" t="s">
        <v>264</v>
      </c>
      <c r="F128" s="177" t="s">
        <v>4103</v>
      </c>
      <c r="G128" s="177" t="s">
        <v>245</v>
      </c>
      <c r="H128" s="177">
        <v>874.25</v>
      </c>
      <c r="I128" s="177">
        <v>0</v>
      </c>
      <c r="J128" s="177" t="s">
        <v>188</v>
      </c>
      <c r="K128" s="177" t="s">
        <v>189</v>
      </c>
      <c r="L128" s="177" t="s">
        <v>189</v>
      </c>
      <c r="M128" s="177" t="s">
        <v>4104</v>
      </c>
    </row>
    <row r="129" spans="1:13" x14ac:dyDescent="0.25">
      <c r="A129" s="179">
        <v>43221</v>
      </c>
      <c r="B129" s="177">
        <v>2135</v>
      </c>
      <c r="C129" s="177" t="str">
        <f>VLOOKUP(B129,'Chart of Accounts'!A:B,2,FALSE)</f>
        <v>State Sector Retirement Super</v>
      </c>
      <c r="D129" s="177" t="s">
        <v>265</v>
      </c>
      <c r="E129" s="177" t="s">
        <v>264</v>
      </c>
      <c r="F129" s="177" t="s">
        <v>4103</v>
      </c>
      <c r="G129" s="177" t="s">
        <v>245</v>
      </c>
      <c r="H129" s="177">
        <v>-874.25</v>
      </c>
      <c r="I129" s="177">
        <v>0</v>
      </c>
      <c r="J129" s="177" t="s">
        <v>188</v>
      </c>
      <c r="K129" s="177" t="s">
        <v>189</v>
      </c>
      <c r="L129" s="177" t="s">
        <v>189</v>
      </c>
      <c r="M129" s="177" t="s">
        <v>4102</v>
      </c>
    </row>
    <row r="130" spans="1:13" x14ac:dyDescent="0.25">
      <c r="A130" s="179">
        <v>43222</v>
      </c>
      <c r="B130" s="177">
        <v>2135</v>
      </c>
      <c r="C130" s="177" t="str">
        <f>VLOOKUP(B130,'Chart of Accounts'!A:B,2,FALSE)</f>
        <v>State Sector Retirement Super</v>
      </c>
      <c r="D130" s="177" t="s">
        <v>265</v>
      </c>
      <c r="E130" s="177" t="s">
        <v>264</v>
      </c>
      <c r="F130" s="177" t="s">
        <v>3759</v>
      </c>
      <c r="G130" s="177" t="s">
        <v>245</v>
      </c>
      <c r="H130" s="178">
        <v>1092.81</v>
      </c>
      <c r="I130" s="177">
        <v>0</v>
      </c>
      <c r="J130" s="177" t="s">
        <v>189</v>
      </c>
      <c r="K130" s="177" t="s">
        <v>197</v>
      </c>
      <c r="L130" s="177" t="s">
        <v>197</v>
      </c>
      <c r="M130" s="177" t="s">
        <v>3758</v>
      </c>
    </row>
    <row r="131" spans="1:13" x14ac:dyDescent="0.25">
      <c r="A131" s="179">
        <v>43236</v>
      </c>
      <c r="B131" s="177">
        <v>2135</v>
      </c>
      <c r="C131" s="177" t="str">
        <f>VLOOKUP(B131,'Chart of Accounts'!A:B,2,FALSE)</f>
        <v>State Sector Retirement Super</v>
      </c>
      <c r="D131" s="177" t="s">
        <v>265</v>
      </c>
      <c r="E131" s="177" t="s">
        <v>264</v>
      </c>
      <c r="F131" s="177" t="s">
        <v>4101</v>
      </c>
      <c r="G131" s="177" t="s">
        <v>245</v>
      </c>
      <c r="H131" s="178">
        <v>1092.81</v>
      </c>
      <c r="I131" s="177">
        <v>0</v>
      </c>
      <c r="J131" s="177" t="s">
        <v>189</v>
      </c>
      <c r="K131" s="177" t="s">
        <v>197</v>
      </c>
      <c r="L131" s="177" t="s">
        <v>197</v>
      </c>
      <c r="M131" s="177" t="s">
        <v>4100</v>
      </c>
    </row>
    <row r="132" spans="1:13" x14ac:dyDescent="0.25">
      <c r="A132" s="179">
        <v>43250</v>
      </c>
      <c r="B132" s="177">
        <v>2135</v>
      </c>
      <c r="C132" s="177" t="str">
        <f>VLOOKUP(B132,'Chart of Accounts'!A:B,2,FALSE)</f>
        <v>State Sector Retirement Super</v>
      </c>
      <c r="D132" s="177" t="s">
        <v>265</v>
      </c>
      <c r="E132" s="177" t="s">
        <v>264</v>
      </c>
      <c r="F132" s="177" t="s">
        <v>4099</v>
      </c>
      <c r="G132" s="177" t="s">
        <v>245</v>
      </c>
      <c r="H132" s="178">
        <v>1092.81</v>
      </c>
      <c r="I132" s="177">
        <v>0</v>
      </c>
      <c r="J132" s="177" t="s">
        <v>188</v>
      </c>
      <c r="K132" s="177" t="s">
        <v>189</v>
      </c>
      <c r="L132" s="177" t="s">
        <v>189</v>
      </c>
      <c r="M132" s="177" t="s">
        <v>4098</v>
      </c>
    </row>
    <row r="133" spans="1:13" x14ac:dyDescent="0.25">
      <c r="A133" s="179">
        <v>43251</v>
      </c>
      <c r="B133" s="177">
        <v>2135</v>
      </c>
      <c r="C133" s="177" t="str">
        <f>VLOOKUP(B133,'Chart of Accounts'!A:B,2,FALSE)</f>
        <v>State Sector Retirement Super</v>
      </c>
      <c r="D133" s="177" t="s">
        <v>265</v>
      </c>
      <c r="E133" s="177" t="s">
        <v>264</v>
      </c>
      <c r="F133" s="177" t="s">
        <v>4096</v>
      </c>
      <c r="G133" s="177" t="s">
        <v>245</v>
      </c>
      <c r="H133" s="177">
        <v>109.28</v>
      </c>
      <c r="I133" s="177">
        <v>0</v>
      </c>
      <c r="J133" s="177" t="s">
        <v>188</v>
      </c>
      <c r="K133" s="177" t="s">
        <v>189</v>
      </c>
      <c r="L133" s="177" t="s">
        <v>189</v>
      </c>
      <c r="M133" s="177" t="s">
        <v>4097</v>
      </c>
    </row>
    <row r="134" spans="1:13" x14ac:dyDescent="0.25">
      <c r="A134" s="179">
        <v>43252</v>
      </c>
      <c r="B134" s="177">
        <v>2135</v>
      </c>
      <c r="C134" s="177" t="str">
        <f>VLOOKUP(B134,'Chart of Accounts'!A:B,2,FALSE)</f>
        <v>State Sector Retirement Super</v>
      </c>
      <c r="D134" s="177" t="s">
        <v>265</v>
      </c>
      <c r="E134" s="177" t="s">
        <v>264</v>
      </c>
      <c r="F134" s="177" t="s">
        <v>4096</v>
      </c>
      <c r="G134" s="177" t="s">
        <v>245</v>
      </c>
      <c r="H134" s="177">
        <v>-109.28</v>
      </c>
      <c r="I134" s="177">
        <v>0</v>
      </c>
      <c r="J134" s="177" t="s">
        <v>188</v>
      </c>
      <c r="K134" s="177" t="s">
        <v>189</v>
      </c>
      <c r="L134" s="177" t="s">
        <v>189</v>
      </c>
      <c r="M134" s="177" t="s">
        <v>4095</v>
      </c>
    </row>
    <row r="135" spans="1:13" x14ac:dyDescent="0.25">
      <c r="A135" s="179">
        <v>43264</v>
      </c>
      <c r="B135" s="177">
        <v>2135</v>
      </c>
      <c r="C135" s="177" t="str">
        <f>VLOOKUP(B135,'Chart of Accounts'!A:B,2,FALSE)</f>
        <v>State Sector Retirement Super</v>
      </c>
      <c r="D135" s="177" t="s">
        <v>265</v>
      </c>
      <c r="E135" s="177" t="s">
        <v>264</v>
      </c>
      <c r="F135" s="177" t="s">
        <v>4094</v>
      </c>
      <c r="G135" s="177" t="s">
        <v>245</v>
      </c>
      <c r="H135" s="178">
        <v>1762.67</v>
      </c>
      <c r="I135" s="177">
        <v>0</v>
      </c>
      <c r="J135" s="177" t="s">
        <v>188</v>
      </c>
      <c r="K135" s="177" t="s">
        <v>189</v>
      </c>
      <c r="L135" s="177" t="s">
        <v>189</v>
      </c>
      <c r="M135" s="177" t="s">
        <v>4093</v>
      </c>
    </row>
    <row r="136" spans="1:13" x14ac:dyDescent="0.25">
      <c r="A136" s="179">
        <v>43278</v>
      </c>
      <c r="B136" s="177">
        <v>2135</v>
      </c>
      <c r="C136" s="177" t="str">
        <f>VLOOKUP(B136,'Chart of Accounts'!A:B,2,FALSE)</f>
        <v>State Sector Retirement Super</v>
      </c>
      <c r="D136" s="177" t="s">
        <v>265</v>
      </c>
      <c r="E136" s="177" t="s">
        <v>264</v>
      </c>
      <c r="F136" s="177" t="s">
        <v>4092</v>
      </c>
      <c r="G136" s="177" t="s">
        <v>245</v>
      </c>
      <c r="H136" s="178">
        <v>1095.67</v>
      </c>
      <c r="I136" s="177">
        <v>0</v>
      </c>
      <c r="J136" s="177" t="s">
        <v>188</v>
      </c>
      <c r="K136" s="177" t="s">
        <v>189</v>
      </c>
      <c r="L136" s="177" t="s">
        <v>189</v>
      </c>
      <c r="M136" s="177" t="s">
        <v>4091</v>
      </c>
    </row>
    <row r="137" spans="1:13" x14ac:dyDescent="0.25">
      <c r="A137" s="179">
        <v>43281</v>
      </c>
      <c r="B137" s="177">
        <v>2135</v>
      </c>
      <c r="C137" s="177" t="str">
        <f>VLOOKUP(B137,'Chart of Accounts'!A:B,2,FALSE)</f>
        <v>State Sector Retirement Super</v>
      </c>
      <c r="D137" s="177" t="s">
        <v>265</v>
      </c>
      <c r="E137" s="177" t="s">
        <v>264</v>
      </c>
      <c r="F137" s="177" t="s">
        <v>187</v>
      </c>
      <c r="G137" s="177" t="s">
        <v>245</v>
      </c>
      <c r="H137" s="177">
        <v>219.14</v>
      </c>
      <c r="I137" s="177">
        <v>0</v>
      </c>
      <c r="J137" s="177" t="s">
        <v>188</v>
      </c>
      <c r="K137" s="177" t="s">
        <v>189</v>
      </c>
      <c r="L137" s="177" t="s">
        <v>189</v>
      </c>
      <c r="M137" s="177" t="s">
        <v>4090</v>
      </c>
    </row>
    <row r="138" spans="1:13" x14ac:dyDescent="0.25">
      <c r="A138" s="179">
        <v>42917</v>
      </c>
      <c r="B138" s="177">
        <v>2140</v>
      </c>
      <c r="C138" s="177" t="str">
        <f>VLOOKUP(B138,'Chart of Accounts'!A:B,2,FALSE)</f>
        <v>KiwiSaver</v>
      </c>
      <c r="D138" s="177" t="s">
        <v>265</v>
      </c>
      <c r="E138" s="177" t="s">
        <v>264</v>
      </c>
      <c r="F138" s="177" t="s">
        <v>4165</v>
      </c>
      <c r="G138" s="177" t="s">
        <v>245</v>
      </c>
      <c r="H138" s="177">
        <v>309.94</v>
      </c>
      <c r="I138" s="177">
        <v>0</v>
      </c>
      <c r="J138" s="177" t="s">
        <v>2168</v>
      </c>
      <c r="K138" s="177" t="s">
        <v>194</v>
      </c>
      <c r="L138" s="177" t="s">
        <v>194</v>
      </c>
      <c r="M138" s="177" t="s">
        <v>4164</v>
      </c>
    </row>
    <row r="139" spans="1:13" x14ac:dyDescent="0.25">
      <c r="A139" s="179">
        <v>42917</v>
      </c>
      <c r="B139" s="177">
        <v>2140</v>
      </c>
      <c r="C139" s="177" t="str">
        <f>VLOOKUP(B139,'Chart of Accounts'!A:B,2,FALSE)</f>
        <v>KiwiSaver</v>
      </c>
      <c r="D139" s="177" t="s">
        <v>265</v>
      </c>
      <c r="E139" s="177" t="s">
        <v>264</v>
      </c>
      <c r="F139" s="177" t="s">
        <v>4156</v>
      </c>
      <c r="G139" s="177" t="s">
        <v>245</v>
      </c>
      <c r="H139" s="177">
        <v>-619.88</v>
      </c>
      <c r="I139" s="177">
        <v>0</v>
      </c>
      <c r="J139" s="177" t="s">
        <v>2168</v>
      </c>
      <c r="K139" s="177" t="s">
        <v>262</v>
      </c>
      <c r="L139" s="177" t="s">
        <v>262</v>
      </c>
      <c r="M139" s="177" t="s">
        <v>4163</v>
      </c>
    </row>
    <row r="140" spans="1:13" x14ac:dyDescent="0.25">
      <c r="A140" s="179">
        <v>42928</v>
      </c>
      <c r="B140" s="177">
        <v>2140</v>
      </c>
      <c r="C140" s="177" t="str">
        <f>VLOOKUP(B140,'Chart of Accounts'!A:B,2,FALSE)</f>
        <v>KiwiSaver</v>
      </c>
      <c r="D140" s="177" t="s">
        <v>265</v>
      </c>
      <c r="E140" s="177" t="s">
        <v>264</v>
      </c>
      <c r="F140" s="177" t="s">
        <v>3771</v>
      </c>
      <c r="G140" s="177" t="s">
        <v>245</v>
      </c>
      <c r="H140" s="178">
        <v>1528.87</v>
      </c>
      <c r="I140" s="177">
        <v>0</v>
      </c>
      <c r="J140" s="177" t="s">
        <v>2168</v>
      </c>
      <c r="K140" s="177" t="s">
        <v>2172</v>
      </c>
      <c r="L140" s="177" t="s">
        <v>2172</v>
      </c>
      <c r="M140" s="177" t="s">
        <v>3770</v>
      </c>
    </row>
    <row r="141" spans="1:13" x14ac:dyDescent="0.25">
      <c r="A141" s="179">
        <v>42942</v>
      </c>
      <c r="B141" s="177">
        <v>2140</v>
      </c>
      <c r="C141" s="177" t="str">
        <f>VLOOKUP(B141,'Chart of Accounts'!A:B,2,FALSE)</f>
        <v>KiwiSaver</v>
      </c>
      <c r="D141" s="177" t="s">
        <v>265</v>
      </c>
      <c r="E141" s="177" t="s">
        <v>264</v>
      </c>
      <c r="F141" s="177" t="s">
        <v>4162</v>
      </c>
      <c r="G141" s="177" t="s">
        <v>245</v>
      </c>
      <c r="H141" s="177">
        <v>932.2</v>
      </c>
      <c r="I141" s="177">
        <v>0</v>
      </c>
      <c r="J141" s="177" t="s">
        <v>2168</v>
      </c>
      <c r="K141" s="177" t="s">
        <v>2172</v>
      </c>
      <c r="L141" s="177" t="s">
        <v>2172</v>
      </c>
      <c r="M141" s="177" t="s">
        <v>4161</v>
      </c>
    </row>
    <row r="142" spans="1:13" x14ac:dyDescent="0.25">
      <c r="A142" s="179">
        <v>42947</v>
      </c>
      <c r="B142" s="177">
        <v>2140</v>
      </c>
      <c r="C142" s="177" t="str">
        <f>VLOOKUP(B142,'Chart of Accounts'!A:B,2,FALSE)</f>
        <v>KiwiSaver</v>
      </c>
      <c r="D142" s="177" t="s">
        <v>265</v>
      </c>
      <c r="E142" s="177" t="s">
        <v>264</v>
      </c>
      <c r="F142" s="177" t="s">
        <v>4159</v>
      </c>
      <c r="G142" s="177" t="s">
        <v>245</v>
      </c>
      <c r="H142" s="177">
        <v>279.64999999999998</v>
      </c>
      <c r="I142" s="177">
        <v>0</v>
      </c>
      <c r="J142" s="177" t="s">
        <v>2168</v>
      </c>
      <c r="K142" s="177" t="s">
        <v>2172</v>
      </c>
      <c r="L142" s="177" t="s">
        <v>2172</v>
      </c>
      <c r="M142" s="177" t="s">
        <v>4160</v>
      </c>
    </row>
    <row r="143" spans="1:13" x14ac:dyDescent="0.25">
      <c r="A143" s="179">
        <v>42948</v>
      </c>
      <c r="B143" s="177">
        <v>2140</v>
      </c>
      <c r="C143" s="177" t="str">
        <f>VLOOKUP(B143,'Chart of Accounts'!A:B,2,FALSE)</f>
        <v>KiwiSaver</v>
      </c>
      <c r="D143" s="177" t="s">
        <v>265</v>
      </c>
      <c r="E143" s="177" t="s">
        <v>264</v>
      </c>
      <c r="F143" s="177" t="s">
        <v>4159</v>
      </c>
      <c r="G143" s="177" t="s">
        <v>245</v>
      </c>
      <c r="H143" s="177">
        <v>-279.64999999999998</v>
      </c>
      <c r="I143" s="177">
        <v>0</v>
      </c>
      <c r="J143" s="177" t="s">
        <v>2168</v>
      </c>
      <c r="K143" s="177" t="s">
        <v>2172</v>
      </c>
      <c r="L143" s="177" t="s">
        <v>2172</v>
      </c>
      <c r="M143" s="177" t="s">
        <v>4158</v>
      </c>
    </row>
    <row r="144" spans="1:13" x14ac:dyDescent="0.25">
      <c r="A144" s="179">
        <v>42948</v>
      </c>
      <c r="B144" s="177">
        <v>2140</v>
      </c>
      <c r="C144" s="177" t="str">
        <f>VLOOKUP(B144,'Chart of Accounts'!A:B,2,FALSE)</f>
        <v>KiwiSaver</v>
      </c>
      <c r="D144" s="177" t="s">
        <v>265</v>
      </c>
      <c r="E144" s="177" t="s">
        <v>264</v>
      </c>
      <c r="F144" s="177" t="s">
        <v>4156</v>
      </c>
      <c r="G144" s="177" t="s">
        <v>245</v>
      </c>
      <c r="H144" s="177">
        <v>-619.88</v>
      </c>
      <c r="I144" s="177">
        <v>0</v>
      </c>
      <c r="J144" s="177" t="s">
        <v>2168</v>
      </c>
      <c r="K144" s="177" t="s">
        <v>194</v>
      </c>
      <c r="L144" s="177" t="s">
        <v>194</v>
      </c>
      <c r="M144" s="177" t="s">
        <v>4157</v>
      </c>
    </row>
    <row r="145" spans="1:13" x14ac:dyDescent="0.25">
      <c r="A145" s="179">
        <v>42948</v>
      </c>
      <c r="B145" s="177">
        <v>2140</v>
      </c>
      <c r="C145" s="177" t="str">
        <f>VLOOKUP(B145,'Chart of Accounts'!A:B,2,FALSE)</f>
        <v>KiwiSaver</v>
      </c>
      <c r="D145" s="177" t="s">
        <v>265</v>
      </c>
      <c r="E145" s="177" t="s">
        <v>264</v>
      </c>
      <c r="F145" s="177" t="s">
        <v>4156</v>
      </c>
      <c r="G145" s="177" t="s">
        <v>245</v>
      </c>
      <c r="H145" s="177">
        <v>619.88</v>
      </c>
      <c r="I145" s="177">
        <v>0</v>
      </c>
      <c r="J145" s="177" t="s">
        <v>2168</v>
      </c>
      <c r="K145" s="177" t="s">
        <v>262</v>
      </c>
      <c r="L145" s="177" t="s">
        <v>262</v>
      </c>
      <c r="M145" s="177" t="s">
        <v>4155</v>
      </c>
    </row>
    <row r="146" spans="1:13" x14ac:dyDescent="0.25">
      <c r="A146" s="179">
        <v>42956</v>
      </c>
      <c r="B146" s="177">
        <v>2140</v>
      </c>
      <c r="C146" s="177" t="str">
        <f>VLOOKUP(B146,'Chart of Accounts'!A:B,2,FALSE)</f>
        <v>KiwiSaver</v>
      </c>
      <c r="D146" s="177" t="s">
        <v>265</v>
      </c>
      <c r="E146" s="177" t="s">
        <v>264</v>
      </c>
      <c r="F146" s="177" t="s">
        <v>3769</v>
      </c>
      <c r="G146" s="177" t="s">
        <v>245</v>
      </c>
      <c r="H146" s="178">
        <v>1298.52</v>
      </c>
      <c r="I146" s="177">
        <v>0</v>
      </c>
      <c r="J146" s="177" t="s">
        <v>2168</v>
      </c>
      <c r="K146" s="177" t="s">
        <v>2172</v>
      </c>
      <c r="L146" s="177" t="s">
        <v>2172</v>
      </c>
      <c r="M146" s="177" t="s">
        <v>3768</v>
      </c>
    </row>
    <row r="147" spans="1:13" x14ac:dyDescent="0.25">
      <c r="A147" s="179">
        <v>42970</v>
      </c>
      <c r="B147" s="177">
        <v>2140</v>
      </c>
      <c r="C147" s="177" t="str">
        <f>VLOOKUP(B147,'Chart of Accounts'!A:B,2,FALSE)</f>
        <v>KiwiSaver</v>
      </c>
      <c r="D147" s="177" t="s">
        <v>265</v>
      </c>
      <c r="E147" s="177" t="s">
        <v>264</v>
      </c>
      <c r="F147" s="177" t="s">
        <v>4154</v>
      </c>
      <c r="G147" s="177" t="s">
        <v>245</v>
      </c>
      <c r="H147" s="178">
        <v>1381.77</v>
      </c>
      <c r="I147" s="177">
        <v>0</v>
      </c>
      <c r="J147" s="177" t="s">
        <v>2168</v>
      </c>
      <c r="K147" s="177" t="s">
        <v>2172</v>
      </c>
      <c r="L147" s="177" t="s">
        <v>2172</v>
      </c>
      <c r="M147" s="177" t="s">
        <v>4153</v>
      </c>
    </row>
    <row r="148" spans="1:13" x14ac:dyDescent="0.25">
      <c r="A148" s="179">
        <v>42978</v>
      </c>
      <c r="B148" s="177">
        <v>2140</v>
      </c>
      <c r="C148" s="177" t="str">
        <f>VLOOKUP(B148,'Chart of Accounts'!A:B,2,FALSE)</f>
        <v>KiwiSaver</v>
      </c>
      <c r="D148" s="177" t="s">
        <v>265</v>
      </c>
      <c r="E148" s="177" t="s">
        <v>264</v>
      </c>
      <c r="F148" s="177" t="s">
        <v>4151</v>
      </c>
      <c r="G148" s="177" t="s">
        <v>245</v>
      </c>
      <c r="H148" s="177">
        <v>829.07</v>
      </c>
      <c r="I148" s="177">
        <v>0</v>
      </c>
      <c r="J148" s="177" t="s">
        <v>2168</v>
      </c>
      <c r="K148" s="177" t="s">
        <v>2171</v>
      </c>
      <c r="L148" s="177" t="s">
        <v>2171</v>
      </c>
      <c r="M148" s="177" t="s">
        <v>4152</v>
      </c>
    </row>
    <row r="149" spans="1:13" x14ac:dyDescent="0.25">
      <c r="A149" s="179">
        <v>42979</v>
      </c>
      <c r="B149" s="177">
        <v>2140</v>
      </c>
      <c r="C149" s="177" t="str">
        <f>VLOOKUP(B149,'Chart of Accounts'!A:B,2,FALSE)</f>
        <v>KiwiSaver</v>
      </c>
      <c r="D149" s="177" t="s">
        <v>265</v>
      </c>
      <c r="E149" s="177" t="s">
        <v>264</v>
      </c>
      <c r="F149" s="177" t="s">
        <v>4151</v>
      </c>
      <c r="G149" s="177" t="s">
        <v>245</v>
      </c>
      <c r="H149" s="177">
        <v>-829.07</v>
      </c>
      <c r="I149" s="177">
        <v>0</v>
      </c>
      <c r="J149" s="177" t="s">
        <v>2168</v>
      </c>
      <c r="K149" s="177" t="s">
        <v>2171</v>
      </c>
      <c r="L149" s="177" t="s">
        <v>2171</v>
      </c>
      <c r="M149" s="177" t="s">
        <v>4150</v>
      </c>
    </row>
    <row r="150" spans="1:13" x14ac:dyDescent="0.25">
      <c r="A150" s="179">
        <v>42984</v>
      </c>
      <c r="B150" s="177">
        <v>2140</v>
      </c>
      <c r="C150" s="177" t="str">
        <f>VLOOKUP(B150,'Chart of Accounts'!A:B,2,FALSE)</f>
        <v>KiwiSaver</v>
      </c>
      <c r="D150" s="177" t="s">
        <v>265</v>
      </c>
      <c r="E150" s="177" t="s">
        <v>264</v>
      </c>
      <c r="F150" s="177" t="s">
        <v>4149</v>
      </c>
      <c r="G150" s="177" t="s">
        <v>245</v>
      </c>
      <c r="H150" s="178">
        <v>1422.86</v>
      </c>
      <c r="I150" s="177">
        <v>0</v>
      </c>
      <c r="J150" s="177" t="s">
        <v>2168</v>
      </c>
      <c r="K150" s="177" t="s">
        <v>2171</v>
      </c>
      <c r="L150" s="177" t="s">
        <v>2171</v>
      </c>
      <c r="M150" s="177" t="s">
        <v>4148</v>
      </c>
    </row>
    <row r="151" spans="1:13" x14ac:dyDescent="0.25">
      <c r="A151" s="179">
        <v>42998</v>
      </c>
      <c r="B151" s="177">
        <v>2140</v>
      </c>
      <c r="C151" s="177" t="str">
        <f>VLOOKUP(B151,'Chart of Accounts'!A:B,2,FALSE)</f>
        <v>KiwiSaver</v>
      </c>
      <c r="D151" s="177" t="s">
        <v>265</v>
      </c>
      <c r="E151" s="177" t="s">
        <v>264</v>
      </c>
      <c r="F151" s="177" t="s">
        <v>4147</v>
      </c>
      <c r="G151" s="177" t="s">
        <v>245</v>
      </c>
      <c r="H151" s="178">
        <v>1449.36</v>
      </c>
      <c r="I151" s="177">
        <v>0</v>
      </c>
      <c r="J151" s="177" t="s">
        <v>2168</v>
      </c>
      <c r="K151" s="177" t="s">
        <v>2171</v>
      </c>
      <c r="L151" s="177" t="s">
        <v>2171</v>
      </c>
      <c r="M151" s="177" t="s">
        <v>4146</v>
      </c>
    </row>
    <row r="152" spans="1:13" x14ac:dyDescent="0.25">
      <c r="A152" s="179">
        <v>43008</v>
      </c>
      <c r="B152" s="177">
        <v>2140</v>
      </c>
      <c r="C152" s="177" t="str">
        <f>VLOOKUP(B152,'Chart of Accounts'!A:B,2,FALSE)</f>
        <v>KiwiSaver</v>
      </c>
      <c r="D152" s="177" t="s">
        <v>265</v>
      </c>
      <c r="E152" s="177" t="s">
        <v>264</v>
      </c>
      <c r="F152" s="177" t="s">
        <v>4144</v>
      </c>
      <c r="G152" s="177" t="s">
        <v>245</v>
      </c>
      <c r="H152" s="178">
        <v>1014.56</v>
      </c>
      <c r="I152" s="177">
        <v>0</v>
      </c>
      <c r="J152" s="177" t="s">
        <v>2168</v>
      </c>
      <c r="K152" s="177" t="s">
        <v>189</v>
      </c>
      <c r="L152" s="177" t="s">
        <v>189</v>
      </c>
      <c r="M152" s="177" t="s">
        <v>4145</v>
      </c>
    </row>
    <row r="153" spans="1:13" x14ac:dyDescent="0.25">
      <c r="A153" s="179">
        <v>43009</v>
      </c>
      <c r="B153" s="177">
        <v>2140</v>
      </c>
      <c r="C153" s="177" t="str">
        <f>VLOOKUP(B153,'Chart of Accounts'!A:B,2,FALSE)</f>
        <v>KiwiSaver</v>
      </c>
      <c r="D153" s="177" t="s">
        <v>265</v>
      </c>
      <c r="E153" s="177" t="s">
        <v>264</v>
      </c>
      <c r="F153" s="177" t="s">
        <v>4144</v>
      </c>
      <c r="G153" s="177" t="s">
        <v>245</v>
      </c>
      <c r="H153" s="178">
        <v>-1014.56</v>
      </c>
      <c r="I153" s="177">
        <v>0</v>
      </c>
      <c r="J153" s="177" t="s">
        <v>2168</v>
      </c>
      <c r="K153" s="177" t="s">
        <v>189</v>
      </c>
      <c r="L153" s="177" t="s">
        <v>189</v>
      </c>
      <c r="M153" s="177" t="s">
        <v>4143</v>
      </c>
    </row>
    <row r="154" spans="1:13" x14ac:dyDescent="0.25">
      <c r="A154" s="179">
        <v>43012</v>
      </c>
      <c r="B154" s="177">
        <v>2140</v>
      </c>
      <c r="C154" s="177" t="str">
        <f>VLOOKUP(B154,'Chart of Accounts'!A:B,2,FALSE)</f>
        <v>KiwiSaver</v>
      </c>
      <c r="D154" s="177" t="s">
        <v>265</v>
      </c>
      <c r="E154" s="177" t="s">
        <v>264</v>
      </c>
      <c r="F154" s="177" t="s">
        <v>4142</v>
      </c>
      <c r="G154" s="177" t="s">
        <v>245</v>
      </c>
      <c r="H154" s="178">
        <v>1449.43</v>
      </c>
      <c r="I154" s="177">
        <v>0</v>
      </c>
      <c r="J154" s="177" t="s">
        <v>2168</v>
      </c>
      <c r="K154" s="177" t="s">
        <v>189</v>
      </c>
      <c r="L154" s="177" t="s">
        <v>189</v>
      </c>
      <c r="M154" s="177" t="s">
        <v>4141</v>
      </c>
    </row>
    <row r="155" spans="1:13" x14ac:dyDescent="0.25">
      <c r="A155" s="179">
        <v>43026</v>
      </c>
      <c r="B155" s="177">
        <v>2140</v>
      </c>
      <c r="C155" s="177" t="str">
        <f>VLOOKUP(B155,'Chart of Accounts'!A:B,2,FALSE)</f>
        <v>KiwiSaver</v>
      </c>
      <c r="D155" s="177" t="s">
        <v>265</v>
      </c>
      <c r="E155" s="177" t="s">
        <v>264</v>
      </c>
      <c r="F155" s="177" t="s">
        <v>3923</v>
      </c>
      <c r="G155" s="177" t="s">
        <v>245</v>
      </c>
      <c r="H155" s="178">
        <v>1431.24</v>
      </c>
      <c r="I155" s="177">
        <v>0</v>
      </c>
      <c r="J155" s="177" t="s">
        <v>189</v>
      </c>
      <c r="K155" s="177" t="s">
        <v>2168</v>
      </c>
      <c r="L155" s="177" t="s">
        <v>2168</v>
      </c>
      <c r="M155" s="177" t="s">
        <v>3922</v>
      </c>
    </row>
    <row r="156" spans="1:13" x14ac:dyDescent="0.25">
      <c r="A156" s="179">
        <v>43039</v>
      </c>
      <c r="B156" s="177">
        <v>2140</v>
      </c>
      <c r="C156" s="177" t="str">
        <f>VLOOKUP(B156,'Chart of Accounts'!A:B,2,FALSE)</f>
        <v>KiwiSaver</v>
      </c>
      <c r="D156" s="177" t="s">
        <v>265</v>
      </c>
      <c r="E156" s="177" t="s">
        <v>264</v>
      </c>
      <c r="F156" s="177" t="s">
        <v>4139</v>
      </c>
      <c r="G156" s="177" t="s">
        <v>245</v>
      </c>
      <c r="H156" s="178">
        <v>1288.1199999999999</v>
      </c>
      <c r="I156" s="177">
        <v>0</v>
      </c>
      <c r="J156" s="177" t="s">
        <v>189</v>
      </c>
      <c r="K156" s="177" t="s">
        <v>2168</v>
      </c>
      <c r="L156" s="177" t="s">
        <v>2168</v>
      </c>
      <c r="M156" s="177" t="s">
        <v>4140</v>
      </c>
    </row>
    <row r="157" spans="1:13" x14ac:dyDescent="0.25">
      <c r="A157" s="179">
        <v>43040</v>
      </c>
      <c r="B157" s="177">
        <v>2140</v>
      </c>
      <c r="C157" s="177" t="str">
        <f>VLOOKUP(B157,'Chart of Accounts'!A:B,2,FALSE)</f>
        <v>KiwiSaver</v>
      </c>
      <c r="D157" s="177" t="s">
        <v>265</v>
      </c>
      <c r="E157" s="177" t="s">
        <v>264</v>
      </c>
      <c r="F157" s="177" t="s">
        <v>4139</v>
      </c>
      <c r="G157" s="177" t="s">
        <v>245</v>
      </c>
      <c r="H157" s="178">
        <v>-1288.1199999999999</v>
      </c>
      <c r="I157" s="177">
        <v>0</v>
      </c>
      <c r="J157" s="177" t="s">
        <v>189</v>
      </c>
      <c r="K157" s="177" t="s">
        <v>2168</v>
      </c>
      <c r="L157" s="177" t="s">
        <v>2168</v>
      </c>
      <c r="M157" s="177" t="s">
        <v>4138</v>
      </c>
    </row>
    <row r="158" spans="1:13" x14ac:dyDescent="0.25">
      <c r="A158" s="179">
        <v>43040</v>
      </c>
      <c r="B158" s="177">
        <v>2140</v>
      </c>
      <c r="C158" s="177" t="str">
        <f>VLOOKUP(B158,'Chart of Accounts'!A:B,2,FALSE)</f>
        <v>KiwiSaver</v>
      </c>
      <c r="D158" s="177" t="s">
        <v>265</v>
      </c>
      <c r="E158" s="177" t="s">
        <v>264</v>
      </c>
      <c r="F158" s="177" t="s">
        <v>4137</v>
      </c>
      <c r="G158" s="177" t="s">
        <v>245</v>
      </c>
      <c r="H158" s="178">
        <v>1553.25</v>
      </c>
      <c r="I158" s="177">
        <v>0</v>
      </c>
      <c r="J158" s="177" t="s">
        <v>189</v>
      </c>
      <c r="K158" s="177" t="s">
        <v>2168</v>
      </c>
      <c r="L158" s="177" t="s">
        <v>2168</v>
      </c>
      <c r="M158" s="177" t="s">
        <v>4136</v>
      </c>
    </row>
    <row r="159" spans="1:13" x14ac:dyDescent="0.25">
      <c r="A159" s="179">
        <v>43054</v>
      </c>
      <c r="B159" s="177">
        <v>2140</v>
      </c>
      <c r="C159" s="177" t="str">
        <f>VLOOKUP(B159,'Chart of Accounts'!A:B,2,FALSE)</f>
        <v>KiwiSaver</v>
      </c>
      <c r="D159" s="177" t="s">
        <v>265</v>
      </c>
      <c r="E159" s="177" t="s">
        <v>264</v>
      </c>
      <c r="F159" s="177" t="s">
        <v>3767</v>
      </c>
      <c r="G159" s="177" t="s">
        <v>245</v>
      </c>
      <c r="H159" s="178">
        <v>1784.07</v>
      </c>
      <c r="I159" s="177">
        <v>0</v>
      </c>
      <c r="J159" s="177" t="s">
        <v>189</v>
      </c>
      <c r="K159" s="177" t="s">
        <v>2168</v>
      </c>
      <c r="L159" s="177" t="s">
        <v>2168</v>
      </c>
      <c r="M159" s="177" t="s">
        <v>3766</v>
      </c>
    </row>
    <row r="160" spans="1:13" x14ac:dyDescent="0.25">
      <c r="A160" s="179">
        <v>43068</v>
      </c>
      <c r="B160" s="177">
        <v>2140</v>
      </c>
      <c r="C160" s="177" t="str">
        <f>VLOOKUP(B160,'Chart of Accounts'!A:B,2,FALSE)</f>
        <v>KiwiSaver</v>
      </c>
      <c r="D160" s="177" t="s">
        <v>265</v>
      </c>
      <c r="E160" s="177" t="s">
        <v>264</v>
      </c>
      <c r="F160" s="177" t="s">
        <v>4135</v>
      </c>
      <c r="G160" s="177" t="s">
        <v>245</v>
      </c>
      <c r="H160" s="178">
        <v>1527.22</v>
      </c>
      <c r="I160" s="177">
        <v>0</v>
      </c>
      <c r="J160" s="177" t="s">
        <v>189</v>
      </c>
      <c r="K160" s="177" t="s">
        <v>2168</v>
      </c>
      <c r="L160" s="177" t="s">
        <v>2168</v>
      </c>
      <c r="M160" s="177" t="s">
        <v>4134</v>
      </c>
    </row>
    <row r="161" spans="1:13" x14ac:dyDescent="0.25">
      <c r="A161" s="179">
        <v>43069</v>
      </c>
      <c r="B161" s="177">
        <v>2140</v>
      </c>
      <c r="C161" s="177" t="str">
        <f>VLOOKUP(B161,'Chart of Accounts'!A:B,2,FALSE)</f>
        <v>KiwiSaver</v>
      </c>
      <c r="D161" s="177" t="s">
        <v>265</v>
      </c>
      <c r="E161" s="177" t="s">
        <v>264</v>
      </c>
      <c r="F161" s="177" t="s">
        <v>4132</v>
      </c>
      <c r="G161" s="177" t="s">
        <v>245</v>
      </c>
      <c r="H161" s="177">
        <v>152.72999999999999</v>
      </c>
      <c r="I161" s="177">
        <v>0</v>
      </c>
      <c r="J161" s="177" t="s">
        <v>2168</v>
      </c>
      <c r="K161" s="177" t="s">
        <v>189</v>
      </c>
      <c r="L161" s="177" t="s">
        <v>189</v>
      </c>
      <c r="M161" s="177" t="s">
        <v>4133</v>
      </c>
    </row>
    <row r="162" spans="1:13" x14ac:dyDescent="0.25">
      <c r="A162" s="179">
        <v>43070</v>
      </c>
      <c r="B162" s="177">
        <v>2140</v>
      </c>
      <c r="C162" s="177" t="str">
        <f>VLOOKUP(B162,'Chart of Accounts'!A:B,2,FALSE)</f>
        <v>KiwiSaver</v>
      </c>
      <c r="D162" s="177" t="s">
        <v>265</v>
      </c>
      <c r="E162" s="177" t="s">
        <v>264</v>
      </c>
      <c r="F162" s="177" t="s">
        <v>4132</v>
      </c>
      <c r="G162" s="177" t="s">
        <v>245</v>
      </c>
      <c r="H162" s="177">
        <v>-152.72999999999999</v>
      </c>
      <c r="I162" s="177">
        <v>0</v>
      </c>
      <c r="J162" s="177" t="s">
        <v>2168</v>
      </c>
      <c r="K162" s="177" t="s">
        <v>189</v>
      </c>
      <c r="L162" s="177" t="s">
        <v>189</v>
      </c>
      <c r="M162" s="177" t="s">
        <v>4131</v>
      </c>
    </row>
    <row r="163" spans="1:13" x14ac:dyDescent="0.25">
      <c r="A163" s="179">
        <v>43082</v>
      </c>
      <c r="B163" s="177">
        <v>2140</v>
      </c>
      <c r="C163" s="177" t="str">
        <f>VLOOKUP(B163,'Chart of Accounts'!A:B,2,FALSE)</f>
        <v>KiwiSaver</v>
      </c>
      <c r="D163" s="177" t="s">
        <v>265</v>
      </c>
      <c r="E163" s="177" t="s">
        <v>264</v>
      </c>
      <c r="F163" s="177" t="s">
        <v>4130</v>
      </c>
      <c r="G163" s="177" t="s">
        <v>245</v>
      </c>
      <c r="H163" s="178">
        <v>1731.7</v>
      </c>
      <c r="I163" s="177">
        <v>0</v>
      </c>
      <c r="J163" s="177" t="s">
        <v>189</v>
      </c>
      <c r="K163" s="177" t="s">
        <v>2171</v>
      </c>
      <c r="L163" s="177" t="s">
        <v>2171</v>
      </c>
      <c r="M163" s="177" t="s">
        <v>4129</v>
      </c>
    </row>
    <row r="164" spans="1:13" x14ac:dyDescent="0.25">
      <c r="A164" s="179">
        <v>43096</v>
      </c>
      <c r="B164" s="177">
        <v>2140</v>
      </c>
      <c r="C164" s="177" t="str">
        <f>VLOOKUP(B164,'Chart of Accounts'!A:B,2,FALSE)</f>
        <v>KiwiSaver</v>
      </c>
      <c r="D164" s="177" t="s">
        <v>265</v>
      </c>
      <c r="E164" s="177" t="s">
        <v>264</v>
      </c>
      <c r="F164" s="177" t="s">
        <v>3765</v>
      </c>
      <c r="G164" s="177" t="s">
        <v>245</v>
      </c>
      <c r="H164" s="178">
        <v>1564.08</v>
      </c>
      <c r="I164" s="177">
        <v>0</v>
      </c>
      <c r="J164" s="177" t="s">
        <v>189</v>
      </c>
      <c r="K164" s="177" t="s">
        <v>2168</v>
      </c>
      <c r="L164" s="177" t="s">
        <v>2168</v>
      </c>
      <c r="M164" s="177" t="s">
        <v>3764</v>
      </c>
    </row>
    <row r="165" spans="1:13" x14ac:dyDescent="0.25">
      <c r="A165" s="179">
        <v>43100</v>
      </c>
      <c r="B165" s="177">
        <v>2140</v>
      </c>
      <c r="C165" s="177" t="str">
        <f>VLOOKUP(B165,'Chart of Accounts'!A:B,2,FALSE)</f>
        <v>KiwiSaver</v>
      </c>
      <c r="D165" s="177" t="s">
        <v>265</v>
      </c>
      <c r="E165" s="177" t="s">
        <v>264</v>
      </c>
      <c r="F165" s="177" t="s">
        <v>4127</v>
      </c>
      <c r="G165" s="177" t="s">
        <v>245</v>
      </c>
      <c r="H165" s="177">
        <v>312.81</v>
      </c>
      <c r="I165" s="177">
        <v>0</v>
      </c>
      <c r="J165" s="177" t="s">
        <v>188</v>
      </c>
      <c r="K165" s="177" t="s">
        <v>189</v>
      </c>
      <c r="L165" s="177" t="s">
        <v>189</v>
      </c>
      <c r="M165" s="177" t="s">
        <v>4128</v>
      </c>
    </row>
    <row r="166" spans="1:13" x14ac:dyDescent="0.25">
      <c r="A166" s="179">
        <v>43101</v>
      </c>
      <c r="B166" s="177">
        <v>2140</v>
      </c>
      <c r="C166" s="177" t="str">
        <f>VLOOKUP(B166,'Chart of Accounts'!A:B,2,FALSE)</f>
        <v>KiwiSaver</v>
      </c>
      <c r="D166" s="177" t="s">
        <v>265</v>
      </c>
      <c r="E166" s="177" t="s">
        <v>264</v>
      </c>
      <c r="F166" s="177" t="s">
        <v>4127</v>
      </c>
      <c r="G166" s="177" t="s">
        <v>245</v>
      </c>
      <c r="H166" s="177">
        <v>-312.81</v>
      </c>
      <c r="I166" s="177">
        <v>0</v>
      </c>
      <c r="J166" s="177" t="s">
        <v>188</v>
      </c>
      <c r="K166" s="177" t="s">
        <v>189</v>
      </c>
      <c r="L166" s="177" t="s">
        <v>189</v>
      </c>
      <c r="M166" s="177" t="s">
        <v>4126</v>
      </c>
    </row>
    <row r="167" spans="1:13" x14ac:dyDescent="0.25">
      <c r="A167" s="179">
        <v>43110</v>
      </c>
      <c r="B167" s="177">
        <v>2140</v>
      </c>
      <c r="C167" s="177" t="str">
        <f>VLOOKUP(B167,'Chart of Accounts'!A:B,2,FALSE)</f>
        <v>KiwiSaver</v>
      </c>
      <c r="D167" s="177" t="s">
        <v>265</v>
      </c>
      <c r="E167" s="177" t="s">
        <v>264</v>
      </c>
      <c r="F167" s="177" t="s">
        <v>4125</v>
      </c>
      <c r="G167" s="177" t="s">
        <v>245</v>
      </c>
      <c r="H167" s="178">
        <v>1544.32</v>
      </c>
      <c r="I167" s="177">
        <v>0</v>
      </c>
      <c r="J167" s="177" t="s">
        <v>188</v>
      </c>
      <c r="K167" s="177" t="s">
        <v>2168</v>
      </c>
      <c r="L167" s="177" t="s">
        <v>2168</v>
      </c>
      <c r="M167" s="177" t="s">
        <v>4124</v>
      </c>
    </row>
    <row r="168" spans="1:13" x14ac:dyDescent="0.25">
      <c r="A168" s="179">
        <v>43124</v>
      </c>
      <c r="B168" s="177">
        <v>2140</v>
      </c>
      <c r="C168" s="177" t="str">
        <f>VLOOKUP(B168,'Chart of Accounts'!A:B,2,FALSE)</f>
        <v>KiwiSaver</v>
      </c>
      <c r="D168" s="177" t="s">
        <v>265</v>
      </c>
      <c r="E168" s="177" t="s">
        <v>264</v>
      </c>
      <c r="F168" s="177" t="s">
        <v>4123</v>
      </c>
      <c r="G168" s="177" t="s">
        <v>245</v>
      </c>
      <c r="H168" s="178">
        <v>1558.63</v>
      </c>
      <c r="I168" s="177">
        <v>0</v>
      </c>
      <c r="J168" s="177" t="s">
        <v>188</v>
      </c>
      <c r="K168" s="177" t="s">
        <v>189</v>
      </c>
      <c r="L168" s="177" t="s">
        <v>189</v>
      </c>
      <c r="M168" s="177" t="s">
        <v>4122</v>
      </c>
    </row>
    <row r="169" spans="1:13" x14ac:dyDescent="0.25">
      <c r="A169" s="179">
        <v>43131</v>
      </c>
      <c r="B169" s="177">
        <v>2140</v>
      </c>
      <c r="C169" s="177" t="str">
        <f>VLOOKUP(B169,'Chart of Accounts'!A:B,2,FALSE)</f>
        <v>KiwiSaver</v>
      </c>
      <c r="D169" s="177" t="s">
        <v>265</v>
      </c>
      <c r="E169" s="177" t="s">
        <v>264</v>
      </c>
      <c r="F169" s="177" t="s">
        <v>4120</v>
      </c>
      <c r="G169" s="177" t="s">
        <v>245</v>
      </c>
      <c r="H169" s="177">
        <v>779.34</v>
      </c>
      <c r="I169" s="177">
        <v>0</v>
      </c>
      <c r="J169" s="177" t="s">
        <v>188</v>
      </c>
      <c r="K169" s="177" t="s">
        <v>189</v>
      </c>
      <c r="L169" s="177" t="s">
        <v>189</v>
      </c>
      <c r="M169" s="177" t="s">
        <v>4121</v>
      </c>
    </row>
    <row r="170" spans="1:13" x14ac:dyDescent="0.25">
      <c r="A170" s="179">
        <v>43132</v>
      </c>
      <c r="B170" s="177">
        <v>2140</v>
      </c>
      <c r="C170" s="177" t="str">
        <f>VLOOKUP(B170,'Chart of Accounts'!A:B,2,FALSE)</f>
        <v>KiwiSaver</v>
      </c>
      <c r="D170" s="177" t="s">
        <v>265</v>
      </c>
      <c r="E170" s="177" t="s">
        <v>264</v>
      </c>
      <c r="F170" s="177" t="s">
        <v>4120</v>
      </c>
      <c r="G170" s="177" t="s">
        <v>245</v>
      </c>
      <c r="H170" s="177">
        <v>-779.34</v>
      </c>
      <c r="I170" s="177">
        <v>0</v>
      </c>
      <c r="J170" s="177" t="s">
        <v>188</v>
      </c>
      <c r="K170" s="177" t="s">
        <v>189</v>
      </c>
      <c r="L170" s="177" t="s">
        <v>189</v>
      </c>
      <c r="M170" s="177" t="s">
        <v>4119</v>
      </c>
    </row>
    <row r="171" spans="1:13" x14ac:dyDescent="0.25">
      <c r="A171" s="179">
        <v>43138</v>
      </c>
      <c r="B171" s="177">
        <v>2140</v>
      </c>
      <c r="C171" s="177" t="str">
        <f>VLOOKUP(B171,'Chart of Accounts'!A:B,2,FALSE)</f>
        <v>KiwiSaver</v>
      </c>
      <c r="D171" s="177" t="s">
        <v>265</v>
      </c>
      <c r="E171" s="177" t="s">
        <v>264</v>
      </c>
      <c r="F171" s="177" t="s">
        <v>4118</v>
      </c>
      <c r="G171" s="177" t="s">
        <v>245</v>
      </c>
      <c r="H171" s="178">
        <v>1554.99</v>
      </c>
      <c r="I171" s="177">
        <v>0</v>
      </c>
      <c r="J171" s="177" t="s">
        <v>188</v>
      </c>
      <c r="K171" s="177" t="s">
        <v>189</v>
      </c>
      <c r="L171" s="177" t="s">
        <v>189</v>
      </c>
      <c r="M171" s="177" t="s">
        <v>4117</v>
      </c>
    </row>
    <row r="172" spans="1:13" x14ac:dyDescent="0.25">
      <c r="A172" s="179">
        <v>43152</v>
      </c>
      <c r="B172" s="177">
        <v>2140</v>
      </c>
      <c r="C172" s="177" t="str">
        <f>VLOOKUP(B172,'Chart of Accounts'!A:B,2,FALSE)</f>
        <v>KiwiSaver</v>
      </c>
      <c r="D172" s="177" t="s">
        <v>265</v>
      </c>
      <c r="E172" s="177" t="s">
        <v>264</v>
      </c>
      <c r="F172" s="177" t="s">
        <v>4116</v>
      </c>
      <c r="G172" s="177" t="s">
        <v>245</v>
      </c>
      <c r="H172" s="178">
        <v>1577.04</v>
      </c>
      <c r="I172" s="177">
        <v>0</v>
      </c>
      <c r="J172" s="177" t="s">
        <v>188</v>
      </c>
      <c r="K172" s="177" t="s">
        <v>189</v>
      </c>
      <c r="L172" s="177" t="s">
        <v>189</v>
      </c>
      <c r="M172" s="177" t="s">
        <v>4115</v>
      </c>
    </row>
    <row r="173" spans="1:13" x14ac:dyDescent="0.25">
      <c r="A173" s="179">
        <v>43159</v>
      </c>
      <c r="B173" s="177">
        <v>2140</v>
      </c>
      <c r="C173" s="177" t="str">
        <f>VLOOKUP(B173,'Chart of Accounts'!A:B,2,FALSE)</f>
        <v>KiwiSaver</v>
      </c>
      <c r="D173" s="177" t="s">
        <v>265</v>
      </c>
      <c r="E173" s="177" t="s">
        <v>264</v>
      </c>
      <c r="F173" s="177" t="s">
        <v>4113</v>
      </c>
      <c r="G173" s="177" t="s">
        <v>245</v>
      </c>
      <c r="H173" s="177">
        <v>788.54</v>
      </c>
      <c r="I173" s="177">
        <v>0</v>
      </c>
      <c r="J173" s="177" t="s">
        <v>188</v>
      </c>
      <c r="K173" s="177" t="s">
        <v>189</v>
      </c>
      <c r="L173" s="177" t="s">
        <v>189</v>
      </c>
      <c r="M173" s="177" t="s">
        <v>4114</v>
      </c>
    </row>
    <row r="174" spans="1:13" x14ac:dyDescent="0.25">
      <c r="A174" s="179">
        <v>43160</v>
      </c>
      <c r="B174" s="177">
        <v>2140</v>
      </c>
      <c r="C174" s="177" t="str">
        <f>VLOOKUP(B174,'Chart of Accounts'!A:B,2,FALSE)</f>
        <v>KiwiSaver</v>
      </c>
      <c r="D174" s="177" t="s">
        <v>265</v>
      </c>
      <c r="E174" s="177" t="s">
        <v>264</v>
      </c>
      <c r="F174" s="177" t="s">
        <v>4113</v>
      </c>
      <c r="G174" s="177" t="s">
        <v>245</v>
      </c>
      <c r="H174" s="177">
        <v>-788.54</v>
      </c>
      <c r="I174" s="177">
        <v>0</v>
      </c>
      <c r="J174" s="177" t="s">
        <v>188</v>
      </c>
      <c r="K174" s="177" t="s">
        <v>189</v>
      </c>
      <c r="L174" s="177" t="s">
        <v>189</v>
      </c>
      <c r="M174" s="177" t="s">
        <v>4112</v>
      </c>
    </row>
    <row r="175" spans="1:13" x14ac:dyDescent="0.25">
      <c r="A175" s="179">
        <v>43166</v>
      </c>
      <c r="B175" s="177">
        <v>2140</v>
      </c>
      <c r="C175" s="177" t="str">
        <f>VLOOKUP(B175,'Chart of Accounts'!A:B,2,FALSE)</f>
        <v>KiwiSaver</v>
      </c>
      <c r="D175" s="177" t="s">
        <v>265</v>
      </c>
      <c r="E175" s="177" t="s">
        <v>264</v>
      </c>
      <c r="F175" s="177" t="s">
        <v>4111</v>
      </c>
      <c r="G175" s="177" t="s">
        <v>245</v>
      </c>
      <c r="H175" s="178">
        <v>1578.64</v>
      </c>
      <c r="I175" s="177">
        <v>0</v>
      </c>
      <c r="J175" s="177" t="s">
        <v>188</v>
      </c>
      <c r="K175" s="177" t="s">
        <v>189</v>
      </c>
      <c r="L175" s="177" t="s">
        <v>189</v>
      </c>
      <c r="M175" s="177" t="s">
        <v>4110</v>
      </c>
    </row>
    <row r="176" spans="1:13" x14ac:dyDescent="0.25">
      <c r="A176" s="179">
        <v>43180</v>
      </c>
      <c r="B176" s="177">
        <v>2140</v>
      </c>
      <c r="C176" s="177" t="str">
        <f>VLOOKUP(B176,'Chart of Accounts'!A:B,2,FALSE)</f>
        <v>KiwiSaver</v>
      </c>
      <c r="D176" s="177" t="s">
        <v>265</v>
      </c>
      <c r="E176" s="177" t="s">
        <v>264</v>
      </c>
      <c r="F176" s="177" t="s">
        <v>4109</v>
      </c>
      <c r="G176" s="177" t="s">
        <v>245</v>
      </c>
      <c r="H176" s="178">
        <v>1577.49</v>
      </c>
      <c r="I176" s="177">
        <v>0</v>
      </c>
      <c r="J176" s="177" t="s">
        <v>188</v>
      </c>
      <c r="K176" s="177" t="s">
        <v>198</v>
      </c>
      <c r="L176" s="177" t="s">
        <v>198</v>
      </c>
      <c r="M176" s="177" t="s">
        <v>4108</v>
      </c>
    </row>
    <row r="177" spans="1:14" x14ac:dyDescent="0.25">
      <c r="A177" s="179">
        <v>43190</v>
      </c>
      <c r="B177" s="177">
        <v>2140</v>
      </c>
      <c r="C177" s="177" t="str">
        <f>VLOOKUP(B177,'Chart of Accounts'!A:B,2,FALSE)</f>
        <v>KiwiSaver</v>
      </c>
      <c r="D177" s="177" t="s">
        <v>265</v>
      </c>
      <c r="E177" s="177" t="s">
        <v>264</v>
      </c>
      <c r="F177" s="177" t="s">
        <v>4106</v>
      </c>
      <c r="G177" s="177" t="s">
        <v>245</v>
      </c>
      <c r="H177" s="178">
        <v>1104.25</v>
      </c>
      <c r="I177" s="177">
        <v>0</v>
      </c>
      <c r="J177" s="177" t="s">
        <v>188</v>
      </c>
      <c r="K177" s="177" t="s">
        <v>189</v>
      </c>
      <c r="L177" s="177" t="s">
        <v>189</v>
      </c>
      <c r="M177" s="177" t="s">
        <v>4107</v>
      </c>
    </row>
    <row r="178" spans="1:14" x14ac:dyDescent="0.25">
      <c r="A178" s="179">
        <v>43191</v>
      </c>
      <c r="B178" s="177">
        <v>2140</v>
      </c>
      <c r="C178" s="177" t="str">
        <f>VLOOKUP(B178,'Chart of Accounts'!A:B,2,FALSE)</f>
        <v>KiwiSaver</v>
      </c>
      <c r="D178" s="177" t="s">
        <v>265</v>
      </c>
      <c r="E178" s="177" t="s">
        <v>264</v>
      </c>
      <c r="F178" s="177" t="s">
        <v>4106</v>
      </c>
      <c r="G178" s="177" t="s">
        <v>245</v>
      </c>
      <c r="H178" s="178">
        <v>-1104.25</v>
      </c>
      <c r="I178" s="177">
        <v>0</v>
      </c>
      <c r="J178" s="177" t="s">
        <v>188</v>
      </c>
      <c r="K178" s="177" t="s">
        <v>189</v>
      </c>
      <c r="L178" s="177" t="s">
        <v>189</v>
      </c>
      <c r="M178" s="177" t="s">
        <v>4105</v>
      </c>
    </row>
    <row r="179" spans="1:14" x14ac:dyDescent="0.25">
      <c r="A179" s="179">
        <v>43194</v>
      </c>
      <c r="B179" s="177">
        <v>2140</v>
      </c>
      <c r="C179" s="177" t="str">
        <f>VLOOKUP(B179,'Chart of Accounts'!A:B,2,FALSE)</f>
        <v>KiwiSaver</v>
      </c>
      <c r="D179" s="177" t="s">
        <v>265</v>
      </c>
      <c r="E179" s="177" t="s">
        <v>264</v>
      </c>
      <c r="F179" s="177" t="s">
        <v>3763</v>
      </c>
      <c r="G179" s="177" t="s">
        <v>245</v>
      </c>
      <c r="H179" s="178">
        <v>1617.82</v>
      </c>
      <c r="I179" s="177">
        <v>0</v>
      </c>
      <c r="J179" s="177" t="s">
        <v>188</v>
      </c>
      <c r="K179" s="177" t="s">
        <v>189</v>
      </c>
      <c r="L179" s="177" t="s">
        <v>189</v>
      </c>
      <c r="M179" s="177" t="s">
        <v>3762</v>
      </c>
    </row>
    <row r="180" spans="1:14" x14ac:dyDescent="0.25">
      <c r="A180" s="179">
        <v>43208</v>
      </c>
      <c r="B180" s="177">
        <v>2140</v>
      </c>
      <c r="C180" s="177" t="str">
        <f>VLOOKUP(B180,'Chart of Accounts'!A:B,2,FALSE)</f>
        <v>KiwiSaver</v>
      </c>
      <c r="D180" s="177" t="s">
        <v>265</v>
      </c>
      <c r="E180" s="177" t="s">
        <v>264</v>
      </c>
      <c r="F180" s="177" t="s">
        <v>3761</v>
      </c>
      <c r="G180" s="177" t="s">
        <v>245</v>
      </c>
      <c r="H180" s="178">
        <v>1764.78</v>
      </c>
      <c r="I180" s="177">
        <v>0</v>
      </c>
      <c r="J180" s="177" t="s">
        <v>188</v>
      </c>
      <c r="K180" s="177" t="s">
        <v>189</v>
      </c>
      <c r="L180" s="177" t="s">
        <v>189</v>
      </c>
      <c r="M180" s="177" t="s">
        <v>3760</v>
      </c>
    </row>
    <row r="181" spans="1:14" x14ac:dyDescent="0.25">
      <c r="A181" s="179">
        <v>43220</v>
      </c>
      <c r="B181" s="177">
        <v>2140</v>
      </c>
      <c r="C181" s="177" t="str">
        <f>VLOOKUP(B181,'Chart of Accounts'!A:B,2,FALSE)</f>
        <v>KiwiSaver</v>
      </c>
      <c r="D181" s="177" t="s">
        <v>265</v>
      </c>
      <c r="E181" s="177" t="s">
        <v>264</v>
      </c>
      <c r="F181" s="177" t="s">
        <v>4103</v>
      </c>
      <c r="G181" s="177" t="s">
        <v>245</v>
      </c>
      <c r="H181" s="178">
        <v>1411.82</v>
      </c>
      <c r="I181" s="177">
        <v>0</v>
      </c>
      <c r="J181" s="177" t="s">
        <v>188</v>
      </c>
      <c r="K181" s="177" t="s">
        <v>189</v>
      </c>
      <c r="L181" s="177" t="s">
        <v>189</v>
      </c>
      <c r="M181" s="177" t="s">
        <v>4104</v>
      </c>
    </row>
    <row r="182" spans="1:14" x14ac:dyDescent="0.25">
      <c r="A182" s="179">
        <v>43221</v>
      </c>
      <c r="B182" s="177">
        <v>2140</v>
      </c>
      <c r="C182" s="177" t="str">
        <f>VLOOKUP(B182,'Chart of Accounts'!A:B,2,FALSE)</f>
        <v>KiwiSaver</v>
      </c>
      <c r="D182" s="177" t="s">
        <v>265</v>
      </c>
      <c r="E182" s="177" t="s">
        <v>264</v>
      </c>
      <c r="F182" s="177" t="s">
        <v>4103</v>
      </c>
      <c r="G182" s="177" t="s">
        <v>245</v>
      </c>
      <c r="H182" s="178">
        <v>-1411.82</v>
      </c>
      <c r="I182" s="177">
        <v>0</v>
      </c>
      <c r="J182" s="177" t="s">
        <v>188</v>
      </c>
      <c r="K182" s="177" t="s">
        <v>189</v>
      </c>
      <c r="L182" s="177" t="s">
        <v>189</v>
      </c>
      <c r="M182" s="177" t="s">
        <v>4102</v>
      </c>
    </row>
    <row r="183" spans="1:14" x14ac:dyDescent="0.25">
      <c r="A183" s="179">
        <v>43222</v>
      </c>
      <c r="B183" s="177">
        <v>2140</v>
      </c>
      <c r="C183" s="177" t="str">
        <f>VLOOKUP(B183,'Chart of Accounts'!A:B,2,FALSE)</f>
        <v>KiwiSaver</v>
      </c>
      <c r="D183" s="177" t="s">
        <v>265</v>
      </c>
      <c r="E183" s="177" t="s">
        <v>264</v>
      </c>
      <c r="F183" s="177" t="s">
        <v>3759</v>
      </c>
      <c r="G183" s="177" t="s">
        <v>245</v>
      </c>
      <c r="H183" s="178">
        <v>1741.69</v>
      </c>
      <c r="I183" s="177">
        <v>0</v>
      </c>
      <c r="J183" s="177" t="s">
        <v>189</v>
      </c>
      <c r="K183" s="177" t="s">
        <v>197</v>
      </c>
      <c r="L183" s="177" t="s">
        <v>197</v>
      </c>
      <c r="M183" s="177" t="s">
        <v>3758</v>
      </c>
    </row>
    <row r="184" spans="1:14" x14ac:dyDescent="0.25">
      <c r="A184" s="179">
        <v>43236</v>
      </c>
      <c r="B184" s="177">
        <v>2140</v>
      </c>
      <c r="C184" s="177" t="str">
        <f>VLOOKUP(B184,'Chart of Accounts'!A:B,2,FALSE)</f>
        <v>KiwiSaver</v>
      </c>
      <c r="D184" s="177" t="s">
        <v>265</v>
      </c>
      <c r="E184" s="177" t="s">
        <v>264</v>
      </c>
      <c r="F184" s="177" t="s">
        <v>4101</v>
      </c>
      <c r="G184" s="177" t="s">
        <v>245</v>
      </c>
      <c r="H184" s="178">
        <v>1481.12</v>
      </c>
      <c r="I184" s="177">
        <v>0</v>
      </c>
      <c r="J184" s="177" t="s">
        <v>189</v>
      </c>
      <c r="K184" s="177" t="s">
        <v>197</v>
      </c>
      <c r="L184" s="177" t="s">
        <v>197</v>
      </c>
      <c r="M184" s="177" t="s">
        <v>4100</v>
      </c>
    </row>
    <row r="185" spans="1:14" x14ac:dyDescent="0.25">
      <c r="A185" s="179">
        <v>43250</v>
      </c>
      <c r="B185" s="177">
        <v>2140</v>
      </c>
      <c r="C185" s="177" t="str">
        <f>VLOOKUP(B185,'Chart of Accounts'!A:B,2,FALSE)</f>
        <v>KiwiSaver</v>
      </c>
      <c r="D185" s="177" t="s">
        <v>265</v>
      </c>
      <c r="E185" s="177" t="s">
        <v>264</v>
      </c>
      <c r="F185" s="177" t="s">
        <v>4099</v>
      </c>
      <c r="G185" s="177" t="s">
        <v>245</v>
      </c>
      <c r="H185" s="178">
        <v>1499.1</v>
      </c>
      <c r="I185" s="177">
        <v>0</v>
      </c>
      <c r="J185" s="177" t="s">
        <v>188</v>
      </c>
      <c r="K185" s="177" t="s">
        <v>189</v>
      </c>
      <c r="L185" s="177" t="s">
        <v>189</v>
      </c>
      <c r="M185" s="177" t="s">
        <v>4098</v>
      </c>
    </row>
    <row r="186" spans="1:14" x14ac:dyDescent="0.25">
      <c r="A186" s="179">
        <v>43251</v>
      </c>
      <c r="B186" s="177">
        <v>2140</v>
      </c>
      <c r="C186" s="177" t="str">
        <f>VLOOKUP(B186,'Chart of Accounts'!A:B,2,FALSE)</f>
        <v>KiwiSaver</v>
      </c>
      <c r="D186" s="177" t="s">
        <v>265</v>
      </c>
      <c r="E186" s="177" t="s">
        <v>264</v>
      </c>
      <c r="F186" s="177" t="s">
        <v>4096</v>
      </c>
      <c r="G186" s="177" t="s">
        <v>245</v>
      </c>
      <c r="H186" s="177">
        <v>149.91999999999999</v>
      </c>
      <c r="I186" s="177">
        <v>0</v>
      </c>
      <c r="J186" s="177" t="s">
        <v>188</v>
      </c>
      <c r="K186" s="177" t="s">
        <v>189</v>
      </c>
      <c r="L186" s="177" t="s">
        <v>189</v>
      </c>
      <c r="M186" s="177" t="s">
        <v>4097</v>
      </c>
    </row>
    <row r="187" spans="1:14" x14ac:dyDescent="0.25">
      <c r="A187" s="179">
        <v>43252</v>
      </c>
      <c r="B187" s="177">
        <v>2140</v>
      </c>
      <c r="C187" s="177" t="str">
        <f>VLOOKUP(B187,'Chart of Accounts'!A:B,2,FALSE)</f>
        <v>KiwiSaver</v>
      </c>
      <c r="D187" s="177" t="s">
        <v>265</v>
      </c>
      <c r="E187" s="177" t="s">
        <v>264</v>
      </c>
      <c r="F187" s="177" t="s">
        <v>4096</v>
      </c>
      <c r="G187" s="177" t="s">
        <v>245</v>
      </c>
      <c r="H187" s="177">
        <v>-149.91999999999999</v>
      </c>
      <c r="I187" s="177">
        <v>0</v>
      </c>
      <c r="J187" s="177" t="s">
        <v>188</v>
      </c>
      <c r="K187" s="177" t="s">
        <v>189</v>
      </c>
      <c r="L187" s="177" t="s">
        <v>189</v>
      </c>
      <c r="M187" s="177" t="s">
        <v>4095</v>
      </c>
    </row>
    <row r="188" spans="1:14" x14ac:dyDescent="0.25">
      <c r="A188" s="179">
        <v>43264</v>
      </c>
      <c r="B188" s="177">
        <v>2140</v>
      </c>
      <c r="C188" s="177" t="str">
        <f>VLOOKUP(B188,'Chart of Accounts'!A:B,2,FALSE)</f>
        <v>KiwiSaver</v>
      </c>
      <c r="D188" s="177" t="s">
        <v>265</v>
      </c>
      <c r="E188" s="177" t="s">
        <v>264</v>
      </c>
      <c r="F188" s="177" t="s">
        <v>4094</v>
      </c>
      <c r="G188" s="177" t="s">
        <v>245</v>
      </c>
      <c r="H188" s="178">
        <v>1682.58</v>
      </c>
      <c r="I188" s="177">
        <v>0</v>
      </c>
      <c r="J188" s="177" t="s">
        <v>188</v>
      </c>
      <c r="K188" s="177" t="s">
        <v>189</v>
      </c>
      <c r="L188" s="177" t="s">
        <v>189</v>
      </c>
      <c r="M188" s="177" t="s">
        <v>4093</v>
      </c>
    </row>
    <row r="189" spans="1:14" x14ac:dyDescent="0.25">
      <c r="A189" s="179">
        <v>43278</v>
      </c>
      <c r="B189" s="177">
        <v>2140</v>
      </c>
      <c r="C189" s="177" t="str">
        <f>VLOOKUP(B189,'Chart of Accounts'!A:B,2,FALSE)</f>
        <v>KiwiSaver</v>
      </c>
      <c r="D189" s="177" t="s">
        <v>265</v>
      </c>
      <c r="E189" s="177" t="s">
        <v>264</v>
      </c>
      <c r="F189" s="177" t="s">
        <v>4092</v>
      </c>
      <c r="G189" s="177" t="s">
        <v>245</v>
      </c>
      <c r="H189" s="178">
        <v>1721.04</v>
      </c>
      <c r="I189" s="177">
        <v>0</v>
      </c>
      <c r="J189" s="177" t="s">
        <v>188</v>
      </c>
      <c r="K189" s="177" t="s">
        <v>189</v>
      </c>
      <c r="L189" s="177" t="s">
        <v>189</v>
      </c>
      <c r="M189" s="177" t="s">
        <v>4091</v>
      </c>
    </row>
    <row r="190" spans="1:14" x14ac:dyDescent="0.25">
      <c r="A190" s="179">
        <v>43281</v>
      </c>
      <c r="B190" s="177">
        <v>2140</v>
      </c>
      <c r="C190" s="177" t="str">
        <f>VLOOKUP(B190,'Chart of Accounts'!A:B,2,FALSE)</f>
        <v>KiwiSaver</v>
      </c>
      <c r="D190" s="177" t="s">
        <v>265</v>
      </c>
      <c r="E190" s="177" t="s">
        <v>264</v>
      </c>
      <c r="F190" s="177" t="s">
        <v>187</v>
      </c>
      <c r="G190" s="177" t="s">
        <v>245</v>
      </c>
      <c r="H190" s="177">
        <v>344.2</v>
      </c>
      <c r="I190" s="177">
        <v>0</v>
      </c>
      <c r="J190" s="177" t="s">
        <v>188</v>
      </c>
      <c r="K190" s="177" t="s">
        <v>189</v>
      </c>
      <c r="L190" s="177" t="s">
        <v>189</v>
      </c>
      <c r="M190" s="177" t="s">
        <v>4090</v>
      </c>
    </row>
    <row r="191" spans="1:14" x14ac:dyDescent="0.25">
      <c r="A191" s="179">
        <v>43100</v>
      </c>
      <c r="B191" s="177">
        <v>2145</v>
      </c>
      <c r="C191" s="177" t="str">
        <f>VLOOKUP(B191,'Chart of Accounts'!A:B,2,FALSE)</f>
        <v>Urgency</v>
      </c>
      <c r="D191" s="177" t="s">
        <v>265</v>
      </c>
      <c r="E191" s="177" t="s">
        <v>264</v>
      </c>
      <c r="F191" s="177" t="s">
        <v>4276</v>
      </c>
      <c r="G191" s="177" t="s">
        <v>245</v>
      </c>
      <c r="H191" s="177">
        <v>354.78</v>
      </c>
      <c r="I191" s="177">
        <v>0</v>
      </c>
      <c r="J191" s="177" t="s">
        <v>193</v>
      </c>
      <c r="K191" s="177" t="s">
        <v>201</v>
      </c>
      <c r="L191" s="177" t="s">
        <v>201</v>
      </c>
      <c r="M191" s="177" t="s">
        <v>2890</v>
      </c>
      <c r="N191" s="177" t="s">
        <v>2069</v>
      </c>
    </row>
    <row r="192" spans="1:14" x14ac:dyDescent="0.25">
      <c r="A192" s="179">
        <v>42917</v>
      </c>
      <c r="B192" s="177">
        <v>2155</v>
      </c>
      <c r="C192" s="177" t="str">
        <f>VLOOKUP(B192,'Chart of Accounts'!A:B,2,FALSE)</f>
        <v>Severance and Redundancy</v>
      </c>
      <c r="D192" s="177" t="s">
        <v>265</v>
      </c>
      <c r="E192" s="177" t="s">
        <v>264</v>
      </c>
      <c r="F192" s="177" t="s">
        <v>4275</v>
      </c>
      <c r="G192" s="177" t="s">
        <v>245</v>
      </c>
      <c r="H192" s="178">
        <v>-55480</v>
      </c>
      <c r="I192" s="177">
        <v>0</v>
      </c>
      <c r="J192" s="177" t="s">
        <v>262</v>
      </c>
      <c r="K192" s="177" t="s">
        <v>197</v>
      </c>
      <c r="L192" s="177" t="s">
        <v>197</v>
      </c>
      <c r="M192" s="177" t="s">
        <v>2462</v>
      </c>
    </row>
    <row r="193" spans="1:14" x14ac:dyDescent="0.25">
      <c r="A193" s="179">
        <v>42947</v>
      </c>
      <c r="B193" s="177">
        <v>2155</v>
      </c>
      <c r="C193" s="177" t="str">
        <f>VLOOKUP(B193,'Chart of Accounts'!A:B,2,FALSE)</f>
        <v>Severance and Redundancy</v>
      </c>
      <c r="D193" s="177" t="s">
        <v>265</v>
      </c>
      <c r="E193" s="177" t="s">
        <v>264</v>
      </c>
      <c r="F193" s="177" t="s">
        <v>4273</v>
      </c>
      <c r="G193" s="177" t="s">
        <v>245</v>
      </c>
      <c r="H193" s="178">
        <v>55480</v>
      </c>
      <c r="I193" s="177">
        <v>0</v>
      </c>
      <c r="J193" s="177" t="s">
        <v>262</v>
      </c>
      <c r="K193" s="177" t="s">
        <v>2319</v>
      </c>
      <c r="L193" s="177" t="s">
        <v>2319</v>
      </c>
      <c r="M193" s="177" t="s">
        <v>4274</v>
      </c>
    </row>
    <row r="194" spans="1:14" x14ac:dyDescent="0.25">
      <c r="A194" s="179">
        <v>42948</v>
      </c>
      <c r="B194" s="177">
        <v>2155</v>
      </c>
      <c r="C194" s="177" t="str">
        <f>VLOOKUP(B194,'Chart of Accounts'!A:B,2,FALSE)</f>
        <v>Severance and Redundancy</v>
      </c>
      <c r="D194" s="177" t="s">
        <v>265</v>
      </c>
      <c r="E194" s="177" t="s">
        <v>264</v>
      </c>
      <c r="F194" s="177" t="s">
        <v>4273</v>
      </c>
      <c r="G194" s="177" t="s">
        <v>245</v>
      </c>
      <c r="H194" s="178">
        <v>-55480</v>
      </c>
      <c r="I194" s="177">
        <v>0</v>
      </c>
      <c r="J194" s="177" t="s">
        <v>262</v>
      </c>
      <c r="K194" s="177" t="s">
        <v>2319</v>
      </c>
      <c r="L194" s="177" t="s">
        <v>2319</v>
      </c>
      <c r="M194" s="177" t="s">
        <v>4272</v>
      </c>
    </row>
    <row r="195" spans="1:14" x14ac:dyDescent="0.25">
      <c r="A195" s="179">
        <v>42956</v>
      </c>
      <c r="B195" s="177">
        <v>2155</v>
      </c>
      <c r="C195" s="177" t="str">
        <f>VLOOKUP(B195,'Chart of Accounts'!A:B,2,FALSE)</f>
        <v>Severance and Redundancy</v>
      </c>
      <c r="D195" s="177" t="s">
        <v>265</v>
      </c>
      <c r="E195" s="177" t="s">
        <v>264</v>
      </c>
      <c r="F195" s="177" t="s">
        <v>3769</v>
      </c>
      <c r="G195" s="177" t="s">
        <v>245</v>
      </c>
      <c r="H195" s="178">
        <v>55213</v>
      </c>
      <c r="I195" s="177">
        <v>0</v>
      </c>
      <c r="J195" s="177" t="s">
        <v>2168</v>
      </c>
      <c r="K195" s="177" t="s">
        <v>2172</v>
      </c>
      <c r="L195" s="177" t="s">
        <v>2172</v>
      </c>
      <c r="M195" s="177" t="s">
        <v>3768</v>
      </c>
    </row>
    <row r="196" spans="1:14" x14ac:dyDescent="0.25">
      <c r="A196" s="179">
        <v>42917</v>
      </c>
      <c r="B196" s="177">
        <v>2160</v>
      </c>
      <c r="C196" s="177" t="str">
        <f>VLOOKUP(B196,'Chart of Accounts'!A:B,2,FALSE)</f>
        <v>Staff Recruitment</v>
      </c>
      <c r="D196" s="177" t="s">
        <v>265</v>
      </c>
      <c r="E196" s="177" t="s">
        <v>264</v>
      </c>
      <c r="F196" s="177" t="s">
        <v>4271</v>
      </c>
      <c r="G196" s="177" t="s">
        <v>245</v>
      </c>
      <c r="H196" s="177">
        <v>-11.5</v>
      </c>
      <c r="I196" s="177">
        <v>0</v>
      </c>
      <c r="J196" s="177" t="s">
        <v>262</v>
      </c>
      <c r="K196" s="177" t="s">
        <v>197</v>
      </c>
      <c r="L196" s="177" t="s">
        <v>197</v>
      </c>
      <c r="M196" s="177" t="s">
        <v>2462</v>
      </c>
      <c r="N196" s="177" t="s">
        <v>4197</v>
      </c>
    </row>
    <row r="197" spans="1:14" x14ac:dyDescent="0.25">
      <c r="A197" s="179">
        <v>42917</v>
      </c>
      <c r="B197" s="177">
        <v>2160</v>
      </c>
      <c r="C197" s="177" t="str">
        <f>VLOOKUP(B197,'Chart of Accounts'!A:B,2,FALSE)</f>
        <v>Staff Recruitment</v>
      </c>
      <c r="D197" s="177" t="s">
        <v>265</v>
      </c>
      <c r="E197" s="177" t="s">
        <v>264</v>
      </c>
      <c r="F197" s="177" t="s">
        <v>4270</v>
      </c>
      <c r="G197" s="177" t="s">
        <v>245</v>
      </c>
      <c r="H197" s="178">
        <v>-1395</v>
      </c>
      <c r="I197" s="177">
        <v>0</v>
      </c>
      <c r="J197" s="177" t="s">
        <v>262</v>
      </c>
      <c r="K197" s="177" t="s">
        <v>197</v>
      </c>
      <c r="L197" s="177" t="s">
        <v>197</v>
      </c>
      <c r="M197" s="177" t="s">
        <v>2462</v>
      </c>
      <c r="N197" s="177" t="s">
        <v>4197</v>
      </c>
    </row>
    <row r="198" spans="1:14" x14ac:dyDescent="0.25">
      <c r="A198" s="179">
        <v>42922</v>
      </c>
      <c r="B198" s="177">
        <v>2160</v>
      </c>
      <c r="C198" s="177" t="str">
        <f>VLOOKUP(B198,'Chart of Accounts'!A:B,2,FALSE)</f>
        <v>Staff Recruitment</v>
      </c>
      <c r="D198" s="177" t="s">
        <v>265</v>
      </c>
      <c r="E198" s="177" t="s">
        <v>264</v>
      </c>
      <c r="F198" s="177" t="s">
        <v>4269</v>
      </c>
      <c r="G198" s="177" t="s">
        <v>245</v>
      </c>
      <c r="H198" s="177">
        <v>10</v>
      </c>
      <c r="I198" s="177">
        <v>1.5</v>
      </c>
      <c r="K198" s="177" t="s">
        <v>201</v>
      </c>
      <c r="M198" s="177" t="s">
        <v>4268</v>
      </c>
    </row>
    <row r="199" spans="1:14" x14ac:dyDescent="0.25">
      <c r="A199" s="179">
        <v>42922</v>
      </c>
      <c r="B199" s="177">
        <v>2160</v>
      </c>
      <c r="C199" s="177" t="str">
        <f>VLOOKUP(B199,'Chart of Accounts'!A:B,2,FALSE)</f>
        <v>Staff Recruitment</v>
      </c>
      <c r="D199" s="177" t="s">
        <v>265</v>
      </c>
      <c r="E199" s="177" t="s">
        <v>264</v>
      </c>
      <c r="F199" s="177" t="s">
        <v>4267</v>
      </c>
      <c r="G199" s="177" t="s">
        <v>245</v>
      </c>
      <c r="H199" s="178">
        <v>1395</v>
      </c>
      <c r="I199" s="177">
        <v>209.25</v>
      </c>
      <c r="K199" s="177" t="s">
        <v>201</v>
      </c>
      <c r="M199" s="177" t="s">
        <v>4266</v>
      </c>
    </row>
    <row r="200" spans="1:14" x14ac:dyDescent="0.25">
      <c r="A200" s="179">
        <v>42951</v>
      </c>
      <c r="B200" s="177">
        <v>2160</v>
      </c>
      <c r="C200" s="177" t="str">
        <f>VLOOKUP(B200,'Chart of Accounts'!A:B,2,FALSE)</f>
        <v>Staff Recruitment</v>
      </c>
      <c r="D200" s="177" t="s">
        <v>265</v>
      </c>
      <c r="E200" s="177" t="s">
        <v>264</v>
      </c>
      <c r="F200" s="177" t="s">
        <v>4265</v>
      </c>
      <c r="G200" s="177" t="s">
        <v>245</v>
      </c>
      <c r="H200" s="177">
        <v>10</v>
      </c>
      <c r="I200" s="177">
        <v>1.5</v>
      </c>
      <c r="K200" s="177" t="s">
        <v>194</v>
      </c>
      <c r="M200" s="177" t="s">
        <v>4264</v>
      </c>
    </row>
    <row r="201" spans="1:14" x14ac:dyDescent="0.25">
      <c r="A201" s="179">
        <v>42956</v>
      </c>
      <c r="B201" s="177">
        <v>2160</v>
      </c>
      <c r="C201" s="177" t="str">
        <f>VLOOKUP(B201,'Chart of Accounts'!A:B,2,FALSE)</f>
        <v>Staff Recruitment</v>
      </c>
      <c r="D201" s="177" t="s">
        <v>265</v>
      </c>
      <c r="E201" s="177" t="s">
        <v>264</v>
      </c>
      <c r="F201" s="177" t="s">
        <v>4263</v>
      </c>
      <c r="G201" s="177" t="s">
        <v>245</v>
      </c>
      <c r="H201" s="177">
        <v>340</v>
      </c>
      <c r="I201" s="177">
        <v>51</v>
      </c>
      <c r="K201" s="177" t="s">
        <v>194</v>
      </c>
      <c r="M201" s="177" t="s">
        <v>4262</v>
      </c>
    </row>
    <row r="202" spans="1:14" x14ac:dyDescent="0.25">
      <c r="A202" s="179">
        <v>42965</v>
      </c>
      <c r="B202" s="177">
        <v>2160</v>
      </c>
      <c r="C202" s="177" t="str">
        <f>VLOOKUP(B202,'Chart of Accounts'!A:B,2,FALSE)</f>
        <v>Staff Recruitment</v>
      </c>
      <c r="D202" s="177" t="s">
        <v>265</v>
      </c>
      <c r="E202" s="177" t="s">
        <v>264</v>
      </c>
      <c r="F202" s="177" t="s">
        <v>4261</v>
      </c>
      <c r="G202" s="177" t="s">
        <v>245</v>
      </c>
      <c r="H202" s="178">
        <v>11875</v>
      </c>
      <c r="I202" s="178">
        <v>1781.25</v>
      </c>
      <c r="K202" s="177" t="s">
        <v>2429</v>
      </c>
      <c r="M202" s="177" t="s">
        <v>4260</v>
      </c>
    </row>
    <row r="203" spans="1:14" x14ac:dyDescent="0.25">
      <c r="A203" s="179">
        <v>42983</v>
      </c>
      <c r="B203" s="177">
        <v>2160</v>
      </c>
      <c r="C203" s="177" t="str">
        <f>VLOOKUP(B203,'Chart of Accounts'!A:B,2,FALSE)</f>
        <v>Staff Recruitment</v>
      </c>
      <c r="D203" s="177" t="s">
        <v>265</v>
      </c>
      <c r="E203" s="177" t="s">
        <v>264</v>
      </c>
      <c r="F203" s="177" t="s">
        <v>4259</v>
      </c>
      <c r="G203" s="177" t="s">
        <v>245</v>
      </c>
      <c r="H203" s="177">
        <v>10</v>
      </c>
      <c r="I203" s="177">
        <v>1.5</v>
      </c>
      <c r="K203" s="177" t="s">
        <v>201</v>
      </c>
      <c r="M203" s="177" t="s">
        <v>4258</v>
      </c>
    </row>
    <row r="204" spans="1:14" x14ac:dyDescent="0.25">
      <c r="A204" s="179">
        <v>42986</v>
      </c>
      <c r="B204" s="177">
        <v>2160</v>
      </c>
      <c r="C204" s="177" t="str">
        <f>VLOOKUP(B204,'Chart of Accounts'!A:B,2,FALSE)</f>
        <v>Staff Recruitment</v>
      </c>
      <c r="D204" s="177" t="s">
        <v>265</v>
      </c>
      <c r="E204" s="177" t="s">
        <v>264</v>
      </c>
      <c r="F204" s="177" t="s">
        <v>4257</v>
      </c>
      <c r="G204" s="177" t="s">
        <v>245</v>
      </c>
      <c r="H204" s="177">
        <v>192.31</v>
      </c>
      <c r="I204" s="177">
        <v>28.85</v>
      </c>
      <c r="K204" s="177" t="s">
        <v>2429</v>
      </c>
      <c r="M204" s="177" t="s">
        <v>4256</v>
      </c>
    </row>
    <row r="205" spans="1:14" x14ac:dyDescent="0.25">
      <c r="A205" s="179">
        <v>42993</v>
      </c>
      <c r="B205" s="177">
        <v>2160</v>
      </c>
      <c r="C205" s="177" t="str">
        <f>VLOOKUP(B205,'Chart of Accounts'!A:B,2,FALSE)</f>
        <v>Staff Recruitment</v>
      </c>
      <c r="D205" s="177" t="s">
        <v>265</v>
      </c>
      <c r="E205" s="177" t="s">
        <v>264</v>
      </c>
      <c r="F205" s="177" t="s">
        <v>4255</v>
      </c>
      <c r="G205" s="177" t="s">
        <v>245</v>
      </c>
      <c r="H205" s="177">
        <v>340</v>
      </c>
      <c r="I205" s="177">
        <v>51</v>
      </c>
      <c r="K205" s="177" t="s">
        <v>194</v>
      </c>
      <c r="M205" s="177" t="s">
        <v>4254</v>
      </c>
    </row>
    <row r="206" spans="1:14" x14ac:dyDescent="0.25">
      <c r="A206" s="179">
        <v>43018</v>
      </c>
      <c r="B206" s="177">
        <v>2160</v>
      </c>
      <c r="C206" s="177" t="str">
        <f>VLOOKUP(B206,'Chart of Accounts'!A:B,2,FALSE)</f>
        <v>Staff Recruitment</v>
      </c>
      <c r="D206" s="177" t="s">
        <v>265</v>
      </c>
      <c r="E206" s="177" t="s">
        <v>264</v>
      </c>
      <c r="F206" s="177" t="s">
        <v>4252</v>
      </c>
      <c r="G206" s="177" t="s">
        <v>245</v>
      </c>
      <c r="H206" s="177">
        <v>180</v>
      </c>
      <c r="I206" s="177">
        <v>27</v>
      </c>
      <c r="K206" s="177" t="s">
        <v>201</v>
      </c>
      <c r="M206" s="177" t="s">
        <v>4253</v>
      </c>
    </row>
    <row r="207" spans="1:14" x14ac:dyDescent="0.25">
      <c r="A207" s="179">
        <v>43020</v>
      </c>
      <c r="B207" s="177">
        <v>2160</v>
      </c>
      <c r="C207" s="177" t="str">
        <f>VLOOKUP(B207,'Chart of Accounts'!A:B,2,FALSE)</f>
        <v>Staff Recruitment</v>
      </c>
      <c r="D207" s="177" t="s">
        <v>265</v>
      </c>
      <c r="E207" s="177" t="s">
        <v>264</v>
      </c>
      <c r="F207" s="177" t="s">
        <v>4252</v>
      </c>
      <c r="G207" s="177" t="s">
        <v>245</v>
      </c>
      <c r="H207" s="177">
        <v>180</v>
      </c>
      <c r="I207" s="177">
        <v>27</v>
      </c>
      <c r="K207" s="177" t="s">
        <v>201</v>
      </c>
      <c r="M207" s="177" t="s">
        <v>4251</v>
      </c>
    </row>
    <row r="208" spans="1:14" x14ac:dyDescent="0.25">
      <c r="A208" s="179">
        <v>43038</v>
      </c>
      <c r="B208" s="177">
        <v>2160</v>
      </c>
      <c r="C208" s="177" t="str">
        <f>VLOOKUP(B208,'Chart of Accounts'!A:B,2,FALSE)</f>
        <v>Staff Recruitment</v>
      </c>
      <c r="D208" s="177" t="s">
        <v>265</v>
      </c>
      <c r="E208" s="177" t="s">
        <v>264</v>
      </c>
      <c r="F208" s="177" t="s">
        <v>4250</v>
      </c>
      <c r="G208" s="177" t="s">
        <v>245</v>
      </c>
      <c r="H208" s="177">
        <v>100</v>
      </c>
      <c r="I208" s="177">
        <v>15</v>
      </c>
      <c r="K208" s="177" t="s">
        <v>188</v>
      </c>
      <c r="M208" s="177" t="s">
        <v>4249</v>
      </c>
    </row>
    <row r="209" spans="1:14" x14ac:dyDescent="0.25">
      <c r="A209" s="179">
        <v>43039</v>
      </c>
      <c r="B209" s="177">
        <v>2160</v>
      </c>
      <c r="C209" s="177" t="str">
        <f>VLOOKUP(B209,'Chart of Accounts'!A:B,2,FALSE)</f>
        <v>Staff Recruitment</v>
      </c>
      <c r="D209" s="177" t="s">
        <v>265</v>
      </c>
      <c r="E209" s="177" t="s">
        <v>264</v>
      </c>
      <c r="F209" s="177" t="s">
        <v>4248</v>
      </c>
      <c r="G209" s="177" t="s">
        <v>245</v>
      </c>
      <c r="H209" s="178">
        <v>12000</v>
      </c>
      <c r="I209" s="177">
        <v>0</v>
      </c>
      <c r="J209" s="177" t="s">
        <v>262</v>
      </c>
      <c r="K209" s="177" t="s">
        <v>200</v>
      </c>
      <c r="L209" s="177" t="s">
        <v>200</v>
      </c>
      <c r="M209" s="177" t="s">
        <v>2414</v>
      </c>
      <c r="N209" s="177" t="s">
        <v>4247</v>
      </c>
    </row>
    <row r="210" spans="1:14" x14ac:dyDescent="0.25">
      <c r="A210" s="179">
        <v>43039</v>
      </c>
      <c r="B210" s="177">
        <v>2160</v>
      </c>
      <c r="C210" s="177" t="str">
        <f>VLOOKUP(B210,'Chart of Accounts'!A:B,2,FALSE)</f>
        <v>Staff Recruitment</v>
      </c>
      <c r="D210" s="177" t="s">
        <v>265</v>
      </c>
      <c r="E210" s="177" t="s">
        <v>264</v>
      </c>
      <c r="F210" s="177" t="s">
        <v>4246</v>
      </c>
      <c r="G210" s="177" t="s">
        <v>245</v>
      </c>
      <c r="H210" s="178">
        <v>9100</v>
      </c>
      <c r="I210" s="177">
        <v>0</v>
      </c>
      <c r="J210" s="177" t="s">
        <v>262</v>
      </c>
      <c r="K210" s="177" t="s">
        <v>200</v>
      </c>
      <c r="L210" s="177" t="s">
        <v>200</v>
      </c>
      <c r="M210" s="177" t="s">
        <v>2414</v>
      </c>
      <c r="N210" s="177" t="s">
        <v>4245</v>
      </c>
    </row>
    <row r="211" spans="1:14" x14ac:dyDescent="0.25">
      <c r="A211" s="179">
        <v>43040</v>
      </c>
      <c r="B211" s="177">
        <v>2160</v>
      </c>
      <c r="C211" s="177" t="str">
        <f>VLOOKUP(B211,'Chart of Accounts'!A:B,2,FALSE)</f>
        <v>Staff Recruitment</v>
      </c>
      <c r="D211" s="177" t="s">
        <v>265</v>
      </c>
      <c r="E211" s="177" t="s">
        <v>264</v>
      </c>
      <c r="F211" s="177" t="s">
        <v>4248</v>
      </c>
      <c r="G211" s="177" t="s">
        <v>245</v>
      </c>
      <c r="H211" s="178">
        <v>-12000</v>
      </c>
      <c r="I211" s="177">
        <v>0</v>
      </c>
      <c r="J211" s="177" t="s">
        <v>262</v>
      </c>
      <c r="K211" s="177" t="s">
        <v>200</v>
      </c>
      <c r="L211" s="177" t="s">
        <v>200</v>
      </c>
      <c r="M211" s="177" t="s">
        <v>2412</v>
      </c>
      <c r="N211" s="177" t="s">
        <v>4247</v>
      </c>
    </row>
    <row r="212" spans="1:14" x14ac:dyDescent="0.25">
      <c r="A212" s="179">
        <v>43040</v>
      </c>
      <c r="B212" s="177">
        <v>2160</v>
      </c>
      <c r="C212" s="177" t="str">
        <f>VLOOKUP(B212,'Chart of Accounts'!A:B,2,FALSE)</f>
        <v>Staff Recruitment</v>
      </c>
      <c r="D212" s="177" t="s">
        <v>265</v>
      </c>
      <c r="E212" s="177" t="s">
        <v>264</v>
      </c>
      <c r="F212" s="177" t="s">
        <v>4246</v>
      </c>
      <c r="G212" s="177" t="s">
        <v>245</v>
      </c>
      <c r="H212" s="178">
        <v>-9100</v>
      </c>
      <c r="I212" s="177">
        <v>0</v>
      </c>
      <c r="J212" s="177" t="s">
        <v>262</v>
      </c>
      <c r="K212" s="177" t="s">
        <v>200</v>
      </c>
      <c r="L212" s="177" t="s">
        <v>200</v>
      </c>
      <c r="M212" s="177" t="s">
        <v>2412</v>
      </c>
      <c r="N212" s="177" t="s">
        <v>4245</v>
      </c>
    </row>
    <row r="213" spans="1:14" x14ac:dyDescent="0.25">
      <c r="A213" s="179">
        <v>43048</v>
      </c>
      <c r="B213" s="177">
        <v>2160</v>
      </c>
      <c r="C213" s="177" t="str">
        <f>VLOOKUP(B213,'Chart of Accounts'!A:B,2,FALSE)</f>
        <v>Staff Recruitment</v>
      </c>
      <c r="D213" s="177" t="s">
        <v>265</v>
      </c>
      <c r="E213" s="177" t="s">
        <v>264</v>
      </c>
      <c r="F213" s="177" t="s">
        <v>4244</v>
      </c>
      <c r="G213" s="177" t="s">
        <v>245</v>
      </c>
      <c r="H213" s="178">
        <v>9100</v>
      </c>
      <c r="I213" s="178">
        <v>1365</v>
      </c>
      <c r="K213" s="177" t="s">
        <v>2903</v>
      </c>
      <c r="M213" s="177" t="s">
        <v>4243</v>
      </c>
    </row>
    <row r="214" spans="1:14" x14ac:dyDescent="0.25">
      <c r="A214" s="179">
        <v>43048</v>
      </c>
      <c r="B214" s="177">
        <v>2160</v>
      </c>
      <c r="C214" s="177" t="str">
        <f>VLOOKUP(B214,'Chart of Accounts'!A:B,2,FALSE)</f>
        <v>Staff Recruitment</v>
      </c>
      <c r="D214" s="177" t="s">
        <v>265</v>
      </c>
      <c r="E214" s="177" t="s">
        <v>264</v>
      </c>
      <c r="F214" s="177" t="s">
        <v>4242</v>
      </c>
      <c r="G214" s="177" t="s">
        <v>245</v>
      </c>
      <c r="H214" s="178">
        <v>1190</v>
      </c>
      <c r="I214" s="177">
        <v>178.5</v>
      </c>
      <c r="K214" s="177" t="s">
        <v>2903</v>
      </c>
      <c r="M214" s="177" t="s">
        <v>4241</v>
      </c>
    </row>
    <row r="215" spans="1:14" x14ac:dyDescent="0.25">
      <c r="A215" s="179">
        <v>43055</v>
      </c>
      <c r="B215" s="177">
        <v>2160</v>
      </c>
      <c r="C215" s="177" t="str">
        <f>VLOOKUP(B215,'Chart of Accounts'!A:B,2,FALSE)</f>
        <v>Staff Recruitment</v>
      </c>
      <c r="D215" s="177" t="s">
        <v>265</v>
      </c>
      <c r="E215" s="177" t="s">
        <v>264</v>
      </c>
      <c r="F215" s="177" t="s">
        <v>4240</v>
      </c>
      <c r="G215" s="177" t="s">
        <v>245</v>
      </c>
      <c r="H215" s="177">
        <v>125</v>
      </c>
      <c r="I215" s="177">
        <v>18.75</v>
      </c>
      <c r="K215" s="177" t="s">
        <v>188</v>
      </c>
      <c r="M215" s="177" t="s">
        <v>4239</v>
      </c>
    </row>
    <row r="216" spans="1:14" x14ac:dyDescent="0.25">
      <c r="A216" s="179">
        <v>43066</v>
      </c>
      <c r="B216" s="177">
        <v>2160</v>
      </c>
      <c r="C216" s="177" t="str">
        <f>VLOOKUP(B216,'Chart of Accounts'!A:B,2,FALSE)</f>
        <v>Staff Recruitment</v>
      </c>
      <c r="D216" s="177" t="s">
        <v>265</v>
      </c>
      <c r="E216" s="177" t="s">
        <v>264</v>
      </c>
      <c r="F216" s="177" t="s">
        <v>4238</v>
      </c>
      <c r="G216" s="177" t="s">
        <v>245</v>
      </c>
      <c r="H216" s="178">
        <v>11875</v>
      </c>
      <c r="I216" s="178">
        <v>1781.25</v>
      </c>
      <c r="K216" s="177" t="s">
        <v>2903</v>
      </c>
      <c r="M216" s="177" t="s">
        <v>4237</v>
      </c>
    </row>
    <row r="217" spans="1:14" x14ac:dyDescent="0.25">
      <c r="A217" s="179">
        <v>43069</v>
      </c>
      <c r="B217" s="177">
        <v>2160</v>
      </c>
      <c r="C217" s="177" t="str">
        <f>VLOOKUP(B217,'Chart of Accounts'!A:B,2,FALSE)</f>
        <v>Staff Recruitment</v>
      </c>
      <c r="D217" s="177" t="s">
        <v>265</v>
      </c>
      <c r="E217" s="177" t="s">
        <v>264</v>
      </c>
      <c r="F217" s="177" t="s">
        <v>4236</v>
      </c>
      <c r="G217" s="177" t="s">
        <v>245</v>
      </c>
      <c r="H217" s="178">
        <v>1447.85</v>
      </c>
      <c r="I217" s="177">
        <v>0</v>
      </c>
      <c r="J217" s="177" t="s">
        <v>262</v>
      </c>
      <c r="K217" s="177" t="s">
        <v>2171</v>
      </c>
      <c r="L217" s="177" t="s">
        <v>2171</v>
      </c>
      <c r="M217" s="177" t="s">
        <v>2373</v>
      </c>
      <c r="N217" s="177" t="s">
        <v>4197</v>
      </c>
    </row>
    <row r="218" spans="1:14" x14ac:dyDescent="0.25">
      <c r="A218" s="179">
        <v>43070</v>
      </c>
      <c r="B218" s="177">
        <v>2160</v>
      </c>
      <c r="C218" s="177" t="str">
        <f>VLOOKUP(B218,'Chart of Accounts'!A:B,2,FALSE)</f>
        <v>Staff Recruitment</v>
      </c>
      <c r="D218" s="177" t="s">
        <v>265</v>
      </c>
      <c r="E218" s="177" t="s">
        <v>264</v>
      </c>
      <c r="F218" s="177" t="s">
        <v>4236</v>
      </c>
      <c r="G218" s="177" t="s">
        <v>245</v>
      </c>
      <c r="H218" s="178">
        <v>-1447.85</v>
      </c>
      <c r="I218" s="177">
        <v>0</v>
      </c>
      <c r="J218" s="177" t="s">
        <v>262</v>
      </c>
      <c r="K218" s="177" t="s">
        <v>2171</v>
      </c>
      <c r="L218" s="177" t="s">
        <v>2171</v>
      </c>
      <c r="M218" s="177" t="s">
        <v>2371</v>
      </c>
      <c r="N218" s="177" t="s">
        <v>4197</v>
      </c>
    </row>
    <row r="219" spans="1:14" x14ac:dyDescent="0.25">
      <c r="A219" s="179">
        <v>43074</v>
      </c>
      <c r="B219" s="177">
        <v>2160</v>
      </c>
      <c r="C219" s="177" t="str">
        <f>VLOOKUP(B219,'Chart of Accounts'!A:B,2,FALSE)</f>
        <v>Staff Recruitment</v>
      </c>
      <c r="D219" s="177" t="s">
        <v>265</v>
      </c>
      <c r="E219" s="177" t="s">
        <v>264</v>
      </c>
      <c r="F219" s="177" t="s">
        <v>4234</v>
      </c>
      <c r="G219" s="177" t="s">
        <v>245</v>
      </c>
      <c r="H219" s="177">
        <v>10</v>
      </c>
      <c r="I219" s="177">
        <v>1.5</v>
      </c>
      <c r="K219" s="177" t="s">
        <v>188</v>
      </c>
      <c r="M219" s="177" t="s">
        <v>4235</v>
      </c>
    </row>
    <row r="220" spans="1:14" x14ac:dyDescent="0.25">
      <c r="A220" s="179">
        <v>43074</v>
      </c>
      <c r="B220" s="177">
        <v>2160</v>
      </c>
      <c r="C220" s="177" t="str">
        <f>VLOOKUP(B220,'Chart of Accounts'!A:B,2,FALSE)</f>
        <v>Staff Recruitment</v>
      </c>
      <c r="D220" s="177" t="s">
        <v>265</v>
      </c>
      <c r="E220" s="177" t="s">
        <v>264</v>
      </c>
      <c r="F220" s="177" t="s">
        <v>4234</v>
      </c>
      <c r="G220" s="177" t="s">
        <v>245</v>
      </c>
      <c r="H220" s="178">
        <v>1259</v>
      </c>
      <c r="I220" s="177">
        <v>188.85</v>
      </c>
      <c r="K220" s="177" t="s">
        <v>188</v>
      </c>
      <c r="M220" s="177" t="s">
        <v>4233</v>
      </c>
    </row>
    <row r="221" spans="1:14" x14ac:dyDescent="0.25">
      <c r="A221" s="179">
        <v>43076</v>
      </c>
      <c r="B221" s="177">
        <v>2160</v>
      </c>
      <c r="C221" s="177" t="str">
        <f>VLOOKUP(B221,'Chart of Accounts'!A:B,2,FALSE)</f>
        <v>Staff Recruitment</v>
      </c>
      <c r="D221" s="177" t="s">
        <v>265</v>
      </c>
      <c r="E221" s="177" t="s">
        <v>264</v>
      </c>
      <c r="F221" s="177" t="s">
        <v>4232</v>
      </c>
      <c r="G221" s="177" t="s">
        <v>245</v>
      </c>
      <c r="H221" s="177">
        <v>170</v>
      </c>
      <c r="I221" s="177">
        <v>25.5</v>
      </c>
      <c r="K221" s="177" t="s">
        <v>188</v>
      </c>
      <c r="M221" s="177" t="s">
        <v>4231</v>
      </c>
    </row>
    <row r="222" spans="1:14" x14ac:dyDescent="0.25">
      <c r="A222" s="179">
        <v>43081</v>
      </c>
      <c r="B222" s="177">
        <v>2160</v>
      </c>
      <c r="C222" s="177" t="str">
        <f>VLOOKUP(B222,'Chart of Accounts'!A:B,2,FALSE)</f>
        <v>Staff Recruitment</v>
      </c>
      <c r="D222" s="177" t="s">
        <v>265</v>
      </c>
      <c r="E222" s="177" t="s">
        <v>264</v>
      </c>
      <c r="F222" s="177" t="s">
        <v>4230</v>
      </c>
      <c r="G222" s="177" t="s">
        <v>245</v>
      </c>
      <c r="H222" s="177">
        <v>73.91</v>
      </c>
      <c r="I222" s="177">
        <v>11.09</v>
      </c>
      <c r="K222" s="177" t="s">
        <v>201</v>
      </c>
      <c r="M222" s="177" t="s">
        <v>4229</v>
      </c>
    </row>
    <row r="223" spans="1:14" x14ac:dyDescent="0.25">
      <c r="A223" s="179">
        <v>43087</v>
      </c>
      <c r="B223" s="177">
        <v>2160</v>
      </c>
      <c r="C223" s="177" t="str">
        <f>VLOOKUP(B223,'Chart of Accounts'!A:B,2,FALSE)</f>
        <v>Staff Recruitment</v>
      </c>
      <c r="D223" s="177" t="s">
        <v>265</v>
      </c>
      <c r="E223" s="177" t="s">
        <v>264</v>
      </c>
      <c r="F223" s="177" t="s">
        <v>4228</v>
      </c>
      <c r="G223" s="177" t="s">
        <v>245</v>
      </c>
      <c r="H223" s="177">
        <v>20</v>
      </c>
      <c r="I223" s="177">
        <v>3</v>
      </c>
      <c r="K223" s="177" t="s">
        <v>188</v>
      </c>
      <c r="M223" s="177" t="s">
        <v>4227</v>
      </c>
    </row>
    <row r="224" spans="1:14" x14ac:dyDescent="0.25">
      <c r="A224" s="179">
        <v>43087</v>
      </c>
      <c r="B224" s="177">
        <v>2160</v>
      </c>
      <c r="C224" s="177" t="str">
        <f>VLOOKUP(B224,'Chart of Accounts'!A:B,2,FALSE)</f>
        <v>Staff Recruitment</v>
      </c>
      <c r="D224" s="177" t="s">
        <v>265</v>
      </c>
      <c r="E224" s="177" t="s">
        <v>264</v>
      </c>
      <c r="F224" s="177" t="s">
        <v>4226</v>
      </c>
      <c r="G224" s="177" t="s">
        <v>245</v>
      </c>
      <c r="H224" s="177">
        <v>8.5</v>
      </c>
      <c r="I224" s="177">
        <v>1.28</v>
      </c>
      <c r="K224" s="177" t="s">
        <v>188</v>
      </c>
      <c r="M224" s="177" t="s">
        <v>4225</v>
      </c>
    </row>
    <row r="225" spans="1:14" x14ac:dyDescent="0.25">
      <c r="A225" s="179">
        <v>43115</v>
      </c>
      <c r="B225" s="177">
        <v>2160</v>
      </c>
      <c r="C225" s="177" t="str">
        <f>VLOOKUP(B225,'Chart of Accounts'!A:B,2,FALSE)</f>
        <v>Staff Recruitment</v>
      </c>
      <c r="D225" s="177" t="s">
        <v>265</v>
      </c>
      <c r="E225" s="177" t="s">
        <v>264</v>
      </c>
      <c r="F225" s="177" t="s">
        <v>4224</v>
      </c>
      <c r="G225" s="177" t="s">
        <v>245</v>
      </c>
      <c r="H225" s="177">
        <v>850</v>
      </c>
      <c r="I225" s="177">
        <v>127.5</v>
      </c>
      <c r="K225" s="177" t="s">
        <v>188</v>
      </c>
      <c r="M225" s="177" t="s">
        <v>4223</v>
      </c>
    </row>
    <row r="226" spans="1:14" x14ac:dyDescent="0.25">
      <c r="A226" s="179">
        <v>43115</v>
      </c>
      <c r="B226" s="177">
        <v>2160</v>
      </c>
      <c r="C226" s="177" t="str">
        <f>VLOOKUP(B226,'Chart of Accounts'!A:B,2,FALSE)</f>
        <v>Staff Recruitment</v>
      </c>
      <c r="D226" s="177" t="s">
        <v>265</v>
      </c>
      <c r="E226" s="177" t="s">
        <v>264</v>
      </c>
      <c r="F226" s="177" t="s">
        <v>4222</v>
      </c>
      <c r="G226" s="177" t="s">
        <v>245</v>
      </c>
      <c r="H226" s="177">
        <v>10</v>
      </c>
      <c r="I226" s="177">
        <v>1.5</v>
      </c>
      <c r="K226" s="177" t="s">
        <v>188</v>
      </c>
      <c r="M226" s="177" t="s">
        <v>4221</v>
      </c>
    </row>
    <row r="227" spans="1:14" x14ac:dyDescent="0.25">
      <c r="A227" s="179">
        <v>43115</v>
      </c>
      <c r="B227" s="177">
        <v>2160</v>
      </c>
      <c r="C227" s="177" t="str">
        <f>VLOOKUP(B227,'Chart of Accounts'!A:B,2,FALSE)</f>
        <v>Staff Recruitment</v>
      </c>
      <c r="D227" s="177" t="s">
        <v>265</v>
      </c>
      <c r="E227" s="177" t="s">
        <v>264</v>
      </c>
      <c r="F227" s="177" t="s">
        <v>4208</v>
      </c>
      <c r="G227" s="177" t="s">
        <v>245</v>
      </c>
      <c r="H227" s="177">
        <v>10</v>
      </c>
      <c r="I227" s="177">
        <v>1.5</v>
      </c>
      <c r="K227" s="177" t="s">
        <v>188</v>
      </c>
      <c r="M227" s="177" t="s">
        <v>4220</v>
      </c>
    </row>
    <row r="228" spans="1:14" x14ac:dyDescent="0.25">
      <c r="A228" s="179">
        <v>43117</v>
      </c>
      <c r="B228" s="177">
        <v>2160</v>
      </c>
      <c r="C228" s="177" t="str">
        <f>VLOOKUP(B228,'Chart of Accounts'!A:B,2,FALSE)</f>
        <v>Staff Recruitment</v>
      </c>
      <c r="D228" s="177" t="s">
        <v>265</v>
      </c>
      <c r="E228" s="177" t="s">
        <v>264</v>
      </c>
      <c r="F228" s="177" t="s">
        <v>4219</v>
      </c>
      <c r="G228" s="177" t="s">
        <v>245</v>
      </c>
      <c r="H228" s="177">
        <v>34</v>
      </c>
      <c r="I228" s="177">
        <v>5.0999999999999996</v>
      </c>
      <c r="K228" s="177" t="s">
        <v>194</v>
      </c>
      <c r="M228" s="177" t="s">
        <v>4218</v>
      </c>
    </row>
    <row r="229" spans="1:14" x14ac:dyDescent="0.25">
      <c r="A229" s="179">
        <v>43131</v>
      </c>
      <c r="B229" s="177">
        <v>2160</v>
      </c>
      <c r="C229" s="177" t="str">
        <f>VLOOKUP(B229,'Chart of Accounts'!A:B,2,FALSE)</f>
        <v>Staff Recruitment</v>
      </c>
      <c r="D229" s="177" t="s">
        <v>265</v>
      </c>
      <c r="E229" s="177" t="s">
        <v>264</v>
      </c>
      <c r="F229" s="177" t="s">
        <v>4217</v>
      </c>
      <c r="G229" s="177" t="s">
        <v>245</v>
      </c>
      <c r="H229" s="178">
        <v>1259</v>
      </c>
      <c r="I229" s="177">
        <v>0</v>
      </c>
      <c r="J229" s="177" t="s">
        <v>262</v>
      </c>
      <c r="K229" s="177" t="s">
        <v>197</v>
      </c>
      <c r="L229" s="177" t="s">
        <v>197</v>
      </c>
      <c r="M229" s="177" t="s">
        <v>2958</v>
      </c>
      <c r="N229" s="177" t="s">
        <v>4197</v>
      </c>
    </row>
    <row r="230" spans="1:14" x14ac:dyDescent="0.25">
      <c r="A230" s="179">
        <v>43132</v>
      </c>
      <c r="B230" s="177">
        <v>2160</v>
      </c>
      <c r="C230" s="177" t="str">
        <f>VLOOKUP(B230,'Chart of Accounts'!A:B,2,FALSE)</f>
        <v>Staff Recruitment</v>
      </c>
      <c r="D230" s="177" t="s">
        <v>265</v>
      </c>
      <c r="E230" s="177" t="s">
        <v>264</v>
      </c>
      <c r="F230" s="177" t="s">
        <v>4217</v>
      </c>
      <c r="G230" s="177" t="s">
        <v>245</v>
      </c>
      <c r="H230" s="178">
        <v>-1259</v>
      </c>
      <c r="I230" s="177">
        <v>0</v>
      </c>
      <c r="J230" s="177" t="s">
        <v>262</v>
      </c>
      <c r="K230" s="177" t="s">
        <v>197</v>
      </c>
      <c r="L230" s="177" t="s">
        <v>197</v>
      </c>
      <c r="M230" s="177" t="s">
        <v>2956</v>
      </c>
      <c r="N230" s="177" t="s">
        <v>4197</v>
      </c>
    </row>
    <row r="231" spans="1:14" x14ac:dyDescent="0.25">
      <c r="A231" s="179">
        <v>43133</v>
      </c>
      <c r="B231" s="177">
        <v>2160</v>
      </c>
      <c r="C231" s="177" t="str">
        <f>VLOOKUP(B231,'Chart of Accounts'!A:B,2,FALSE)</f>
        <v>Staff Recruitment</v>
      </c>
      <c r="D231" s="177" t="s">
        <v>265</v>
      </c>
      <c r="E231" s="177" t="s">
        <v>264</v>
      </c>
      <c r="F231" s="177" t="s">
        <v>4216</v>
      </c>
      <c r="G231" s="177" t="s">
        <v>245</v>
      </c>
      <c r="H231" s="177">
        <v>45</v>
      </c>
      <c r="I231" s="177">
        <v>6.75</v>
      </c>
      <c r="K231" s="177" t="s">
        <v>201</v>
      </c>
      <c r="M231" s="177" t="s">
        <v>4215</v>
      </c>
    </row>
    <row r="232" spans="1:14" x14ac:dyDescent="0.25">
      <c r="A232" s="179">
        <v>43133</v>
      </c>
      <c r="B232" s="177">
        <v>2160</v>
      </c>
      <c r="C232" s="177" t="str">
        <f>VLOOKUP(B232,'Chart of Accounts'!A:B,2,FALSE)</f>
        <v>Staff Recruitment</v>
      </c>
      <c r="D232" s="177" t="s">
        <v>265</v>
      </c>
      <c r="E232" s="177" t="s">
        <v>264</v>
      </c>
      <c r="F232" s="177" t="s">
        <v>4214</v>
      </c>
      <c r="G232" s="177" t="s">
        <v>245</v>
      </c>
      <c r="H232" s="177">
        <v>10</v>
      </c>
      <c r="I232" s="177">
        <v>1.5</v>
      </c>
      <c r="K232" s="177" t="s">
        <v>201</v>
      </c>
      <c r="M232" s="177" t="s">
        <v>4213</v>
      </c>
    </row>
    <row r="233" spans="1:14" x14ac:dyDescent="0.25">
      <c r="A233" s="179">
        <v>43133</v>
      </c>
      <c r="B233" s="177">
        <v>2160</v>
      </c>
      <c r="C233" s="177" t="str">
        <f>VLOOKUP(B233,'Chart of Accounts'!A:B,2,FALSE)</f>
        <v>Staff Recruitment</v>
      </c>
      <c r="D233" s="177" t="s">
        <v>265</v>
      </c>
      <c r="E233" s="177" t="s">
        <v>264</v>
      </c>
      <c r="F233" s="177" t="s">
        <v>4212</v>
      </c>
      <c r="G233" s="177" t="s">
        <v>245</v>
      </c>
      <c r="H233" s="178">
        <v>1259</v>
      </c>
      <c r="I233" s="177">
        <v>188.85</v>
      </c>
      <c r="K233" s="177" t="s">
        <v>209</v>
      </c>
      <c r="M233" s="177" t="s">
        <v>4211</v>
      </c>
    </row>
    <row r="234" spans="1:14" x14ac:dyDescent="0.25">
      <c r="A234" s="179">
        <v>43139</v>
      </c>
      <c r="B234" s="177">
        <v>2160</v>
      </c>
      <c r="C234" s="177" t="str">
        <f>VLOOKUP(B234,'Chart of Accounts'!A:B,2,FALSE)</f>
        <v>Staff Recruitment</v>
      </c>
      <c r="D234" s="177" t="s">
        <v>265</v>
      </c>
      <c r="E234" s="177" t="s">
        <v>264</v>
      </c>
      <c r="F234" s="177" t="s">
        <v>4210</v>
      </c>
      <c r="G234" s="177" t="s">
        <v>245</v>
      </c>
      <c r="H234" s="177">
        <v>250</v>
      </c>
      <c r="I234" s="177">
        <v>37.5</v>
      </c>
      <c r="K234" s="177" t="s">
        <v>209</v>
      </c>
      <c r="M234" s="177" t="s">
        <v>4209</v>
      </c>
    </row>
    <row r="235" spans="1:14" x14ac:dyDescent="0.25">
      <c r="A235" s="179">
        <v>43143</v>
      </c>
      <c r="B235" s="177">
        <v>2160</v>
      </c>
      <c r="C235" s="177" t="str">
        <f>VLOOKUP(B235,'Chart of Accounts'!A:B,2,FALSE)</f>
        <v>Staff Recruitment</v>
      </c>
      <c r="D235" s="177" t="s">
        <v>265</v>
      </c>
      <c r="E235" s="177" t="s">
        <v>264</v>
      </c>
      <c r="F235" s="177" t="s">
        <v>4208</v>
      </c>
      <c r="G235" s="177" t="s">
        <v>245</v>
      </c>
      <c r="H235" s="177">
        <v>750</v>
      </c>
      <c r="I235" s="177">
        <v>112.5</v>
      </c>
      <c r="K235" s="177" t="s">
        <v>201</v>
      </c>
      <c r="M235" s="177" t="s">
        <v>4207</v>
      </c>
    </row>
    <row r="236" spans="1:14" x14ac:dyDescent="0.25">
      <c r="A236" s="179">
        <v>43146</v>
      </c>
      <c r="B236" s="177">
        <v>2160</v>
      </c>
      <c r="C236" s="177" t="str">
        <f>VLOOKUP(B236,'Chart of Accounts'!A:B,2,FALSE)</f>
        <v>Staff Recruitment</v>
      </c>
      <c r="D236" s="177" t="s">
        <v>265</v>
      </c>
      <c r="E236" s="177" t="s">
        <v>264</v>
      </c>
      <c r="F236" s="177" t="s">
        <v>4206</v>
      </c>
      <c r="G236" s="177" t="s">
        <v>245</v>
      </c>
      <c r="H236" s="177">
        <v>22.5</v>
      </c>
      <c r="I236" s="177">
        <v>3.38</v>
      </c>
      <c r="K236" s="177" t="s">
        <v>209</v>
      </c>
      <c r="M236" s="177" t="s">
        <v>4205</v>
      </c>
    </row>
    <row r="237" spans="1:14" x14ac:dyDescent="0.25">
      <c r="A237" s="179">
        <v>43156</v>
      </c>
      <c r="B237" s="177">
        <v>2160</v>
      </c>
      <c r="C237" s="177" t="str">
        <f>VLOOKUP(B237,'Chart of Accounts'!A:B,2,FALSE)</f>
        <v>Staff Recruitment</v>
      </c>
      <c r="D237" s="177" t="s">
        <v>265</v>
      </c>
      <c r="E237" s="177" t="s">
        <v>264</v>
      </c>
      <c r="F237" s="177" t="s">
        <v>4204</v>
      </c>
      <c r="G237" s="177" t="s">
        <v>245</v>
      </c>
      <c r="H237" s="177">
        <v>300</v>
      </c>
      <c r="I237" s="177">
        <v>0</v>
      </c>
      <c r="J237" s="177" t="s">
        <v>193</v>
      </c>
      <c r="K237" s="177" t="s">
        <v>201</v>
      </c>
      <c r="L237" s="177" t="s">
        <v>201</v>
      </c>
      <c r="M237" s="177" t="s">
        <v>2249</v>
      </c>
      <c r="N237" s="177" t="s">
        <v>4203</v>
      </c>
    </row>
    <row r="238" spans="1:14" x14ac:dyDescent="0.25">
      <c r="A238" s="179">
        <v>43167</v>
      </c>
      <c r="B238" s="177">
        <v>2160</v>
      </c>
      <c r="C238" s="177" t="str">
        <f>VLOOKUP(B238,'Chart of Accounts'!A:B,2,FALSE)</f>
        <v>Staff Recruitment</v>
      </c>
      <c r="D238" s="177" t="s">
        <v>265</v>
      </c>
      <c r="E238" s="177" t="s">
        <v>264</v>
      </c>
      <c r="F238" s="177" t="s">
        <v>4202</v>
      </c>
      <c r="G238" s="177" t="s">
        <v>245</v>
      </c>
      <c r="H238" s="177">
        <v>17</v>
      </c>
      <c r="I238" s="177">
        <v>2.5499999999999998</v>
      </c>
      <c r="K238" s="177" t="s">
        <v>201</v>
      </c>
      <c r="M238" s="177" t="s">
        <v>4201</v>
      </c>
    </row>
    <row r="239" spans="1:14" x14ac:dyDescent="0.25">
      <c r="A239" s="179">
        <v>43174</v>
      </c>
      <c r="B239" s="177">
        <v>2160</v>
      </c>
      <c r="C239" s="177" t="str">
        <f>VLOOKUP(B239,'Chart of Accounts'!A:B,2,FALSE)</f>
        <v>Staff Recruitment</v>
      </c>
      <c r="D239" s="177" t="s">
        <v>265</v>
      </c>
      <c r="E239" s="177" t="s">
        <v>264</v>
      </c>
      <c r="F239" s="177" t="s">
        <v>4200</v>
      </c>
      <c r="G239" s="177" t="s">
        <v>245</v>
      </c>
      <c r="H239" s="177">
        <v>600</v>
      </c>
      <c r="I239" s="177">
        <v>90</v>
      </c>
      <c r="K239" s="177" t="s">
        <v>194</v>
      </c>
      <c r="M239" s="177" t="s">
        <v>4199</v>
      </c>
    </row>
    <row r="240" spans="1:14" x14ac:dyDescent="0.25">
      <c r="A240" s="179">
        <v>43190</v>
      </c>
      <c r="B240" s="177">
        <v>2160</v>
      </c>
      <c r="C240" s="177" t="str">
        <f>VLOOKUP(B240,'Chart of Accounts'!A:B,2,FALSE)</f>
        <v>Staff Recruitment</v>
      </c>
      <c r="D240" s="177" t="s">
        <v>265</v>
      </c>
      <c r="E240" s="177" t="s">
        <v>264</v>
      </c>
      <c r="F240" s="177" t="s">
        <v>4198</v>
      </c>
      <c r="G240" s="177" t="s">
        <v>245</v>
      </c>
      <c r="H240" s="178">
        <v>1450</v>
      </c>
      <c r="I240" s="177">
        <v>0</v>
      </c>
      <c r="J240" s="177" t="s">
        <v>262</v>
      </c>
      <c r="K240" s="177" t="s">
        <v>197</v>
      </c>
      <c r="L240" s="177" t="s">
        <v>197</v>
      </c>
      <c r="M240" s="177" t="s">
        <v>2948</v>
      </c>
      <c r="N240" s="177" t="s">
        <v>4197</v>
      </c>
    </row>
    <row r="241" spans="1:14" x14ac:dyDescent="0.25">
      <c r="A241" s="179">
        <v>43191</v>
      </c>
      <c r="B241" s="177">
        <v>2160</v>
      </c>
      <c r="C241" s="177" t="str">
        <f>VLOOKUP(B241,'Chart of Accounts'!A:B,2,FALSE)</f>
        <v>Staff Recruitment</v>
      </c>
      <c r="D241" s="177" t="s">
        <v>265</v>
      </c>
      <c r="E241" s="177" t="s">
        <v>264</v>
      </c>
      <c r="F241" s="177" t="s">
        <v>4198</v>
      </c>
      <c r="G241" s="177" t="s">
        <v>245</v>
      </c>
      <c r="H241" s="178">
        <v>-1450</v>
      </c>
      <c r="I241" s="177">
        <v>0</v>
      </c>
      <c r="J241" s="177" t="s">
        <v>262</v>
      </c>
      <c r="K241" s="177" t="s">
        <v>197</v>
      </c>
      <c r="L241" s="177" t="s">
        <v>197</v>
      </c>
      <c r="M241" s="177" t="s">
        <v>2946</v>
      </c>
      <c r="N241" s="177" t="s">
        <v>4197</v>
      </c>
    </row>
    <row r="242" spans="1:14" x14ac:dyDescent="0.25">
      <c r="A242" s="179">
        <v>43195</v>
      </c>
      <c r="B242" s="177">
        <v>2160</v>
      </c>
      <c r="C242" s="177" t="str">
        <f>VLOOKUP(B242,'Chart of Accounts'!A:B,2,FALSE)</f>
        <v>Staff Recruitment</v>
      </c>
      <c r="D242" s="177" t="s">
        <v>265</v>
      </c>
      <c r="E242" s="177" t="s">
        <v>264</v>
      </c>
      <c r="F242" s="177" t="s">
        <v>4194</v>
      </c>
      <c r="G242" s="177" t="s">
        <v>245</v>
      </c>
      <c r="H242" s="177">
        <v>10</v>
      </c>
      <c r="I242" s="177">
        <v>1.5</v>
      </c>
      <c r="K242" s="177" t="s">
        <v>194</v>
      </c>
      <c r="M242" s="177" t="s">
        <v>4196</v>
      </c>
    </row>
    <row r="243" spans="1:14" x14ac:dyDescent="0.25">
      <c r="A243" s="179">
        <v>43195</v>
      </c>
      <c r="B243" s="177">
        <v>2160</v>
      </c>
      <c r="C243" s="177" t="str">
        <f>VLOOKUP(B243,'Chart of Accounts'!A:B,2,FALSE)</f>
        <v>Staff Recruitment</v>
      </c>
      <c r="D243" s="177" t="s">
        <v>265</v>
      </c>
      <c r="E243" s="177" t="s">
        <v>264</v>
      </c>
      <c r="F243" s="177" t="s">
        <v>4194</v>
      </c>
      <c r="G243" s="177" t="s">
        <v>245</v>
      </c>
      <c r="H243" s="177">
        <v>10</v>
      </c>
      <c r="I243" s="177">
        <v>1.5</v>
      </c>
      <c r="K243" s="177" t="s">
        <v>194</v>
      </c>
      <c r="M243" s="177" t="s">
        <v>4195</v>
      </c>
    </row>
    <row r="244" spans="1:14" x14ac:dyDescent="0.25">
      <c r="A244" s="179">
        <v>43195</v>
      </c>
      <c r="B244" s="177">
        <v>2160</v>
      </c>
      <c r="C244" s="177" t="str">
        <f>VLOOKUP(B244,'Chart of Accounts'!A:B,2,FALSE)</f>
        <v>Staff Recruitment</v>
      </c>
      <c r="D244" s="177" t="s">
        <v>265</v>
      </c>
      <c r="E244" s="177" t="s">
        <v>264</v>
      </c>
      <c r="F244" s="177" t="s">
        <v>4194</v>
      </c>
      <c r="G244" s="177" t="s">
        <v>245</v>
      </c>
      <c r="H244" s="178">
        <v>1450</v>
      </c>
      <c r="I244" s="177">
        <v>217.5</v>
      </c>
      <c r="K244" s="177" t="s">
        <v>194</v>
      </c>
      <c r="M244" s="177" t="s">
        <v>4193</v>
      </c>
    </row>
    <row r="245" spans="1:14" x14ac:dyDescent="0.25">
      <c r="A245" s="179">
        <v>43206</v>
      </c>
      <c r="B245" s="177">
        <v>2160</v>
      </c>
      <c r="C245" s="177" t="str">
        <f>VLOOKUP(B245,'Chart of Accounts'!A:B,2,FALSE)</f>
        <v>Staff Recruitment</v>
      </c>
      <c r="D245" s="177" t="s">
        <v>265</v>
      </c>
      <c r="E245" s="177" t="s">
        <v>264</v>
      </c>
      <c r="F245" s="177" t="s">
        <v>4192</v>
      </c>
      <c r="G245" s="177" t="s">
        <v>245</v>
      </c>
      <c r="H245" s="177">
        <v>51</v>
      </c>
      <c r="I245" s="177">
        <v>7.65</v>
      </c>
      <c r="K245" s="177" t="s">
        <v>201</v>
      </c>
      <c r="M245" s="177" t="s">
        <v>4191</v>
      </c>
    </row>
    <row r="246" spans="1:14" x14ac:dyDescent="0.25">
      <c r="A246" s="179">
        <v>43223</v>
      </c>
      <c r="B246" s="177">
        <v>2160</v>
      </c>
      <c r="C246" s="177" t="str">
        <f>VLOOKUP(B246,'Chart of Accounts'!A:B,2,FALSE)</f>
        <v>Staff Recruitment</v>
      </c>
      <c r="D246" s="177" t="s">
        <v>265</v>
      </c>
      <c r="E246" s="177" t="s">
        <v>264</v>
      </c>
      <c r="F246" s="177" t="s">
        <v>4190</v>
      </c>
      <c r="G246" s="177" t="s">
        <v>245</v>
      </c>
      <c r="H246" s="177">
        <v>10</v>
      </c>
      <c r="I246" s="177">
        <v>1.5</v>
      </c>
      <c r="K246" s="177" t="s">
        <v>201</v>
      </c>
      <c r="M246" s="177" t="s">
        <v>4189</v>
      </c>
    </row>
    <row r="247" spans="1:14" x14ac:dyDescent="0.25">
      <c r="A247" s="179">
        <v>43228</v>
      </c>
      <c r="B247" s="177">
        <v>2160</v>
      </c>
      <c r="C247" s="177" t="str">
        <f>VLOOKUP(B247,'Chart of Accounts'!A:B,2,FALSE)</f>
        <v>Staff Recruitment</v>
      </c>
      <c r="D247" s="177" t="s">
        <v>265</v>
      </c>
      <c r="E247" s="177" t="s">
        <v>264</v>
      </c>
      <c r="F247" s="177" t="s">
        <v>4188</v>
      </c>
      <c r="G247" s="177" t="s">
        <v>245</v>
      </c>
      <c r="H247" s="177">
        <v>680</v>
      </c>
      <c r="I247" s="177">
        <v>102</v>
      </c>
      <c r="K247" s="177" t="s">
        <v>201</v>
      </c>
      <c r="M247" s="177" t="s">
        <v>4187</v>
      </c>
    </row>
    <row r="248" spans="1:14" x14ac:dyDescent="0.25">
      <c r="A248" s="179">
        <v>43236</v>
      </c>
      <c r="B248" s="177">
        <v>2160</v>
      </c>
      <c r="C248" s="177" t="str">
        <f>VLOOKUP(B248,'Chart of Accounts'!A:B,2,FALSE)</f>
        <v>Staff Recruitment</v>
      </c>
      <c r="D248" s="177" t="s">
        <v>265</v>
      </c>
      <c r="E248" s="177" t="s">
        <v>264</v>
      </c>
      <c r="F248" s="177" t="s">
        <v>4186</v>
      </c>
      <c r="G248" s="177" t="s">
        <v>245</v>
      </c>
      <c r="H248" s="177">
        <v>28.5</v>
      </c>
      <c r="I248" s="177">
        <v>4.28</v>
      </c>
      <c r="K248" s="177" t="s">
        <v>201</v>
      </c>
      <c r="M248" s="177" t="s">
        <v>4185</v>
      </c>
    </row>
    <row r="249" spans="1:14" x14ac:dyDescent="0.25">
      <c r="A249" s="179">
        <v>43252</v>
      </c>
      <c r="B249" s="177">
        <v>2160</v>
      </c>
      <c r="C249" s="177" t="str">
        <f>VLOOKUP(B249,'Chart of Accounts'!A:B,2,FALSE)</f>
        <v>Staff Recruitment</v>
      </c>
      <c r="D249" s="177" t="s">
        <v>265</v>
      </c>
      <c r="E249" s="177" t="s">
        <v>264</v>
      </c>
      <c r="F249" s="177" t="s">
        <v>4184</v>
      </c>
      <c r="G249" s="177" t="s">
        <v>245</v>
      </c>
      <c r="H249" s="177">
        <v>10</v>
      </c>
      <c r="I249" s="177">
        <v>1.5</v>
      </c>
      <c r="K249" s="177" t="s">
        <v>201</v>
      </c>
      <c r="M249" s="177" t="s">
        <v>4183</v>
      </c>
    </row>
    <row r="250" spans="1:14" x14ac:dyDescent="0.25">
      <c r="A250" s="179">
        <v>43252</v>
      </c>
      <c r="B250" s="177">
        <v>2160</v>
      </c>
      <c r="C250" s="177" t="str">
        <f>VLOOKUP(B250,'Chart of Accounts'!A:B,2,FALSE)</f>
        <v>Staff Recruitment</v>
      </c>
      <c r="D250" s="177" t="s">
        <v>265</v>
      </c>
      <c r="E250" s="177" t="s">
        <v>264</v>
      </c>
      <c r="F250" s="177" t="s">
        <v>4182</v>
      </c>
      <c r="G250" s="177" t="s">
        <v>245</v>
      </c>
      <c r="H250" s="177">
        <v>10</v>
      </c>
      <c r="I250" s="177">
        <v>1.5</v>
      </c>
      <c r="K250" s="177" t="s">
        <v>201</v>
      </c>
      <c r="M250" s="177" t="s">
        <v>4181</v>
      </c>
    </row>
    <row r="251" spans="1:14" x14ac:dyDescent="0.25">
      <c r="A251" s="179">
        <v>43252</v>
      </c>
      <c r="B251" s="177">
        <v>2160</v>
      </c>
      <c r="C251" s="177" t="str">
        <f>VLOOKUP(B251,'Chart of Accounts'!A:B,2,FALSE)</f>
        <v>Staff Recruitment</v>
      </c>
      <c r="D251" s="177" t="s">
        <v>265</v>
      </c>
      <c r="E251" s="177" t="s">
        <v>264</v>
      </c>
      <c r="F251" s="177" t="s">
        <v>4180</v>
      </c>
      <c r="G251" s="177" t="s">
        <v>245</v>
      </c>
      <c r="H251" s="177">
        <v>10</v>
      </c>
      <c r="I251" s="177">
        <v>1.5</v>
      </c>
      <c r="K251" s="177" t="s">
        <v>201</v>
      </c>
      <c r="M251" s="177" t="s">
        <v>4179</v>
      </c>
    </row>
    <row r="252" spans="1:14" x14ac:dyDescent="0.25">
      <c r="A252" s="179">
        <v>43266</v>
      </c>
      <c r="B252" s="177">
        <v>2160</v>
      </c>
      <c r="C252" s="177" t="str">
        <f>VLOOKUP(B252,'Chart of Accounts'!A:B,2,FALSE)</f>
        <v>Staff Recruitment</v>
      </c>
      <c r="D252" s="177" t="s">
        <v>265</v>
      </c>
      <c r="E252" s="177" t="s">
        <v>264</v>
      </c>
      <c r="F252" s="177" t="s">
        <v>4178</v>
      </c>
      <c r="G252" s="177" t="s">
        <v>245</v>
      </c>
      <c r="H252" s="178">
        <v>1020</v>
      </c>
      <c r="I252" s="177">
        <v>153</v>
      </c>
      <c r="K252" s="177" t="s">
        <v>194</v>
      </c>
      <c r="M252" s="177" t="s">
        <v>4177</v>
      </c>
    </row>
    <row r="253" spans="1:14" x14ac:dyDescent="0.25">
      <c r="A253" s="179">
        <v>43266</v>
      </c>
      <c r="B253" s="177">
        <v>2160</v>
      </c>
      <c r="C253" s="177" t="str">
        <f>VLOOKUP(B253,'Chart of Accounts'!A:B,2,FALSE)</f>
        <v>Staff Recruitment</v>
      </c>
      <c r="D253" s="177" t="s">
        <v>265</v>
      </c>
      <c r="E253" s="177" t="s">
        <v>264</v>
      </c>
      <c r="F253" s="177" t="s">
        <v>4176</v>
      </c>
      <c r="G253" s="177" t="s">
        <v>245</v>
      </c>
      <c r="H253" s="178">
        <v>10140</v>
      </c>
      <c r="I253" s="178">
        <v>1521</v>
      </c>
      <c r="K253" s="177" t="s">
        <v>194</v>
      </c>
      <c r="M253" s="177" t="s">
        <v>4175</v>
      </c>
    </row>
    <row r="254" spans="1:14" x14ac:dyDescent="0.25">
      <c r="A254" s="179">
        <v>43281</v>
      </c>
      <c r="B254" s="177">
        <v>2160</v>
      </c>
      <c r="C254" s="177" t="str">
        <f>VLOOKUP(B254,'Chart of Accounts'!A:B,2,FALSE)</f>
        <v>Staff Recruitment</v>
      </c>
      <c r="D254" s="177" t="s">
        <v>265</v>
      </c>
      <c r="E254" s="177" t="s">
        <v>264</v>
      </c>
      <c r="F254" s="177" t="s">
        <v>4174</v>
      </c>
      <c r="G254" s="177" t="s">
        <v>245</v>
      </c>
      <c r="H254" s="177">
        <v>275</v>
      </c>
      <c r="I254" s="177">
        <v>0</v>
      </c>
      <c r="J254" s="177" t="s">
        <v>193</v>
      </c>
      <c r="K254" s="177" t="s">
        <v>194</v>
      </c>
      <c r="L254" s="177" t="s">
        <v>194</v>
      </c>
      <c r="M254" s="177" t="s">
        <v>4173</v>
      </c>
      <c r="N254" s="177" t="s">
        <v>4172</v>
      </c>
    </row>
    <row r="255" spans="1:14" x14ac:dyDescent="0.25">
      <c r="A255" s="179">
        <v>43281</v>
      </c>
      <c r="B255" s="177">
        <v>2160</v>
      </c>
      <c r="C255" s="177" t="str">
        <f>VLOOKUP(B255,'Chart of Accounts'!A:B,2,FALSE)</f>
        <v>Staff Recruitment</v>
      </c>
      <c r="D255" s="177" t="s">
        <v>265</v>
      </c>
      <c r="E255" s="177" t="s">
        <v>264</v>
      </c>
      <c r="F255" s="177" t="s">
        <v>4171</v>
      </c>
      <c r="G255" s="177" t="s">
        <v>245</v>
      </c>
      <c r="H255" s="178">
        <v>2600</v>
      </c>
      <c r="I255" s="177">
        <v>0</v>
      </c>
      <c r="J255" s="177" t="s">
        <v>262</v>
      </c>
      <c r="K255" s="177" t="s">
        <v>194</v>
      </c>
      <c r="L255" s="177" t="s">
        <v>194</v>
      </c>
      <c r="M255" s="177" t="s">
        <v>3399</v>
      </c>
      <c r="N255" s="177" t="s">
        <v>4170</v>
      </c>
    </row>
    <row r="256" spans="1:14" x14ac:dyDescent="0.25">
      <c r="A256" s="179">
        <v>43281</v>
      </c>
      <c r="B256" s="177">
        <v>2160</v>
      </c>
      <c r="C256" s="177" t="str">
        <f>VLOOKUP(B256,'Chart of Accounts'!A:B,2,FALSE)</f>
        <v>Staff Recruitment</v>
      </c>
      <c r="D256" s="177" t="s">
        <v>265</v>
      </c>
      <c r="E256" s="177" t="s">
        <v>264</v>
      </c>
      <c r="F256" s="177" t="s">
        <v>4169</v>
      </c>
      <c r="G256" s="177" t="s">
        <v>245</v>
      </c>
      <c r="H256" s="177">
        <v>800</v>
      </c>
      <c r="I256" s="177">
        <v>0</v>
      </c>
      <c r="J256" s="177" t="s">
        <v>262</v>
      </c>
      <c r="K256" s="177" t="s">
        <v>188</v>
      </c>
      <c r="L256" s="177" t="s">
        <v>188</v>
      </c>
      <c r="M256" s="177" t="s">
        <v>4168</v>
      </c>
    </row>
    <row r="257" spans="1:13" x14ac:dyDescent="0.25">
      <c r="A257" s="179">
        <v>42970</v>
      </c>
      <c r="B257" s="177">
        <v>2170</v>
      </c>
      <c r="C257" s="177" t="str">
        <f>VLOOKUP(B257,'Chart of Accounts'!A:B,2,FALSE)</f>
        <v>Recognition and Rewards</v>
      </c>
      <c r="D257" s="177" t="s">
        <v>265</v>
      </c>
      <c r="E257" s="177" t="s">
        <v>264</v>
      </c>
      <c r="F257" s="177" t="s">
        <v>4167</v>
      </c>
      <c r="G257" s="177" t="s">
        <v>245</v>
      </c>
      <c r="H257" s="177">
        <v>173.91</v>
      </c>
      <c r="I257" s="177">
        <v>26.09</v>
      </c>
      <c r="K257" s="177" t="s">
        <v>188</v>
      </c>
      <c r="M257" s="177" t="s">
        <v>4166</v>
      </c>
    </row>
    <row r="258" spans="1:13" x14ac:dyDescent="0.25">
      <c r="A258" s="179">
        <v>43054</v>
      </c>
      <c r="B258" s="177">
        <v>2170</v>
      </c>
      <c r="C258" s="177" t="str">
        <f>VLOOKUP(B258,'Chart of Accounts'!A:B,2,FALSE)</f>
        <v>Recognition and Rewards</v>
      </c>
      <c r="D258" s="177" t="s">
        <v>265</v>
      </c>
      <c r="E258" s="177" t="s">
        <v>264</v>
      </c>
      <c r="F258" s="177" t="s">
        <v>3767</v>
      </c>
      <c r="G258" s="177" t="s">
        <v>245</v>
      </c>
      <c r="H258" s="178">
        <v>3000</v>
      </c>
      <c r="I258" s="177">
        <v>0</v>
      </c>
      <c r="J258" s="177" t="s">
        <v>189</v>
      </c>
      <c r="K258" s="177" t="s">
        <v>2168</v>
      </c>
      <c r="L258" s="177" t="s">
        <v>2168</v>
      </c>
      <c r="M258" s="177" t="s">
        <v>3766</v>
      </c>
    </row>
    <row r="259" spans="1:13" x14ac:dyDescent="0.25">
      <c r="A259" s="179">
        <v>43082</v>
      </c>
      <c r="B259" s="177">
        <v>2170</v>
      </c>
      <c r="C259" s="177" t="str">
        <f>VLOOKUP(B259,'Chart of Accounts'!A:B,2,FALSE)</f>
        <v>Recognition and Rewards</v>
      </c>
      <c r="D259" s="177" t="s">
        <v>265</v>
      </c>
      <c r="E259" s="177" t="s">
        <v>264</v>
      </c>
      <c r="F259" s="177" t="s">
        <v>4130</v>
      </c>
      <c r="G259" s="177" t="s">
        <v>245</v>
      </c>
      <c r="H259" s="178">
        <v>5900</v>
      </c>
      <c r="I259" s="177">
        <v>0</v>
      </c>
      <c r="J259" s="177" t="s">
        <v>189</v>
      </c>
      <c r="K259" s="177" t="s">
        <v>2171</v>
      </c>
      <c r="L259" s="177" t="s">
        <v>2171</v>
      </c>
      <c r="M259" s="177" t="s">
        <v>4129</v>
      </c>
    </row>
    <row r="260" spans="1:13" x14ac:dyDescent="0.25">
      <c r="A260" s="179">
        <v>43264</v>
      </c>
      <c r="B260" s="177">
        <v>2170</v>
      </c>
      <c r="C260" s="177" t="str">
        <f>VLOOKUP(B260,'Chart of Accounts'!A:B,2,FALSE)</f>
        <v>Recognition and Rewards</v>
      </c>
      <c r="D260" s="177" t="s">
        <v>265</v>
      </c>
      <c r="E260" s="177" t="s">
        <v>264</v>
      </c>
      <c r="F260" s="177" t="s">
        <v>4094</v>
      </c>
      <c r="G260" s="177" t="s">
        <v>245</v>
      </c>
      <c r="H260" s="182">
        <v>14960.14</v>
      </c>
      <c r="I260" s="177">
        <v>0</v>
      </c>
      <c r="J260" s="177" t="s">
        <v>188</v>
      </c>
      <c r="K260" s="177" t="s">
        <v>189</v>
      </c>
      <c r="L260" s="177" t="s">
        <v>189</v>
      </c>
      <c r="M260" s="177" t="s">
        <v>4093</v>
      </c>
    </row>
    <row r="261" spans="1:13" x14ac:dyDescent="0.25">
      <c r="A261" s="179">
        <v>42928</v>
      </c>
      <c r="B261" s="177">
        <v>2205</v>
      </c>
      <c r="C261" s="177" t="str">
        <f>VLOOKUP(B261,'Chart of Accounts'!A:B,2,FALSE)</f>
        <v>Meal Allowances</v>
      </c>
      <c r="D261" s="177" t="s">
        <v>265</v>
      </c>
      <c r="E261" s="177" t="s">
        <v>264</v>
      </c>
      <c r="F261" s="177" t="s">
        <v>3771</v>
      </c>
      <c r="G261" s="177" t="s">
        <v>245</v>
      </c>
      <c r="H261" s="181">
        <v>297.5</v>
      </c>
      <c r="I261" s="177">
        <v>0</v>
      </c>
      <c r="J261" s="177" t="s">
        <v>2168</v>
      </c>
      <c r="K261" s="177" t="s">
        <v>2172</v>
      </c>
      <c r="L261" s="177" t="s">
        <v>2172</v>
      </c>
      <c r="M261" s="177" t="s">
        <v>3770</v>
      </c>
    </row>
    <row r="262" spans="1:13" x14ac:dyDescent="0.25">
      <c r="A262" s="179">
        <v>42970</v>
      </c>
      <c r="B262" s="177">
        <v>2205</v>
      </c>
      <c r="C262" s="177" t="str">
        <f>VLOOKUP(B262,'Chart of Accounts'!A:B,2,FALSE)</f>
        <v>Meal Allowances</v>
      </c>
      <c r="D262" s="177" t="s">
        <v>265</v>
      </c>
      <c r="E262" s="177" t="s">
        <v>264</v>
      </c>
      <c r="F262" s="177" t="s">
        <v>4154</v>
      </c>
      <c r="G262" s="177" t="s">
        <v>245</v>
      </c>
      <c r="H262" s="177">
        <v>437.5</v>
      </c>
      <c r="I262" s="177">
        <v>0</v>
      </c>
      <c r="J262" s="177" t="s">
        <v>2168</v>
      </c>
      <c r="K262" s="177" t="s">
        <v>2172</v>
      </c>
      <c r="L262" s="177" t="s">
        <v>2172</v>
      </c>
      <c r="M262" s="177" t="s">
        <v>4153</v>
      </c>
    </row>
    <row r="263" spans="1:13" x14ac:dyDescent="0.25">
      <c r="A263" s="179">
        <v>43096</v>
      </c>
      <c r="B263" s="177">
        <v>2205</v>
      </c>
      <c r="C263" s="177" t="str">
        <f>VLOOKUP(B263,'Chart of Accounts'!A:B,2,FALSE)</f>
        <v>Meal Allowances</v>
      </c>
      <c r="D263" s="177" t="s">
        <v>265</v>
      </c>
      <c r="E263" s="177" t="s">
        <v>264</v>
      </c>
      <c r="F263" s="177" t="s">
        <v>3765</v>
      </c>
      <c r="G263" s="177" t="s">
        <v>245</v>
      </c>
      <c r="H263" s="177">
        <v>402.5</v>
      </c>
      <c r="I263" s="177">
        <v>0</v>
      </c>
      <c r="J263" s="177" t="s">
        <v>189</v>
      </c>
      <c r="K263" s="177" t="s">
        <v>2168</v>
      </c>
      <c r="L263" s="177" t="s">
        <v>2168</v>
      </c>
      <c r="M263" s="177" t="s">
        <v>3764</v>
      </c>
    </row>
    <row r="264" spans="1:13" x14ac:dyDescent="0.25">
      <c r="A264" s="179">
        <v>43110</v>
      </c>
      <c r="B264" s="177">
        <v>2205</v>
      </c>
      <c r="C264" s="177" t="str">
        <f>VLOOKUP(B264,'Chart of Accounts'!A:B,2,FALSE)</f>
        <v>Meal Allowances</v>
      </c>
      <c r="D264" s="177" t="s">
        <v>265</v>
      </c>
      <c r="E264" s="177" t="s">
        <v>264</v>
      </c>
      <c r="F264" s="177" t="s">
        <v>4125</v>
      </c>
      <c r="G264" s="177" t="s">
        <v>245</v>
      </c>
      <c r="H264" s="177">
        <v>245</v>
      </c>
      <c r="I264" s="177">
        <v>0</v>
      </c>
      <c r="J264" s="177" t="s">
        <v>188</v>
      </c>
      <c r="K264" s="177" t="s">
        <v>2168</v>
      </c>
      <c r="L264" s="177" t="s">
        <v>2168</v>
      </c>
      <c r="M264" s="177" t="s">
        <v>4124</v>
      </c>
    </row>
    <row r="265" spans="1:13" x14ac:dyDescent="0.25">
      <c r="A265" s="179">
        <v>43166</v>
      </c>
      <c r="B265" s="177">
        <v>2205</v>
      </c>
      <c r="C265" s="177" t="str">
        <f>VLOOKUP(B265,'Chart of Accounts'!A:B,2,FALSE)</f>
        <v>Meal Allowances</v>
      </c>
      <c r="D265" s="177" t="s">
        <v>265</v>
      </c>
      <c r="E265" s="177" t="s">
        <v>264</v>
      </c>
      <c r="F265" s="177" t="s">
        <v>4111</v>
      </c>
      <c r="G265" s="177" t="s">
        <v>245</v>
      </c>
      <c r="H265" s="177">
        <v>420</v>
      </c>
      <c r="I265" s="177">
        <v>0</v>
      </c>
      <c r="J265" s="177" t="s">
        <v>188</v>
      </c>
      <c r="K265" s="177" t="s">
        <v>189</v>
      </c>
      <c r="L265" s="177" t="s">
        <v>189</v>
      </c>
      <c r="M265" s="177" t="s">
        <v>4110</v>
      </c>
    </row>
    <row r="266" spans="1:13" x14ac:dyDescent="0.25">
      <c r="A266" s="179">
        <v>43208</v>
      </c>
      <c r="B266" s="177">
        <v>2205</v>
      </c>
      <c r="C266" s="177" t="str">
        <f>VLOOKUP(B266,'Chart of Accounts'!A:B,2,FALSE)</f>
        <v>Meal Allowances</v>
      </c>
      <c r="D266" s="177" t="s">
        <v>265</v>
      </c>
      <c r="E266" s="177" t="s">
        <v>264</v>
      </c>
      <c r="F266" s="177" t="s">
        <v>3761</v>
      </c>
      <c r="G266" s="177" t="s">
        <v>245</v>
      </c>
      <c r="H266" s="177">
        <v>437.5</v>
      </c>
      <c r="I266" s="177">
        <v>0</v>
      </c>
      <c r="J266" s="177" t="s">
        <v>188</v>
      </c>
      <c r="K266" s="177" t="s">
        <v>189</v>
      </c>
      <c r="L266" s="177" t="s">
        <v>189</v>
      </c>
      <c r="M266" s="177" t="s">
        <v>3760</v>
      </c>
    </row>
    <row r="267" spans="1:13" x14ac:dyDescent="0.25">
      <c r="A267" s="179">
        <v>43250</v>
      </c>
      <c r="B267" s="177">
        <v>2205</v>
      </c>
      <c r="C267" s="177" t="str">
        <f>VLOOKUP(B267,'Chart of Accounts'!A:B,2,FALSE)</f>
        <v>Meal Allowances</v>
      </c>
      <c r="D267" s="177" t="s">
        <v>265</v>
      </c>
      <c r="E267" s="177" t="s">
        <v>264</v>
      </c>
      <c r="F267" s="177" t="s">
        <v>4099</v>
      </c>
      <c r="G267" s="177" t="s">
        <v>245</v>
      </c>
      <c r="H267" s="177">
        <v>455</v>
      </c>
      <c r="I267" s="177">
        <v>0</v>
      </c>
      <c r="J267" s="177" t="s">
        <v>188</v>
      </c>
      <c r="K267" s="177" t="s">
        <v>189</v>
      </c>
      <c r="L267" s="177" t="s">
        <v>189</v>
      </c>
      <c r="M267" s="177" t="s">
        <v>4098</v>
      </c>
    </row>
    <row r="268" spans="1:13" x14ac:dyDescent="0.25">
      <c r="A268" s="179">
        <v>42917</v>
      </c>
      <c r="B268" s="177">
        <v>2220</v>
      </c>
      <c r="C268" s="177" t="str">
        <f>VLOOKUP(B268,'Chart of Accounts'!A:B,2,FALSE)</f>
        <v>Allowances other</v>
      </c>
      <c r="D268" s="177" t="s">
        <v>265</v>
      </c>
      <c r="E268" s="177" t="s">
        <v>264</v>
      </c>
      <c r="F268" s="177" t="s">
        <v>4165</v>
      </c>
      <c r="G268" s="177" t="s">
        <v>245</v>
      </c>
      <c r="H268" s="177">
        <v>11.4</v>
      </c>
      <c r="I268" s="177">
        <v>0</v>
      </c>
      <c r="J268" s="177" t="s">
        <v>2168</v>
      </c>
      <c r="K268" s="177" t="s">
        <v>194</v>
      </c>
      <c r="L268" s="177" t="s">
        <v>194</v>
      </c>
      <c r="M268" s="177" t="s">
        <v>4164</v>
      </c>
    </row>
    <row r="269" spans="1:13" x14ac:dyDescent="0.25">
      <c r="A269" s="179">
        <v>42917</v>
      </c>
      <c r="B269" s="177">
        <v>2220</v>
      </c>
      <c r="C269" s="177" t="str">
        <f>VLOOKUP(B269,'Chart of Accounts'!A:B,2,FALSE)</f>
        <v>Allowances other</v>
      </c>
      <c r="D269" s="177" t="s">
        <v>265</v>
      </c>
      <c r="E269" s="177" t="s">
        <v>264</v>
      </c>
      <c r="F269" s="177" t="s">
        <v>4156</v>
      </c>
      <c r="G269" s="177" t="s">
        <v>245</v>
      </c>
      <c r="H269" s="177">
        <v>-22.8</v>
      </c>
      <c r="I269" s="177">
        <v>0</v>
      </c>
      <c r="J269" s="177" t="s">
        <v>2168</v>
      </c>
      <c r="K269" s="177" t="s">
        <v>262</v>
      </c>
      <c r="L269" s="177" t="s">
        <v>262</v>
      </c>
      <c r="M269" s="177" t="s">
        <v>4163</v>
      </c>
    </row>
    <row r="270" spans="1:13" x14ac:dyDescent="0.25">
      <c r="A270" s="179">
        <v>42928</v>
      </c>
      <c r="B270" s="177">
        <v>2220</v>
      </c>
      <c r="C270" s="177" t="str">
        <f>VLOOKUP(B270,'Chart of Accounts'!A:B,2,FALSE)</f>
        <v>Allowances other</v>
      </c>
      <c r="D270" s="177" t="s">
        <v>265</v>
      </c>
      <c r="E270" s="177" t="s">
        <v>264</v>
      </c>
      <c r="F270" s="177" t="s">
        <v>3771</v>
      </c>
      <c r="G270" s="177" t="s">
        <v>245</v>
      </c>
      <c r="H270" s="177">
        <v>48</v>
      </c>
      <c r="I270" s="177">
        <v>0</v>
      </c>
      <c r="J270" s="177" t="s">
        <v>2168</v>
      </c>
      <c r="K270" s="177" t="s">
        <v>2172</v>
      </c>
      <c r="L270" s="177" t="s">
        <v>2172</v>
      </c>
      <c r="M270" s="177" t="s">
        <v>3770</v>
      </c>
    </row>
    <row r="271" spans="1:13" x14ac:dyDescent="0.25">
      <c r="A271" s="179">
        <v>42928</v>
      </c>
      <c r="B271" s="177">
        <v>2220</v>
      </c>
      <c r="C271" s="177" t="str">
        <f>VLOOKUP(B271,'Chart of Accounts'!A:B,2,FALSE)</f>
        <v>Allowances other</v>
      </c>
      <c r="D271" s="177" t="s">
        <v>265</v>
      </c>
      <c r="E271" s="177" t="s">
        <v>264</v>
      </c>
      <c r="F271" s="177" t="s">
        <v>3771</v>
      </c>
      <c r="G271" s="177" t="s">
        <v>245</v>
      </c>
      <c r="H271" s="177">
        <v>75</v>
      </c>
      <c r="I271" s="177">
        <v>0</v>
      </c>
      <c r="J271" s="177" t="s">
        <v>2168</v>
      </c>
      <c r="K271" s="177" t="s">
        <v>2172</v>
      </c>
      <c r="L271" s="177" t="s">
        <v>2172</v>
      </c>
      <c r="M271" s="177" t="s">
        <v>3770</v>
      </c>
    </row>
    <row r="272" spans="1:13" x14ac:dyDescent="0.25">
      <c r="A272" s="179">
        <v>42928</v>
      </c>
      <c r="B272" s="177">
        <v>2220</v>
      </c>
      <c r="C272" s="177" t="str">
        <f>VLOOKUP(B272,'Chart of Accounts'!A:B,2,FALSE)</f>
        <v>Allowances other</v>
      </c>
      <c r="D272" s="177" t="s">
        <v>265</v>
      </c>
      <c r="E272" s="177" t="s">
        <v>264</v>
      </c>
      <c r="F272" s="177" t="s">
        <v>3771</v>
      </c>
      <c r="G272" s="177" t="s">
        <v>245</v>
      </c>
      <c r="H272" s="177">
        <v>75</v>
      </c>
      <c r="I272" s="177">
        <v>0</v>
      </c>
      <c r="J272" s="177" t="s">
        <v>2168</v>
      </c>
      <c r="K272" s="177" t="s">
        <v>2172</v>
      </c>
      <c r="L272" s="177" t="s">
        <v>2172</v>
      </c>
      <c r="M272" s="177" t="s">
        <v>3770</v>
      </c>
    </row>
    <row r="273" spans="1:13" x14ac:dyDescent="0.25">
      <c r="A273" s="179">
        <v>42942</v>
      </c>
      <c r="B273" s="177">
        <v>2220</v>
      </c>
      <c r="C273" s="177" t="str">
        <f>VLOOKUP(B273,'Chart of Accounts'!A:B,2,FALSE)</f>
        <v>Allowances other</v>
      </c>
      <c r="D273" s="177" t="s">
        <v>265</v>
      </c>
      <c r="E273" s="177" t="s">
        <v>264</v>
      </c>
      <c r="F273" s="177" t="s">
        <v>4162</v>
      </c>
      <c r="G273" s="177" t="s">
        <v>245</v>
      </c>
      <c r="H273" s="177">
        <v>48</v>
      </c>
      <c r="I273" s="177">
        <v>0</v>
      </c>
      <c r="J273" s="177" t="s">
        <v>2168</v>
      </c>
      <c r="K273" s="177" t="s">
        <v>2172</v>
      </c>
      <c r="L273" s="177" t="s">
        <v>2172</v>
      </c>
      <c r="M273" s="177" t="s">
        <v>4161</v>
      </c>
    </row>
    <row r="274" spans="1:13" x14ac:dyDescent="0.25">
      <c r="A274" s="179">
        <v>42947</v>
      </c>
      <c r="B274" s="177">
        <v>2220</v>
      </c>
      <c r="C274" s="177" t="str">
        <f>VLOOKUP(B274,'Chart of Accounts'!A:B,2,FALSE)</f>
        <v>Allowances other</v>
      </c>
      <c r="D274" s="177" t="s">
        <v>265</v>
      </c>
      <c r="E274" s="177" t="s">
        <v>264</v>
      </c>
      <c r="F274" s="177" t="s">
        <v>4159</v>
      </c>
      <c r="G274" s="177" t="s">
        <v>245</v>
      </c>
      <c r="H274" s="177">
        <v>14.4</v>
      </c>
      <c r="I274" s="177">
        <v>0</v>
      </c>
      <c r="J274" s="177" t="s">
        <v>2168</v>
      </c>
      <c r="K274" s="177" t="s">
        <v>2172</v>
      </c>
      <c r="L274" s="177" t="s">
        <v>2172</v>
      </c>
      <c r="M274" s="177" t="s">
        <v>4160</v>
      </c>
    </row>
    <row r="275" spans="1:13" x14ac:dyDescent="0.25">
      <c r="A275" s="179">
        <v>42948</v>
      </c>
      <c r="B275" s="177">
        <v>2220</v>
      </c>
      <c r="C275" s="177" t="str">
        <f>VLOOKUP(B275,'Chart of Accounts'!A:B,2,FALSE)</f>
        <v>Allowances other</v>
      </c>
      <c r="D275" s="177" t="s">
        <v>265</v>
      </c>
      <c r="E275" s="177" t="s">
        <v>264</v>
      </c>
      <c r="F275" s="177" t="s">
        <v>4159</v>
      </c>
      <c r="G275" s="177" t="s">
        <v>245</v>
      </c>
      <c r="H275" s="177">
        <v>-14.4</v>
      </c>
      <c r="I275" s="177">
        <v>0</v>
      </c>
      <c r="J275" s="177" t="s">
        <v>2168</v>
      </c>
      <c r="K275" s="177" t="s">
        <v>2172</v>
      </c>
      <c r="L275" s="177" t="s">
        <v>2172</v>
      </c>
      <c r="M275" s="177" t="s">
        <v>4158</v>
      </c>
    </row>
    <row r="276" spans="1:13" x14ac:dyDescent="0.25">
      <c r="A276" s="179">
        <v>42948</v>
      </c>
      <c r="B276" s="177">
        <v>2220</v>
      </c>
      <c r="C276" s="177" t="str">
        <f>VLOOKUP(B276,'Chart of Accounts'!A:B,2,FALSE)</f>
        <v>Allowances other</v>
      </c>
      <c r="D276" s="177" t="s">
        <v>265</v>
      </c>
      <c r="E276" s="177" t="s">
        <v>264</v>
      </c>
      <c r="F276" s="177" t="s">
        <v>4156</v>
      </c>
      <c r="G276" s="177" t="s">
        <v>245</v>
      </c>
      <c r="H276" s="177">
        <v>-22.8</v>
      </c>
      <c r="I276" s="177">
        <v>0</v>
      </c>
      <c r="J276" s="177" t="s">
        <v>2168</v>
      </c>
      <c r="K276" s="177" t="s">
        <v>194</v>
      </c>
      <c r="L276" s="177" t="s">
        <v>194</v>
      </c>
      <c r="M276" s="177" t="s">
        <v>4157</v>
      </c>
    </row>
    <row r="277" spans="1:13" x14ac:dyDescent="0.25">
      <c r="A277" s="179">
        <v>42948</v>
      </c>
      <c r="B277" s="177">
        <v>2220</v>
      </c>
      <c r="C277" s="177" t="str">
        <f>VLOOKUP(B277,'Chart of Accounts'!A:B,2,FALSE)</f>
        <v>Allowances other</v>
      </c>
      <c r="D277" s="177" t="s">
        <v>265</v>
      </c>
      <c r="E277" s="177" t="s">
        <v>264</v>
      </c>
      <c r="F277" s="177" t="s">
        <v>4156</v>
      </c>
      <c r="G277" s="177" t="s">
        <v>245</v>
      </c>
      <c r="H277" s="177">
        <v>22.8</v>
      </c>
      <c r="I277" s="177">
        <v>0</v>
      </c>
      <c r="J277" s="177" t="s">
        <v>2168</v>
      </c>
      <c r="K277" s="177" t="s">
        <v>262</v>
      </c>
      <c r="L277" s="177" t="s">
        <v>262</v>
      </c>
      <c r="M277" s="177" t="s">
        <v>4155</v>
      </c>
    </row>
    <row r="278" spans="1:13" x14ac:dyDescent="0.25">
      <c r="A278" s="179">
        <v>42956</v>
      </c>
      <c r="B278" s="177">
        <v>2220</v>
      </c>
      <c r="C278" s="177" t="str">
        <f>VLOOKUP(B278,'Chart of Accounts'!A:B,2,FALSE)</f>
        <v>Allowances other</v>
      </c>
      <c r="D278" s="177" t="s">
        <v>265</v>
      </c>
      <c r="E278" s="177" t="s">
        <v>264</v>
      </c>
      <c r="F278" s="177" t="s">
        <v>3769</v>
      </c>
      <c r="G278" s="177" t="s">
        <v>245</v>
      </c>
      <c r="H278" s="177">
        <v>48</v>
      </c>
      <c r="I278" s="177">
        <v>0</v>
      </c>
      <c r="J278" s="177" t="s">
        <v>2168</v>
      </c>
      <c r="K278" s="177" t="s">
        <v>2172</v>
      </c>
      <c r="L278" s="177" t="s">
        <v>2172</v>
      </c>
      <c r="M278" s="177" t="s">
        <v>3768</v>
      </c>
    </row>
    <row r="279" spans="1:13" x14ac:dyDescent="0.25">
      <c r="A279" s="179">
        <v>42970</v>
      </c>
      <c r="B279" s="177">
        <v>2220</v>
      </c>
      <c r="C279" s="177" t="str">
        <f>VLOOKUP(B279,'Chart of Accounts'!A:B,2,FALSE)</f>
        <v>Allowances other</v>
      </c>
      <c r="D279" s="177" t="s">
        <v>265</v>
      </c>
      <c r="E279" s="177" t="s">
        <v>264</v>
      </c>
      <c r="F279" s="177" t="s">
        <v>4154</v>
      </c>
      <c r="G279" s="177" t="s">
        <v>245</v>
      </c>
      <c r="H279" s="177">
        <v>48</v>
      </c>
      <c r="I279" s="177">
        <v>0</v>
      </c>
      <c r="J279" s="177" t="s">
        <v>2168</v>
      </c>
      <c r="K279" s="177" t="s">
        <v>2172</v>
      </c>
      <c r="L279" s="177" t="s">
        <v>2172</v>
      </c>
      <c r="M279" s="177" t="s">
        <v>4153</v>
      </c>
    </row>
    <row r="280" spans="1:13" x14ac:dyDescent="0.25">
      <c r="A280" s="179">
        <v>42978</v>
      </c>
      <c r="B280" s="177">
        <v>2220</v>
      </c>
      <c r="C280" s="177" t="str">
        <f>VLOOKUP(B280,'Chart of Accounts'!A:B,2,FALSE)</f>
        <v>Allowances other</v>
      </c>
      <c r="D280" s="177" t="s">
        <v>265</v>
      </c>
      <c r="E280" s="177" t="s">
        <v>264</v>
      </c>
      <c r="F280" s="177" t="s">
        <v>4151</v>
      </c>
      <c r="G280" s="177" t="s">
        <v>245</v>
      </c>
      <c r="H280" s="177">
        <v>28.8</v>
      </c>
      <c r="I280" s="177">
        <v>0</v>
      </c>
      <c r="J280" s="177" t="s">
        <v>2168</v>
      </c>
      <c r="K280" s="177" t="s">
        <v>2171</v>
      </c>
      <c r="L280" s="177" t="s">
        <v>2171</v>
      </c>
      <c r="M280" s="177" t="s">
        <v>4152</v>
      </c>
    </row>
    <row r="281" spans="1:13" x14ac:dyDescent="0.25">
      <c r="A281" s="179">
        <v>42979</v>
      </c>
      <c r="B281" s="177">
        <v>2220</v>
      </c>
      <c r="C281" s="177" t="str">
        <f>VLOOKUP(B281,'Chart of Accounts'!A:B,2,FALSE)</f>
        <v>Allowances other</v>
      </c>
      <c r="D281" s="177" t="s">
        <v>265</v>
      </c>
      <c r="E281" s="177" t="s">
        <v>264</v>
      </c>
      <c r="F281" s="177" t="s">
        <v>4151</v>
      </c>
      <c r="G281" s="177" t="s">
        <v>245</v>
      </c>
      <c r="H281" s="177">
        <v>-28.8</v>
      </c>
      <c r="I281" s="177">
        <v>0</v>
      </c>
      <c r="J281" s="177" t="s">
        <v>2168</v>
      </c>
      <c r="K281" s="177" t="s">
        <v>2171</v>
      </c>
      <c r="L281" s="177" t="s">
        <v>2171</v>
      </c>
      <c r="M281" s="177" t="s">
        <v>4150</v>
      </c>
    </row>
    <row r="282" spans="1:13" x14ac:dyDescent="0.25">
      <c r="A282" s="179">
        <v>42984</v>
      </c>
      <c r="B282" s="177">
        <v>2220</v>
      </c>
      <c r="C282" s="177" t="str">
        <f>VLOOKUP(B282,'Chart of Accounts'!A:B,2,FALSE)</f>
        <v>Allowances other</v>
      </c>
      <c r="D282" s="177" t="s">
        <v>265</v>
      </c>
      <c r="E282" s="177" t="s">
        <v>264</v>
      </c>
      <c r="F282" s="177" t="s">
        <v>4149</v>
      </c>
      <c r="G282" s="177" t="s">
        <v>245</v>
      </c>
      <c r="H282" s="177">
        <v>48</v>
      </c>
      <c r="I282" s="177">
        <v>0</v>
      </c>
      <c r="J282" s="177" t="s">
        <v>2168</v>
      </c>
      <c r="K282" s="177" t="s">
        <v>2171</v>
      </c>
      <c r="L282" s="177" t="s">
        <v>2171</v>
      </c>
      <c r="M282" s="177" t="s">
        <v>4148</v>
      </c>
    </row>
    <row r="283" spans="1:13" x14ac:dyDescent="0.25">
      <c r="A283" s="179">
        <v>42998</v>
      </c>
      <c r="B283" s="177">
        <v>2220</v>
      </c>
      <c r="C283" s="177" t="str">
        <f>VLOOKUP(B283,'Chart of Accounts'!A:B,2,FALSE)</f>
        <v>Allowances other</v>
      </c>
      <c r="D283" s="177" t="s">
        <v>265</v>
      </c>
      <c r="E283" s="177" t="s">
        <v>264</v>
      </c>
      <c r="F283" s="177" t="s">
        <v>4147</v>
      </c>
      <c r="G283" s="177" t="s">
        <v>245</v>
      </c>
      <c r="H283" s="177">
        <v>48</v>
      </c>
      <c r="I283" s="177">
        <v>0</v>
      </c>
      <c r="J283" s="177" t="s">
        <v>2168</v>
      </c>
      <c r="K283" s="177" t="s">
        <v>2171</v>
      </c>
      <c r="L283" s="177" t="s">
        <v>2171</v>
      </c>
      <c r="M283" s="177" t="s">
        <v>4146</v>
      </c>
    </row>
    <row r="284" spans="1:13" x14ac:dyDescent="0.25">
      <c r="A284" s="179">
        <v>43008</v>
      </c>
      <c r="B284" s="177">
        <v>2220</v>
      </c>
      <c r="C284" s="177" t="str">
        <f>VLOOKUP(B284,'Chart of Accounts'!A:B,2,FALSE)</f>
        <v>Allowances other</v>
      </c>
      <c r="D284" s="177" t="s">
        <v>265</v>
      </c>
      <c r="E284" s="177" t="s">
        <v>264</v>
      </c>
      <c r="F284" s="177" t="s">
        <v>4144</v>
      </c>
      <c r="G284" s="177" t="s">
        <v>245</v>
      </c>
      <c r="H284" s="177">
        <v>33.6</v>
      </c>
      <c r="I284" s="177">
        <v>0</v>
      </c>
      <c r="J284" s="177" t="s">
        <v>2168</v>
      </c>
      <c r="K284" s="177" t="s">
        <v>189</v>
      </c>
      <c r="L284" s="177" t="s">
        <v>189</v>
      </c>
      <c r="M284" s="177" t="s">
        <v>4145</v>
      </c>
    </row>
    <row r="285" spans="1:13" x14ac:dyDescent="0.25">
      <c r="A285" s="179">
        <v>43009</v>
      </c>
      <c r="B285" s="177">
        <v>2220</v>
      </c>
      <c r="C285" s="177" t="str">
        <f>VLOOKUP(B285,'Chart of Accounts'!A:B,2,FALSE)</f>
        <v>Allowances other</v>
      </c>
      <c r="D285" s="177" t="s">
        <v>265</v>
      </c>
      <c r="E285" s="177" t="s">
        <v>264</v>
      </c>
      <c r="F285" s="177" t="s">
        <v>4144</v>
      </c>
      <c r="G285" s="177" t="s">
        <v>245</v>
      </c>
      <c r="H285" s="177">
        <v>-33.6</v>
      </c>
      <c r="I285" s="177">
        <v>0</v>
      </c>
      <c r="J285" s="177" t="s">
        <v>2168</v>
      </c>
      <c r="K285" s="177" t="s">
        <v>189</v>
      </c>
      <c r="L285" s="177" t="s">
        <v>189</v>
      </c>
      <c r="M285" s="177" t="s">
        <v>4143</v>
      </c>
    </row>
    <row r="286" spans="1:13" x14ac:dyDescent="0.25">
      <c r="A286" s="179">
        <v>43012</v>
      </c>
      <c r="B286" s="177">
        <v>2220</v>
      </c>
      <c r="C286" s="177" t="str">
        <f>VLOOKUP(B286,'Chart of Accounts'!A:B,2,FALSE)</f>
        <v>Allowances other</v>
      </c>
      <c r="D286" s="177" t="s">
        <v>265</v>
      </c>
      <c r="E286" s="177" t="s">
        <v>264</v>
      </c>
      <c r="F286" s="177" t="s">
        <v>4142</v>
      </c>
      <c r="G286" s="177" t="s">
        <v>245</v>
      </c>
      <c r="H286" s="177">
        <v>48</v>
      </c>
      <c r="I286" s="177">
        <v>0</v>
      </c>
      <c r="J286" s="177" t="s">
        <v>2168</v>
      </c>
      <c r="K286" s="177" t="s">
        <v>189</v>
      </c>
      <c r="L286" s="177" t="s">
        <v>189</v>
      </c>
      <c r="M286" s="177" t="s">
        <v>4141</v>
      </c>
    </row>
    <row r="287" spans="1:13" x14ac:dyDescent="0.25">
      <c r="A287" s="179">
        <v>43026</v>
      </c>
      <c r="B287" s="177">
        <v>2220</v>
      </c>
      <c r="C287" s="177" t="str">
        <f>VLOOKUP(B287,'Chart of Accounts'!A:B,2,FALSE)</f>
        <v>Allowances other</v>
      </c>
      <c r="D287" s="177" t="s">
        <v>265</v>
      </c>
      <c r="E287" s="177" t="s">
        <v>264</v>
      </c>
      <c r="F287" s="177" t="s">
        <v>3923</v>
      </c>
      <c r="G287" s="177" t="s">
        <v>245</v>
      </c>
      <c r="H287" s="177">
        <v>48</v>
      </c>
      <c r="I287" s="177">
        <v>0</v>
      </c>
      <c r="J287" s="177" t="s">
        <v>189</v>
      </c>
      <c r="K287" s="177" t="s">
        <v>2168</v>
      </c>
      <c r="L287" s="177" t="s">
        <v>2168</v>
      </c>
      <c r="M287" s="177" t="s">
        <v>3922</v>
      </c>
    </row>
    <row r="288" spans="1:13" x14ac:dyDescent="0.25">
      <c r="A288" s="179">
        <v>43039</v>
      </c>
      <c r="B288" s="177">
        <v>2220</v>
      </c>
      <c r="C288" s="177" t="str">
        <f>VLOOKUP(B288,'Chart of Accounts'!A:B,2,FALSE)</f>
        <v>Allowances other</v>
      </c>
      <c r="D288" s="177" t="s">
        <v>265</v>
      </c>
      <c r="E288" s="177" t="s">
        <v>264</v>
      </c>
      <c r="F288" s="177" t="s">
        <v>4139</v>
      </c>
      <c r="G288" s="177" t="s">
        <v>245</v>
      </c>
      <c r="H288" s="177">
        <v>43.2</v>
      </c>
      <c r="I288" s="177">
        <v>0</v>
      </c>
      <c r="J288" s="177" t="s">
        <v>189</v>
      </c>
      <c r="K288" s="177" t="s">
        <v>2168</v>
      </c>
      <c r="L288" s="177" t="s">
        <v>2168</v>
      </c>
      <c r="M288" s="177" t="s">
        <v>4140</v>
      </c>
    </row>
    <row r="289" spans="1:13" x14ac:dyDescent="0.25">
      <c r="A289" s="179">
        <v>43040</v>
      </c>
      <c r="B289" s="177">
        <v>2220</v>
      </c>
      <c r="C289" s="177" t="str">
        <f>VLOOKUP(B289,'Chart of Accounts'!A:B,2,FALSE)</f>
        <v>Allowances other</v>
      </c>
      <c r="D289" s="177" t="s">
        <v>265</v>
      </c>
      <c r="E289" s="177" t="s">
        <v>264</v>
      </c>
      <c r="F289" s="177" t="s">
        <v>4139</v>
      </c>
      <c r="G289" s="177" t="s">
        <v>245</v>
      </c>
      <c r="H289" s="177">
        <v>-43.2</v>
      </c>
      <c r="I289" s="177">
        <v>0</v>
      </c>
      <c r="J289" s="177" t="s">
        <v>189</v>
      </c>
      <c r="K289" s="177" t="s">
        <v>2168</v>
      </c>
      <c r="L289" s="177" t="s">
        <v>2168</v>
      </c>
      <c r="M289" s="177" t="s">
        <v>4138</v>
      </c>
    </row>
    <row r="290" spans="1:13" x14ac:dyDescent="0.25">
      <c r="A290" s="179">
        <v>43040</v>
      </c>
      <c r="B290" s="177">
        <v>2220</v>
      </c>
      <c r="C290" s="177" t="str">
        <f>VLOOKUP(B290,'Chart of Accounts'!A:B,2,FALSE)</f>
        <v>Allowances other</v>
      </c>
      <c r="D290" s="177" t="s">
        <v>265</v>
      </c>
      <c r="E290" s="177" t="s">
        <v>264</v>
      </c>
      <c r="F290" s="177" t="s">
        <v>4137</v>
      </c>
      <c r="G290" s="177" t="s">
        <v>245</v>
      </c>
      <c r="H290" s="177">
        <v>48</v>
      </c>
      <c r="I290" s="177">
        <v>0</v>
      </c>
      <c r="J290" s="177" t="s">
        <v>189</v>
      </c>
      <c r="K290" s="177" t="s">
        <v>2168</v>
      </c>
      <c r="L290" s="177" t="s">
        <v>2168</v>
      </c>
      <c r="M290" s="177" t="s">
        <v>4136</v>
      </c>
    </row>
    <row r="291" spans="1:13" x14ac:dyDescent="0.25">
      <c r="A291" s="179">
        <v>43054</v>
      </c>
      <c r="B291" s="177">
        <v>2220</v>
      </c>
      <c r="C291" s="177" t="str">
        <f>VLOOKUP(B291,'Chart of Accounts'!A:B,2,FALSE)</f>
        <v>Allowances other</v>
      </c>
      <c r="D291" s="177" t="s">
        <v>265</v>
      </c>
      <c r="E291" s="177" t="s">
        <v>264</v>
      </c>
      <c r="F291" s="177" t="s">
        <v>3767</v>
      </c>
      <c r="G291" s="177" t="s">
        <v>245</v>
      </c>
      <c r="H291" s="177">
        <v>48</v>
      </c>
      <c r="I291" s="177">
        <v>0</v>
      </c>
      <c r="J291" s="177" t="s">
        <v>189</v>
      </c>
      <c r="K291" s="177" t="s">
        <v>2168</v>
      </c>
      <c r="L291" s="177" t="s">
        <v>2168</v>
      </c>
      <c r="M291" s="177" t="s">
        <v>3766</v>
      </c>
    </row>
    <row r="292" spans="1:13" x14ac:dyDescent="0.25">
      <c r="A292" s="179">
        <v>43068</v>
      </c>
      <c r="B292" s="177">
        <v>2220</v>
      </c>
      <c r="C292" s="177" t="str">
        <f>VLOOKUP(B292,'Chart of Accounts'!A:B,2,FALSE)</f>
        <v>Allowances other</v>
      </c>
      <c r="D292" s="177" t="s">
        <v>265</v>
      </c>
      <c r="E292" s="177" t="s">
        <v>264</v>
      </c>
      <c r="F292" s="177" t="s">
        <v>4135</v>
      </c>
      <c r="G292" s="177" t="s">
        <v>245</v>
      </c>
      <c r="H292" s="177">
        <v>48</v>
      </c>
      <c r="I292" s="177">
        <v>0</v>
      </c>
      <c r="J292" s="177" t="s">
        <v>189</v>
      </c>
      <c r="K292" s="177" t="s">
        <v>2168</v>
      </c>
      <c r="L292" s="177" t="s">
        <v>2168</v>
      </c>
      <c r="M292" s="177" t="s">
        <v>4134</v>
      </c>
    </row>
    <row r="293" spans="1:13" x14ac:dyDescent="0.25">
      <c r="A293" s="179">
        <v>43069</v>
      </c>
      <c r="B293" s="177">
        <v>2220</v>
      </c>
      <c r="C293" s="177" t="str">
        <f>VLOOKUP(B293,'Chart of Accounts'!A:B,2,FALSE)</f>
        <v>Allowances other</v>
      </c>
      <c r="D293" s="177" t="s">
        <v>265</v>
      </c>
      <c r="E293" s="177" t="s">
        <v>264</v>
      </c>
      <c r="F293" s="177" t="s">
        <v>4132</v>
      </c>
      <c r="G293" s="177" t="s">
        <v>245</v>
      </c>
      <c r="H293" s="177">
        <v>4.8</v>
      </c>
      <c r="I293" s="177">
        <v>0</v>
      </c>
      <c r="J293" s="177" t="s">
        <v>2168</v>
      </c>
      <c r="K293" s="177" t="s">
        <v>189</v>
      </c>
      <c r="L293" s="177" t="s">
        <v>189</v>
      </c>
      <c r="M293" s="177" t="s">
        <v>4133</v>
      </c>
    </row>
    <row r="294" spans="1:13" x14ac:dyDescent="0.25">
      <c r="A294" s="179">
        <v>43070</v>
      </c>
      <c r="B294" s="177">
        <v>2220</v>
      </c>
      <c r="C294" s="177" t="str">
        <f>VLOOKUP(B294,'Chart of Accounts'!A:B,2,FALSE)</f>
        <v>Allowances other</v>
      </c>
      <c r="D294" s="177" t="s">
        <v>265</v>
      </c>
      <c r="E294" s="177" t="s">
        <v>264</v>
      </c>
      <c r="F294" s="177" t="s">
        <v>4132</v>
      </c>
      <c r="G294" s="177" t="s">
        <v>245</v>
      </c>
      <c r="H294" s="177">
        <v>-4.8</v>
      </c>
      <c r="I294" s="177">
        <v>0</v>
      </c>
      <c r="J294" s="177" t="s">
        <v>2168</v>
      </c>
      <c r="K294" s="177" t="s">
        <v>189</v>
      </c>
      <c r="L294" s="177" t="s">
        <v>189</v>
      </c>
      <c r="M294" s="177" t="s">
        <v>4131</v>
      </c>
    </row>
    <row r="295" spans="1:13" x14ac:dyDescent="0.25">
      <c r="A295" s="179">
        <v>43082</v>
      </c>
      <c r="B295" s="177">
        <v>2220</v>
      </c>
      <c r="C295" s="177" t="str">
        <f>VLOOKUP(B295,'Chart of Accounts'!A:B,2,FALSE)</f>
        <v>Allowances other</v>
      </c>
      <c r="D295" s="177" t="s">
        <v>265</v>
      </c>
      <c r="E295" s="177" t="s">
        <v>264</v>
      </c>
      <c r="F295" s="177" t="s">
        <v>4130</v>
      </c>
      <c r="G295" s="177" t="s">
        <v>245</v>
      </c>
      <c r="H295" s="177">
        <v>48</v>
      </c>
      <c r="I295" s="177">
        <v>0</v>
      </c>
      <c r="J295" s="177" t="s">
        <v>189</v>
      </c>
      <c r="K295" s="177" t="s">
        <v>2171</v>
      </c>
      <c r="L295" s="177" t="s">
        <v>2171</v>
      </c>
      <c r="M295" s="177" t="s">
        <v>4129</v>
      </c>
    </row>
    <row r="296" spans="1:13" x14ac:dyDescent="0.25">
      <c r="A296" s="179">
        <v>43096</v>
      </c>
      <c r="B296" s="177">
        <v>2220</v>
      </c>
      <c r="C296" s="177" t="str">
        <f>VLOOKUP(B296,'Chart of Accounts'!A:B,2,FALSE)</f>
        <v>Allowances other</v>
      </c>
      <c r="D296" s="177" t="s">
        <v>265</v>
      </c>
      <c r="E296" s="177" t="s">
        <v>264</v>
      </c>
      <c r="F296" s="177" t="s">
        <v>3765</v>
      </c>
      <c r="G296" s="177" t="s">
        <v>245</v>
      </c>
      <c r="H296" s="177">
        <v>48</v>
      </c>
      <c r="I296" s="177">
        <v>0</v>
      </c>
      <c r="J296" s="177" t="s">
        <v>189</v>
      </c>
      <c r="K296" s="177" t="s">
        <v>2168</v>
      </c>
      <c r="L296" s="177" t="s">
        <v>2168</v>
      </c>
      <c r="M296" s="177" t="s">
        <v>3764</v>
      </c>
    </row>
    <row r="297" spans="1:13" x14ac:dyDescent="0.25">
      <c r="A297" s="179">
        <v>43100</v>
      </c>
      <c r="B297" s="177">
        <v>2220</v>
      </c>
      <c r="C297" s="177" t="str">
        <f>VLOOKUP(B297,'Chart of Accounts'!A:B,2,FALSE)</f>
        <v>Allowances other</v>
      </c>
      <c r="D297" s="177" t="s">
        <v>265</v>
      </c>
      <c r="E297" s="177" t="s">
        <v>264</v>
      </c>
      <c r="F297" s="177" t="s">
        <v>4127</v>
      </c>
      <c r="G297" s="177" t="s">
        <v>245</v>
      </c>
      <c r="H297" s="177">
        <v>9.6</v>
      </c>
      <c r="I297" s="177">
        <v>0</v>
      </c>
      <c r="J297" s="177" t="s">
        <v>188</v>
      </c>
      <c r="K297" s="177" t="s">
        <v>189</v>
      </c>
      <c r="L297" s="177" t="s">
        <v>189</v>
      </c>
      <c r="M297" s="177" t="s">
        <v>4128</v>
      </c>
    </row>
    <row r="298" spans="1:13" x14ac:dyDescent="0.25">
      <c r="A298" s="179">
        <v>43101</v>
      </c>
      <c r="B298" s="177">
        <v>2220</v>
      </c>
      <c r="C298" s="177" t="str">
        <f>VLOOKUP(B298,'Chart of Accounts'!A:B,2,FALSE)</f>
        <v>Allowances other</v>
      </c>
      <c r="D298" s="177" t="s">
        <v>265</v>
      </c>
      <c r="E298" s="177" t="s">
        <v>264</v>
      </c>
      <c r="F298" s="177" t="s">
        <v>4127</v>
      </c>
      <c r="G298" s="177" t="s">
        <v>245</v>
      </c>
      <c r="H298" s="177">
        <v>-9.6</v>
      </c>
      <c r="I298" s="177">
        <v>0</v>
      </c>
      <c r="J298" s="177" t="s">
        <v>188</v>
      </c>
      <c r="K298" s="177" t="s">
        <v>189</v>
      </c>
      <c r="L298" s="177" t="s">
        <v>189</v>
      </c>
      <c r="M298" s="177" t="s">
        <v>4126</v>
      </c>
    </row>
    <row r="299" spans="1:13" x14ac:dyDescent="0.25">
      <c r="A299" s="179">
        <v>43110</v>
      </c>
      <c r="B299" s="177">
        <v>2220</v>
      </c>
      <c r="C299" s="177" t="str">
        <f>VLOOKUP(B299,'Chart of Accounts'!A:B,2,FALSE)</f>
        <v>Allowances other</v>
      </c>
      <c r="D299" s="177" t="s">
        <v>265</v>
      </c>
      <c r="E299" s="177" t="s">
        <v>264</v>
      </c>
      <c r="F299" s="177" t="s">
        <v>4125</v>
      </c>
      <c r="G299" s="177" t="s">
        <v>245</v>
      </c>
      <c r="H299" s="177">
        <v>48</v>
      </c>
      <c r="I299" s="177">
        <v>0</v>
      </c>
      <c r="J299" s="177" t="s">
        <v>188</v>
      </c>
      <c r="K299" s="177" t="s">
        <v>2168</v>
      </c>
      <c r="L299" s="177" t="s">
        <v>2168</v>
      </c>
      <c r="M299" s="177" t="s">
        <v>4124</v>
      </c>
    </row>
    <row r="300" spans="1:13" x14ac:dyDescent="0.25">
      <c r="A300" s="179">
        <v>43124</v>
      </c>
      <c r="B300" s="177">
        <v>2220</v>
      </c>
      <c r="C300" s="177" t="str">
        <f>VLOOKUP(B300,'Chart of Accounts'!A:B,2,FALSE)</f>
        <v>Allowances other</v>
      </c>
      <c r="D300" s="177" t="s">
        <v>265</v>
      </c>
      <c r="E300" s="177" t="s">
        <v>264</v>
      </c>
      <c r="F300" s="177" t="s">
        <v>4123</v>
      </c>
      <c r="G300" s="177" t="s">
        <v>245</v>
      </c>
      <c r="H300" s="177">
        <v>48</v>
      </c>
      <c r="I300" s="177">
        <v>0</v>
      </c>
      <c r="J300" s="177" t="s">
        <v>188</v>
      </c>
      <c r="K300" s="177" t="s">
        <v>189</v>
      </c>
      <c r="L300" s="177" t="s">
        <v>189</v>
      </c>
      <c r="M300" s="177" t="s">
        <v>4122</v>
      </c>
    </row>
    <row r="301" spans="1:13" x14ac:dyDescent="0.25">
      <c r="A301" s="179">
        <v>43131</v>
      </c>
      <c r="B301" s="177">
        <v>2220</v>
      </c>
      <c r="C301" s="177" t="str">
        <f>VLOOKUP(B301,'Chart of Accounts'!A:B,2,FALSE)</f>
        <v>Allowances other</v>
      </c>
      <c r="D301" s="177" t="s">
        <v>265</v>
      </c>
      <c r="E301" s="177" t="s">
        <v>264</v>
      </c>
      <c r="F301" s="177" t="s">
        <v>4120</v>
      </c>
      <c r="G301" s="177" t="s">
        <v>245</v>
      </c>
      <c r="H301" s="177">
        <v>24</v>
      </c>
      <c r="I301" s="177">
        <v>0</v>
      </c>
      <c r="J301" s="177" t="s">
        <v>188</v>
      </c>
      <c r="K301" s="177" t="s">
        <v>189</v>
      </c>
      <c r="L301" s="177" t="s">
        <v>189</v>
      </c>
      <c r="M301" s="177" t="s">
        <v>4121</v>
      </c>
    </row>
    <row r="302" spans="1:13" x14ac:dyDescent="0.25">
      <c r="A302" s="179">
        <v>43132</v>
      </c>
      <c r="B302" s="177">
        <v>2220</v>
      </c>
      <c r="C302" s="177" t="str">
        <f>VLOOKUP(B302,'Chart of Accounts'!A:B,2,FALSE)</f>
        <v>Allowances other</v>
      </c>
      <c r="D302" s="177" t="s">
        <v>265</v>
      </c>
      <c r="E302" s="177" t="s">
        <v>264</v>
      </c>
      <c r="F302" s="177" t="s">
        <v>4120</v>
      </c>
      <c r="G302" s="177" t="s">
        <v>245</v>
      </c>
      <c r="H302" s="177">
        <v>-24</v>
      </c>
      <c r="I302" s="177">
        <v>0</v>
      </c>
      <c r="J302" s="177" t="s">
        <v>188</v>
      </c>
      <c r="K302" s="177" t="s">
        <v>189</v>
      </c>
      <c r="L302" s="177" t="s">
        <v>189</v>
      </c>
      <c r="M302" s="177" t="s">
        <v>4119</v>
      </c>
    </row>
    <row r="303" spans="1:13" x14ac:dyDescent="0.25">
      <c r="A303" s="179">
        <v>43138</v>
      </c>
      <c r="B303" s="177">
        <v>2220</v>
      </c>
      <c r="C303" s="177" t="str">
        <f>VLOOKUP(B303,'Chart of Accounts'!A:B,2,FALSE)</f>
        <v>Allowances other</v>
      </c>
      <c r="D303" s="177" t="s">
        <v>265</v>
      </c>
      <c r="E303" s="177" t="s">
        <v>264</v>
      </c>
      <c r="F303" s="177" t="s">
        <v>4118</v>
      </c>
      <c r="G303" s="177" t="s">
        <v>245</v>
      </c>
      <c r="H303" s="177">
        <v>48</v>
      </c>
      <c r="I303" s="177">
        <v>0</v>
      </c>
      <c r="J303" s="177" t="s">
        <v>188</v>
      </c>
      <c r="K303" s="177" t="s">
        <v>189</v>
      </c>
      <c r="L303" s="177" t="s">
        <v>189</v>
      </c>
      <c r="M303" s="177" t="s">
        <v>4117</v>
      </c>
    </row>
    <row r="304" spans="1:13" x14ac:dyDescent="0.25">
      <c r="A304" s="179">
        <v>43152</v>
      </c>
      <c r="B304" s="177">
        <v>2220</v>
      </c>
      <c r="C304" s="177" t="str">
        <f>VLOOKUP(B304,'Chart of Accounts'!A:B,2,FALSE)</f>
        <v>Allowances other</v>
      </c>
      <c r="D304" s="177" t="s">
        <v>265</v>
      </c>
      <c r="E304" s="177" t="s">
        <v>264</v>
      </c>
      <c r="F304" s="177" t="s">
        <v>4116</v>
      </c>
      <c r="G304" s="177" t="s">
        <v>245</v>
      </c>
      <c r="H304" s="177">
        <v>48</v>
      </c>
      <c r="I304" s="177">
        <v>0</v>
      </c>
      <c r="J304" s="177" t="s">
        <v>188</v>
      </c>
      <c r="K304" s="177" t="s">
        <v>189</v>
      </c>
      <c r="L304" s="177" t="s">
        <v>189</v>
      </c>
      <c r="M304" s="177" t="s">
        <v>4115</v>
      </c>
    </row>
    <row r="305" spans="1:13" x14ac:dyDescent="0.25">
      <c r="A305" s="179">
        <v>43159</v>
      </c>
      <c r="B305" s="177">
        <v>2220</v>
      </c>
      <c r="C305" s="177" t="str">
        <f>VLOOKUP(B305,'Chart of Accounts'!A:B,2,FALSE)</f>
        <v>Allowances other</v>
      </c>
      <c r="D305" s="177" t="s">
        <v>265</v>
      </c>
      <c r="E305" s="177" t="s">
        <v>264</v>
      </c>
      <c r="F305" s="177" t="s">
        <v>4113</v>
      </c>
      <c r="G305" s="177" t="s">
        <v>245</v>
      </c>
      <c r="H305" s="177">
        <v>24</v>
      </c>
      <c r="I305" s="177">
        <v>0</v>
      </c>
      <c r="J305" s="177" t="s">
        <v>188</v>
      </c>
      <c r="K305" s="177" t="s">
        <v>189</v>
      </c>
      <c r="L305" s="177" t="s">
        <v>189</v>
      </c>
      <c r="M305" s="177" t="s">
        <v>4114</v>
      </c>
    </row>
    <row r="306" spans="1:13" x14ac:dyDescent="0.25">
      <c r="A306" s="179">
        <v>43160</v>
      </c>
      <c r="B306" s="177">
        <v>2220</v>
      </c>
      <c r="C306" s="177" t="str">
        <f>VLOOKUP(B306,'Chart of Accounts'!A:B,2,FALSE)</f>
        <v>Allowances other</v>
      </c>
      <c r="D306" s="177" t="s">
        <v>265</v>
      </c>
      <c r="E306" s="177" t="s">
        <v>264</v>
      </c>
      <c r="F306" s="177" t="s">
        <v>4113</v>
      </c>
      <c r="G306" s="177" t="s">
        <v>245</v>
      </c>
      <c r="H306" s="177">
        <v>-24</v>
      </c>
      <c r="I306" s="177">
        <v>0</v>
      </c>
      <c r="J306" s="177" t="s">
        <v>188</v>
      </c>
      <c r="K306" s="177" t="s">
        <v>189</v>
      </c>
      <c r="L306" s="177" t="s">
        <v>189</v>
      </c>
      <c r="M306" s="177" t="s">
        <v>4112</v>
      </c>
    </row>
    <row r="307" spans="1:13" x14ac:dyDescent="0.25">
      <c r="A307" s="179">
        <v>43166</v>
      </c>
      <c r="B307" s="177">
        <v>2220</v>
      </c>
      <c r="C307" s="177" t="str">
        <f>VLOOKUP(B307,'Chart of Accounts'!A:B,2,FALSE)</f>
        <v>Allowances other</v>
      </c>
      <c r="D307" s="177" t="s">
        <v>265</v>
      </c>
      <c r="E307" s="177" t="s">
        <v>264</v>
      </c>
      <c r="F307" s="177" t="s">
        <v>4111</v>
      </c>
      <c r="G307" s="177" t="s">
        <v>245</v>
      </c>
      <c r="H307" s="177">
        <v>48</v>
      </c>
      <c r="I307" s="177">
        <v>0</v>
      </c>
      <c r="J307" s="177" t="s">
        <v>188</v>
      </c>
      <c r="K307" s="177" t="s">
        <v>189</v>
      </c>
      <c r="L307" s="177" t="s">
        <v>189</v>
      </c>
      <c r="M307" s="177" t="s">
        <v>4110</v>
      </c>
    </row>
    <row r="308" spans="1:13" x14ac:dyDescent="0.25">
      <c r="A308" s="179">
        <v>43180</v>
      </c>
      <c r="B308" s="177">
        <v>2220</v>
      </c>
      <c r="C308" s="177" t="str">
        <f>VLOOKUP(B308,'Chart of Accounts'!A:B,2,FALSE)</f>
        <v>Allowances other</v>
      </c>
      <c r="D308" s="177" t="s">
        <v>265</v>
      </c>
      <c r="E308" s="177" t="s">
        <v>264</v>
      </c>
      <c r="F308" s="177" t="s">
        <v>4109</v>
      </c>
      <c r="G308" s="177" t="s">
        <v>245</v>
      </c>
      <c r="H308" s="177">
        <v>48</v>
      </c>
      <c r="I308" s="177">
        <v>0</v>
      </c>
      <c r="J308" s="177" t="s">
        <v>188</v>
      </c>
      <c r="K308" s="177" t="s">
        <v>198</v>
      </c>
      <c r="L308" s="177" t="s">
        <v>198</v>
      </c>
      <c r="M308" s="177" t="s">
        <v>4108</v>
      </c>
    </row>
    <row r="309" spans="1:13" x14ac:dyDescent="0.25">
      <c r="A309" s="179">
        <v>43190</v>
      </c>
      <c r="B309" s="177">
        <v>2220</v>
      </c>
      <c r="C309" s="177" t="str">
        <f>VLOOKUP(B309,'Chart of Accounts'!A:B,2,FALSE)</f>
        <v>Allowances other</v>
      </c>
      <c r="D309" s="177" t="s">
        <v>265</v>
      </c>
      <c r="E309" s="177" t="s">
        <v>264</v>
      </c>
      <c r="F309" s="177" t="s">
        <v>4106</v>
      </c>
      <c r="G309" s="177" t="s">
        <v>245</v>
      </c>
      <c r="H309" s="177">
        <v>33.6</v>
      </c>
      <c r="I309" s="177">
        <v>0</v>
      </c>
      <c r="J309" s="177" t="s">
        <v>188</v>
      </c>
      <c r="K309" s="177" t="s">
        <v>189</v>
      </c>
      <c r="L309" s="177" t="s">
        <v>189</v>
      </c>
      <c r="M309" s="177" t="s">
        <v>4107</v>
      </c>
    </row>
    <row r="310" spans="1:13" x14ac:dyDescent="0.25">
      <c r="A310" s="179">
        <v>43191</v>
      </c>
      <c r="B310" s="177">
        <v>2220</v>
      </c>
      <c r="C310" s="177" t="str">
        <f>VLOOKUP(B310,'Chart of Accounts'!A:B,2,FALSE)</f>
        <v>Allowances other</v>
      </c>
      <c r="D310" s="177" t="s">
        <v>265</v>
      </c>
      <c r="E310" s="177" t="s">
        <v>264</v>
      </c>
      <c r="F310" s="177" t="s">
        <v>4106</v>
      </c>
      <c r="G310" s="177" t="s">
        <v>245</v>
      </c>
      <c r="H310" s="177">
        <v>-33.6</v>
      </c>
      <c r="I310" s="177">
        <v>0</v>
      </c>
      <c r="J310" s="177" t="s">
        <v>188</v>
      </c>
      <c r="K310" s="177" t="s">
        <v>189</v>
      </c>
      <c r="L310" s="177" t="s">
        <v>189</v>
      </c>
      <c r="M310" s="177" t="s">
        <v>4105</v>
      </c>
    </row>
    <row r="311" spans="1:13" x14ac:dyDescent="0.25">
      <c r="A311" s="179">
        <v>43194</v>
      </c>
      <c r="B311" s="177">
        <v>2220</v>
      </c>
      <c r="C311" s="177" t="str">
        <f>VLOOKUP(B311,'Chart of Accounts'!A:B,2,FALSE)</f>
        <v>Allowances other</v>
      </c>
      <c r="D311" s="177" t="s">
        <v>265</v>
      </c>
      <c r="E311" s="177" t="s">
        <v>264</v>
      </c>
      <c r="F311" s="177" t="s">
        <v>3763</v>
      </c>
      <c r="G311" s="177" t="s">
        <v>245</v>
      </c>
      <c r="H311" s="177">
        <v>48</v>
      </c>
      <c r="I311" s="177">
        <v>0</v>
      </c>
      <c r="J311" s="177" t="s">
        <v>188</v>
      </c>
      <c r="K311" s="177" t="s">
        <v>189</v>
      </c>
      <c r="L311" s="177" t="s">
        <v>189</v>
      </c>
      <c r="M311" s="177" t="s">
        <v>3762</v>
      </c>
    </row>
    <row r="312" spans="1:13" x14ac:dyDescent="0.25">
      <c r="A312" s="179">
        <v>43208</v>
      </c>
      <c r="B312" s="177">
        <v>2220</v>
      </c>
      <c r="C312" s="177" t="str">
        <f>VLOOKUP(B312,'Chart of Accounts'!A:B,2,FALSE)</f>
        <v>Allowances other</v>
      </c>
      <c r="D312" s="177" t="s">
        <v>265</v>
      </c>
      <c r="E312" s="177" t="s">
        <v>264</v>
      </c>
      <c r="F312" s="177" t="s">
        <v>3761</v>
      </c>
      <c r="G312" s="177" t="s">
        <v>245</v>
      </c>
      <c r="H312" s="177">
        <v>48</v>
      </c>
      <c r="I312" s="177">
        <v>0</v>
      </c>
      <c r="J312" s="177" t="s">
        <v>188</v>
      </c>
      <c r="K312" s="177" t="s">
        <v>189</v>
      </c>
      <c r="L312" s="177" t="s">
        <v>189</v>
      </c>
      <c r="M312" s="177" t="s">
        <v>3760</v>
      </c>
    </row>
    <row r="313" spans="1:13" x14ac:dyDescent="0.25">
      <c r="A313" s="179">
        <v>43220</v>
      </c>
      <c r="B313" s="177">
        <v>2220</v>
      </c>
      <c r="C313" s="177" t="str">
        <f>VLOOKUP(B313,'Chart of Accounts'!A:B,2,FALSE)</f>
        <v>Allowances other</v>
      </c>
      <c r="D313" s="177" t="s">
        <v>265</v>
      </c>
      <c r="E313" s="177" t="s">
        <v>264</v>
      </c>
      <c r="F313" s="177" t="s">
        <v>4103</v>
      </c>
      <c r="G313" s="177" t="s">
        <v>245</v>
      </c>
      <c r="H313" s="177">
        <v>38.4</v>
      </c>
      <c r="I313" s="177">
        <v>0</v>
      </c>
      <c r="J313" s="177" t="s">
        <v>188</v>
      </c>
      <c r="K313" s="177" t="s">
        <v>189</v>
      </c>
      <c r="L313" s="177" t="s">
        <v>189</v>
      </c>
      <c r="M313" s="177" t="s">
        <v>4104</v>
      </c>
    </row>
    <row r="314" spans="1:13" x14ac:dyDescent="0.25">
      <c r="A314" s="179">
        <v>43221</v>
      </c>
      <c r="B314" s="177">
        <v>2220</v>
      </c>
      <c r="C314" s="177" t="str">
        <f>VLOOKUP(B314,'Chart of Accounts'!A:B,2,FALSE)</f>
        <v>Allowances other</v>
      </c>
      <c r="D314" s="177" t="s">
        <v>265</v>
      </c>
      <c r="E314" s="177" t="s">
        <v>264</v>
      </c>
      <c r="F314" s="177" t="s">
        <v>4103</v>
      </c>
      <c r="G314" s="177" t="s">
        <v>245</v>
      </c>
      <c r="H314" s="177">
        <v>-38.4</v>
      </c>
      <c r="I314" s="177">
        <v>0</v>
      </c>
      <c r="J314" s="177" t="s">
        <v>188</v>
      </c>
      <c r="K314" s="177" t="s">
        <v>189</v>
      </c>
      <c r="L314" s="177" t="s">
        <v>189</v>
      </c>
      <c r="M314" s="177" t="s">
        <v>4102</v>
      </c>
    </row>
    <row r="315" spans="1:13" x14ac:dyDescent="0.25">
      <c r="A315" s="179">
        <v>43222</v>
      </c>
      <c r="B315" s="177">
        <v>2220</v>
      </c>
      <c r="C315" s="177" t="str">
        <f>VLOOKUP(B315,'Chart of Accounts'!A:B,2,FALSE)</f>
        <v>Allowances other</v>
      </c>
      <c r="D315" s="177" t="s">
        <v>265</v>
      </c>
      <c r="E315" s="177" t="s">
        <v>264</v>
      </c>
      <c r="F315" s="177" t="s">
        <v>3759</v>
      </c>
      <c r="G315" s="177" t="s">
        <v>245</v>
      </c>
      <c r="H315" s="177">
        <v>48</v>
      </c>
      <c r="I315" s="177">
        <v>0</v>
      </c>
      <c r="J315" s="177" t="s">
        <v>189</v>
      </c>
      <c r="K315" s="177" t="s">
        <v>197</v>
      </c>
      <c r="L315" s="177" t="s">
        <v>197</v>
      </c>
      <c r="M315" s="177" t="s">
        <v>3758</v>
      </c>
    </row>
    <row r="316" spans="1:13" x14ac:dyDescent="0.25">
      <c r="A316" s="179">
        <v>43236</v>
      </c>
      <c r="B316" s="177">
        <v>2220</v>
      </c>
      <c r="C316" s="177" t="str">
        <f>VLOOKUP(B316,'Chart of Accounts'!A:B,2,FALSE)</f>
        <v>Allowances other</v>
      </c>
      <c r="D316" s="177" t="s">
        <v>265</v>
      </c>
      <c r="E316" s="177" t="s">
        <v>264</v>
      </c>
      <c r="F316" s="177" t="s">
        <v>4101</v>
      </c>
      <c r="G316" s="177" t="s">
        <v>245</v>
      </c>
      <c r="H316" s="177">
        <v>48</v>
      </c>
      <c r="I316" s="177">
        <v>0</v>
      </c>
      <c r="J316" s="177" t="s">
        <v>189</v>
      </c>
      <c r="K316" s="177" t="s">
        <v>197</v>
      </c>
      <c r="L316" s="177" t="s">
        <v>197</v>
      </c>
      <c r="M316" s="177" t="s">
        <v>4100</v>
      </c>
    </row>
    <row r="317" spans="1:13" x14ac:dyDescent="0.25">
      <c r="A317" s="179">
        <v>43250</v>
      </c>
      <c r="B317" s="177">
        <v>2220</v>
      </c>
      <c r="C317" s="177" t="str">
        <f>VLOOKUP(B317,'Chart of Accounts'!A:B,2,FALSE)</f>
        <v>Allowances other</v>
      </c>
      <c r="D317" s="177" t="s">
        <v>265</v>
      </c>
      <c r="E317" s="177" t="s">
        <v>264</v>
      </c>
      <c r="F317" s="177" t="s">
        <v>4099</v>
      </c>
      <c r="G317" s="177" t="s">
        <v>245</v>
      </c>
      <c r="H317" s="177">
        <v>48</v>
      </c>
      <c r="I317" s="177">
        <v>0</v>
      </c>
      <c r="J317" s="177" t="s">
        <v>188</v>
      </c>
      <c r="K317" s="177" t="s">
        <v>189</v>
      </c>
      <c r="L317" s="177" t="s">
        <v>189</v>
      </c>
      <c r="M317" s="177" t="s">
        <v>4098</v>
      </c>
    </row>
    <row r="318" spans="1:13" x14ac:dyDescent="0.25">
      <c r="A318" s="179">
        <v>43251</v>
      </c>
      <c r="B318" s="177">
        <v>2220</v>
      </c>
      <c r="C318" s="177" t="str">
        <f>VLOOKUP(B318,'Chart of Accounts'!A:B,2,FALSE)</f>
        <v>Allowances other</v>
      </c>
      <c r="D318" s="177" t="s">
        <v>265</v>
      </c>
      <c r="E318" s="177" t="s">
        <v>264</v>
      </c>
      <c r="F318" s="177" t="s">
        <v>4096</v>
      </c>
      <c r="G318" s="177" t="s">
        <v>245</v>
      </c>
      <c r="H318" s="177">
        <v>4.8</v>
      </c>
      <c r="I318" s="177">
        <v>0</v>
      </c>
      <c r="J318" s="177" t="s">
        <v>188</v>
      </c>
      <c r="K318" s="177" t="s">
        <v>189</v>
      </c>
      <c r="L318" s="177" t="s">
        <v>189</v>
      </c>
      <c r="M318" s="177" t="s">
        <v>4097</v>
      </c>
    </row>
    <row r="319" spans="1:13" x14ac:dyDescent="0.25">
      <c r="A319" s="179">
        <v>43252</v>
      </c>
      <c r="B319" s="177">
        <v>2220</v>
      </c>
      <c r="C319" s="177" t="str">
        <f>VLOOKUP(B319,'Chart of Accounts'!A:B,2,FALSE)</f>
        <v>Allowances other</v>
      </c>
      <c r="D319" s="177" t="s">
        <v>265</v>
      </c>
      <c r="E319" s="177" t="s">
        <v>264</v>
      </c>
      <c r="F319" s="177" t="s">
        <v>4096</v>
      </c>
      <c r="G319" s="177" t="s">
        <v>245</v>
      </c>
      <c r="H319" s="177">
        <v>-4.8</v>
      </c>
      <c r="I319" s="177">
        <v>0</v>
      </c>
      <c r="J319" s="177" t="s">
        <v>188</v>
      </c>
      <c r="K319" s="177" t="s">
        <v>189</v>
      </c>
      <c r="L319" s="177" t="s">
        <v>189</v>
      </c>
      <c r="M319" s="177" t="s">
        <v>4095</v>
      </c>
    </row>
    <row r="320" spans="1:13" x14ac:dyDescent="0.25">
      <c r="A320" s="179">
        <v>43264</v>
      </c>
      <c r="B320" s="177">
        <v>2220</v>
      </c>
      <c r="C320" s="177" t="str">
        <f>VLOOKUP(B320,'Chart of Accounts'!A:B,2,FALSE)</f>
        <v>Allowances other</v>
      </c>
      <c r="D320" s="177" t="s">
        <v>265</v>
      </c>
      <c r="E320" s="177" t="s">
        <v>264</v>
      </c>
      <c r="F320" s="177" t="s">
        <v>4094</v>
      </c>
      <c r="G320" s="177" t="s">
        <v>245</v>
      </c>
      <c r="H320" s="177">
        <v>48</v>
      </c>
      <c r="I320" s="177">
        <v>0</v>
      </c>
      <c r="J320" s="177" t="s">
        <v>188</v>
      </c>
      <c r="K320" s="177" t="s">
        <v>189</v>
      </c>
      <c r="L320" s="177" t="s">
        <v>189</v>
      </c>
      <c r="M320" s="177" t="s">
        <v>4093</v>
      </c>
    </row>
    <row r="321" spans="1:14" x14ac:dyDescent="0.25">
      <c r="A321" s="179">
        <v>43278</v>
      </c>
      <c r="B321" s="177">
        <v>2220</v>
      </c>
      <c r="C321" s="177" t="str">
        <f>VLOOKUP(B321,'Chart of Accounts'!A:B,2,FALSE)</f>
        <v>Allowances other</v>
      </c>
      <c r="D321" s="177" t="s">
        <v>265</v>
      </c>
      <c r="E321" s="177" t="s">
        <v>264</v>
      </c>
      <c r="F321" s="177" t="s">
        <v>4092</v>
      </c>
      <c r="G321" s="177" t="s">
        <v>245</v>
      </c>
      <c r="H321" s="177">
        <v>48</v>
      </c>
      <c r="I321" s="177">
        <v>0</v>
      </c>
      <c r="J321" s="177" t="s">
        <v>188</v>
      </c>
      <c r="K321" s="177" t="s">
        <v>189</v>
      </c>
      <c r="L321" s="177" t="s">
        <v>189</v>
      </c>
      <c r="M321" s="177" t="s">
        <v>4091</v>
      </c>
    </row>
    <row r="322" spans="1:14" x14ac:dyDescent="0.25">
      <c r="A322" s="179">
        <v>43281</v>
      </c>
      <c r="B322" s="177">
        <v>2220</v>
      </c>
      <c r="C322" s="177" t="str">
        <f>VLOOKUP(B322,'Chart of Accounts'!A:B,2,FALSE)</f>
        <v>Allowances other</v>
      </c>
      <c r="D322" s="177" t="s">
        <v>265</v>
      </c>
      <c r="E322" s="177" t="s">
        <v>264</v>
      </c>
      <c r="F322" s="177" t="s">
        <v>187</v>
      </c>
      <c r="G322" s="177" t="s">
        <v>245</v>
      </c>
      <c r="H322" s="177">
        <v>9.6</v>
      </c>
      <c r="I322" s="177">
        <v>0</v>
      </c>
      <c r="J322" s="177" t="s">
        <v>188</v>
      </c>
      <c r="K322" s="177" t="s">
        <v>189</v>
      </c>
      <c r="L322" s="177" t="s">
        <v>189</v>
      </c>
      <c r="M322" s="177" t="s">
        <v>4090</v>
      </c>
    </row>
    <row r="323" spans="1:14" x14ac:dyDescent="0.25">
      <c r="A323" s="179">
        <v>42917</v>
      </c>
      <c r="B323" s="177">
        <v>2225</v>
      </c>
      <c r="C323" s="177" t="str">
        <f>VLOOKUP(B323,'Chart of Accounts'!A:B,2,FALSE)</f>
        <v>Staff incidentals</v>
      </c>
      <c r="D323" s="177" t="s">
        <v>265</v>
      </c>
      <c r="E323" s="177" t="s">
        <v>264</v>
      </c>
      <c r="F323" s="177" t="s">
        <v>4089</v>
      </c>
      <c r="G323" s="177" t="s">
        <v>245</v>
      </c>
      <c r="H323" s="177">
        <v>-518.71</v>
      </c>
      <c r="I323" s="177">
        <v>0</v>
      </c>
      <c r="J323" s="177" t="s">
        <v>262</v>
      </c>
      <c r="K323" s="177" t="s">
        <v>197</v>
      </c>
      <c r="L323" s="177" t="s">
        <v>197</v>
      </c>
      <c r="M323" s="177" t="s">
        <v>2462</v>
      </c>
      <c r="N323" s="177" t="s">
        <v>2923</v>
      </c>
    </row>
    <row r="324" spans="1:14" x14ac:dyDescent="0.25">
      <c r="A324" s="179">
        <v>42926</v>
      </c>
      <c r="B324" s="177">
        <v>2225</v>
      </c>
      <c r="C324" s="177" t="str">
        <f>VLOOKUP(B324,'Chart of Accounts'!A:B,2,FALSE)</f>
        <v>Staff incidentals</v>
      </c>
      <c r="D324" s="177" t="s">
        <v>265</v>
      </c>
      <c r="E324" s="177" t="s">
        <v>264</v>
      </c>
      <c r="F324" s="177" t="s">
        <v>2920</v>
      </c>
      <c r="G324" s="177" t="s">
        <v>245</v>
      </c>
      <c r="H324" s="177">
        <v>518.57000000000005</v>
      </c>
      <c r="I324" s="177">
        <v>77.790000000000006</v>
      </c>
      <c r="K324" s="177" t="s">
        <v>209</v>
      </c>
      <c r="M324" s="177" t="s">
        <v>2919</v>
      </c>
    </row>
    <row r="325" spans="1:14" x14ac:dyDescent="0.25">
      <c r="A325" s="179">
        <v>42936</v>
      </c>
      <c r="B325" s="177">
        <v>2225</v>
      </c>
      <c r="C325" s="177" t="str">
        <f>VLOOKUP(B325,'Chart of Accounts'!A:B,2,FALSE)</f>
        <v>Staff incidentals</v>
      </c>
      <c r="D325" s="177" t="s">
        <v>265</v>
      </c>
      <c r="E325" s="177" t="s">
        <v>264</v>
      </c>
      <c r="F325" s="177" t="s">
        <v>4088</v>
      </c>
      <c r="G325" s="177" t="s">
        <v>245</v>
      </c>
      <c r="H325" s="177">
        <v>80</v>
      </c>
      <c r="I325" s="177">
        <v>0</v>
      </c>
      <c r="J325" s="177" t="s">
        <v>193</v>
      </c>
      <c r="K325" s="177" t="s">
        <v>194</v>
      </c>
      <c r="L325" s="177" t="s">
        <v>194</v>
      </c>
      <c r="M325" s="177" t="s">
        <v>4087</v>
      </c>
      <c r="N325" s="177" t="s">
        <v>3025</v>
      </c>
    </row>
    <row r="326" spans="1:14" x14ac:dyDescent="0.25">
      <c r="A326" s="179">
        <v>42947</v>
      </c>
      <c r="B326" s="177">
        <v>2225</v>
      </c>
      <c r="C326" s="177" t="str">
        <f>VLOOKUP(B326,'Chart of Accounts'!A:B,2,FALSE)</f>
        <v>Staff incidentals</v>
      </c>
      <c r="D326" s="177" t="s">
        <v>265</v>
      </c>
      <c r="E326" s="177" t="s">
        <v>264</v>
      </c>
      <c r="F326" s="177" t="s">
        <v>4086</v>
      </c>
      <c r="G326" s="177" t="s">
        <v>245</v>
      </c>
      <c r="H326" s="177">
        <v>143.47999999999999</v>
      </c>
      <c r="I326" s="177">
        <v>0</v>
      </c>
      <c r="J326" s="177" t="s">
        <v>193</v>
      </c>
      <c r="K326" s="177" t="s">
        <v>194</v>
      </c>
      <c r="L326" s="177" t="s">
        <v>194</v>
      </c>
      <c r="M326" s="177" t="s">
        <v>2305</v>
      </c>
      <c r="N326" s="177" t="s">
        <v>3095</v>
      </c>
    </row>
    <row r="327" spans="1:14" x14ac:dyDescent="0.25">
      <c r="A327" s="179">
        <v>42947</v>
      </c>
      <c r="B327" s="177">
        <v>2225</v>
      </c>
      <c r="C327" s="177" t="str">
        <f>VLOOKUP(B327,'Chart of Accounts'!A:B,2,FALSE)</f>
        <v>Staff incidentals</v>
      </c>
      <c r="D327" s="177" t="s">
        <v>265</v>
      </c>
      <c r="E327" s="177" t="s">
        <v>264</v>
      </c>
      <c r="F327" s="177" t="s">
        <v>4085</v>
      </c>
      <c r="G327" s="177" t="s">
        <v>245</v>
      </c>
      <c r="H327" s="177">
        <v>57.39</v>
      </c>
      <c r="I327" s="177">
        <v>0</v>
      </c>
      <c r="J327" s="177" t="s">
        <v>193</v>
      </c>
      <c r="K327" s="177" t="s">
        <v>194</v>
      </c>
      <c r="L327" s="177" t="s">
        <v>194</v>
      </c>
      <c r="M327" s="177" t="s">
        <v>2305</v>
      </c>
      <c r="N327" s="177" t="s">
        <v>2965</v>
      </c>
    </row>
    <row r="328" spans="1:14" x14ac:dyDescent="0.25">
      <c r="A328" s="179">
        <v>42947</v>
      </c>
      <c r="B328" s="177">
        <v>2225</v>
      </c>
      <c r="C328" s="177" t="str">
        <f>VLOOKUP(B328,'Chart of Accounts'!A:B,2,FALSE)</f>
        <v>Staff incidentals</v>
      </c>
      <c r="D328" s="177" t="s">
        <v>265</v>
      </c>
      <c r="E328" s="177" t="s">
        <v>264</v>
      </c>
      <c r="F328" s="177" t="s">
        <v>4084</v>
      </c>
      <c r="G328" s="177" t="s">
        <v>245</v>
      </c>
      <c r="H328" s="177">
        <v>55.39</v>
      </c>
      <c r="I328" s="177">
        <v>0</v>
      </c>
      <c r="J328" s="177" t="s">
        <v>193</v>
      </c>
      <c r="K328" s="177" t="s">
        <v>194</v>
      </c>
      <c r="L328" s="177" t="s">
        <v>194</v>
      </c>
      <c r="M328" s="177" t="s">
        <v>2305</v>
      </c>
      <c r="N328" s="177" t="s">
        <v>3077</v>
      </c>
    </row>
    <row r="329" spans="1:14" x14ac:dyDescent="0.25">
      <c r="A329" s="179">
        <v>42947</v>
      </c>
      <c r="B329" s="177">
        <v>2225</v>
      </c>
      <c r="C329" s="177" t="str">
        <f>VLOOKUP(B329,'Chart of Accounts'!A:B,2,FALSE)</f>
        <v>Staff incidentals</v>
      </c>
      <c r="D329" s="177" t="s">
        <v>265</v>
      </c>
      <c r="E329" s="177" t="s">
        <v>264</v>
      </c>
      <c r="F329" s="177" t="s">
        <v>4083</v>
      </c>
      <c r="G329" s="177" t="s">
        <v>245</v>
      </c>
      <c r="H329" s="177">
        <v>28.7</v>
      </c>
      <c r="I329" s="177">
        <v>0</v>
      </c>
      <c r="J329" s="177" t="s">
        <v>193</v>
      </c>
      <c r="K329" s="177" t="s">
        <v>194</v>
      </c>
      <c r="L329" s="177" t="s">
        <v>194</v>
      </c>
      <c r="M329" s="177" t="s">
        <v>2305</v>
      </c>
      <c r="N329" s="177" t="s">
        <v>2965</v>
      </c>
    </row>
    <row r="330" spans="1:14" x14ac:dyDescent="0.25">
      <c r="A330" s="179">
        <v>42947</v>
      </c>
      <c r="B330" s="177">
        <v>2225</v>
      </c>
      <c r="C330" s="177" t="str">
        <f>VLOOKUP(B330,'Chart of Accounts'!A:B,2,FALSE)</f>
        <v>Staff incidentals</v>
      </c>
      <c r="D330" s="177" t="s">
        <v>265</v>
      </c>
      <c r="E330" s="177" t="s">
        <v>264</v>
      </c>
      <c r="F330" s="177" t="s">
        <v>4082</v>
      </c>
      <c r="G330" s="177" t="s">
        <v>245</v>
      </c>
      <c r="H330" s="177">
        <v>31.91</v>
      </c>
      <c r="I330" s="177">
        <v>0</v>
      </c>
      <c r="J330" s="177" t="s">
        <v>193</v>
      </c>
      <c r="K330" s="177" t="s">
        <v>194</v>
      </c>
      <c r="L330" s="177" t="s">
        <v>194</v>
      </c>
      <c r="M330" s="177" t="s">
        <v>2305</v>
      </c>
      <c r="N330" s="177" t="s">
        <v>3081</v>
      </c>
    </row>
    <row r="331" spans="1:14" x14ac:dyDescent="0.25">
      <c r="A331" s="179">
        <v>42947</v>
      </c>
      <c r="B331" s="177">
        <v>2225</v>
      </c>
      <c r="C331" s="177" t="str">
        <f>VLOOKUP(B331,'Chart of Accounts'!A:B,2,FALSE)</f>
        <v>Staff incidentals</v>
      </c>
      <c r="D331" s="177" t="s">
        <v>265</v>
      </c>
      <c r="E331" s="177" t="s">
        <v>264</v>
      </c>
      <c r="F331" s="177" t="s">
        <v>4081</v>
      </c>
      <c r="G331" s="177" t="s">
        <v>245</v>
      </c>
      <c r="H331" s="177">
        <v>3.48</v>
      </c>
      <c r="I331" s="177">
        <v>0</v>
      </c>
      <c r="J331" s="177" t="s">
        <v>193</v>
      </c>
      <c r="K331" s="177" t="s">
        <v>194</v>
      </c>
      <c r="L331" s="177" t="s">
        <v>194</v>
      </c>
      <c r="M331" s="177" t="s">
        <v>2305</v>
      </c>
      <c r="N331" s="177" t="s">
        <v>3095</v>
      </c>
    </row>
    <row r="332" spans="1:14" x14ac:dyDescent="0.25">
      <c r="A332" s="179">
        <v>42947</v>
      </c>
      <c r="B332" s="177">
        <v>2225</v>
      </c>
      <c r="C332" s="177" t="str">
        <f>VLOOKUP(B332,'Chart of Accounts'!A:B,2,FALSE)</f>
        <v>Staff incidentals</v>
      </c>
      <c r="D332" s="177" t="s">
        <v>265</v>
      </c>
      <c r="E332" s="177" t="s">
        <v>264</v>
      </c>
      <c r="F332" s="177" t="s">
        <v>4080</v>
      </c>
      <c r="G332" s="177" t="s">
        <v>245</v>
      </c>
      <c r="H332" s="177">
        <v>405.74</v>
      </c>
      <c r="I332" s="177">
        <v>0</v>
      </c>
      <c r="J332" s="177" t="s">
        <v>193</v>
      </c>
      <c r="K332" s="177" t="s">
        <v>194</v>
      </c>
      <c r="L332" s="177" t="s">
        <v>194</v>
      </c>
      <c r="M332" s="177" t="s">
        <v>2305</v>
      </c>
      <c r="N332" s="177" t="s">
        <v>3064</v>
      </c>
    </row>
    <row r="333" spans="1:14" x14ac:dyDescent="0.25">
      <c r="A333" s="179">
        <v>42947</v>
      </c>
      <c r="B333" s="177">
        <v>2225</v>
      </c>
      <c r="C333" s="177" t="str">
        <f>VLOOKUP(B333,'Chart of Accounts'!A:B,2,FALSE)</f>
        <v>Staff incidentals</v>
      </c>
      <c r="D333" s="177" t="s">
        <v>265</v>
      </c>
      <c r="E333" s="177" t="s">
        <v>264</v>
      </c>
      <c r="F333" s="177" t="s">
        <v>4079</v>
      </c>
      <c r="G333" s="177" t="s">
        <v>245</v>
      </c>
      <c r="H333" s="177">
        <v>14.78</v>
      </c>
      <c r="I333" s="177">
        <v>0</v>
      </c>
      <c r="J333" s="177" t="s">
        <v>193</v>
      </c>
      <c r="K333" s="177" t="s">
        <v>194</v>
      </c>
      <c r="L333" s="177" t="s">
        <v>194</v>
      </c>
      <c r="M333" s="177" t="s">
        <v>2305</v>
      </c>
      <c r="N333" s="177" t="s">
        <v>3095</v>
      </c>
    </row>
    <row r="334" spans="1:14" x14ac:dyDescent="0.25">
      <c r="A334" s="179">
        <v>42947</v>
      </c>
      <c r="B334" s="177">
        <v>2225</v>
      </c>
      <c r="C334" s="177" t="str">
        <f>VLOOKUP(B334,'Chart of Accounts'!A:B,2,FALSE)</f>
        <v>Staff incidentals</v>
      </c>
      <c r="D334" s="177" t="s">
        <v>265</v>
      </c>
      <c r="E334" s="177" t="s">
        <v>264</v>
      </c>
      <c r="F334" s="177" t="s">
        <v>4078</v>
      </c>
      <c r="G334" s="177" t="s">
        <v>245</v>
      </c>
      <c r="H334" s="177">
        <v>65.22</v>
      </c>
      <c r="I334" s="177">
        <v>0</v>
      </c>
      <c r="J334" s="177" t="s">
        <v>193</v>
      </c>
      <c r="K334" s="177" t="s">
        <v>194</v>
      </c>
      <c r="L334" s="177" t="s">
        <v>194</v>
      </c>
      <c r="M334" s="177" t="s">
        <v>2305</v>
      </c>
      <c r="N334" s="177" t="s">
        <v>4077</v>
      </c>
    </row>
    <row r="335" spans="1:14" x14ac:dyDescent="0.25">
      <c r="A335" s="179">
        <v>42947</v>
      </c>
      <c r="B335" s="177">
        <v>2225</v>
      </c>
      <c r="C335" s="177" t="str">
        <f>VLOOKUP(B335,'Chart of Accounts'!A:B,2,FALSE)</f>
        <v>Staff incidentals</v>
      </c>
      <c r="D335" s="177" t="s">
        <v>265</v>
      </c>
      <c r="E335" s="177" t="s">
        <v>264</v>
      </c>
      <c r="F335" s="177" t="s">
        <v>4076</v>
      </c>
      <c r="G335" s="177" t="s">
        <v>245</v>
      </c>
      <c r="H335" s="177">
        <v>215.65</v>
      </c>
      <c r="I335" s="177">
        <v>0</v>
      </c>
      <c r="J335" s="177" t="s">
        <v>193</v>
      </c>
      <c r="K335" s="177" t="s">
        <v>194</v>
      </c>
      <c r="L335" s="177" t="s">
        <v>194</v>
      </c>
      <c r="M335" s="177" t="s">
        <v>2305</v>
      </c>
      <c r="N335" s="177" t="s">
        <v>4058</v>
      </c>
    </row>
    <row r="336" spans="1:14" x14ac:dyDescent="0.25">
      <c r="A336" s="179">
        <v>42947</v>
      </c>
      <c r="B336" s="177">
        <v>2225</v>
      </c>
      <c r="C336" s="177" t="str">
        <f>VLOOKUP(B336,'Chart of Accounts'!A:B,2,FALSE)</f>
        <v>Staff incidentals</v>
      </c>
      <c r="D336" s="177" t="s">
        <v>265</v>
      </c>
      <c r="E336" s="177" t="s">
        <v>264</v>
      </c>
      <c r="F336" s="177" t="s">
        <v>4075</v>
      </c>
      <c r="G336" s="177" t="s">
        <v>245</v>
      </c>
      <c r="H336" s="177">
        <v>9.8000000000000007</v>
      </c>
      <c r="I336" s="177">
        <v>0</v>
      </c>
      <c r="J336" s="177" t="s">
        <v>193</v>
      </c>
      <c r="K336" s="177" t="s">
        <v>194</v>
      </c>
      <c r="L336" s="177" t="s">
        <v>194</v>
      </c>
      <c r="M336" s="177" t="s">
        <v>2305</v>
      </c>
      <c r="N336" s="177" t="s">
        <v>2965</v>
      </c>
    </row>
    <row r="337" spans="1:14" x14ac:dyDescent="0.25">
      <c r="A337" s="179">
        <v>42947</v>
      </c>
      <c r="B337" s="177">
        <v>2225</v>
      </c>
      <c r="C337" s="177" t="str">
        <f>VLOOKUP(B337,'Chart of Accounts'!A:B,2,FALSE)</f>
        <v>Staff incidentals</v>
      </c>
      <c r="D337" s="177" t="s">
        <v>265</v>
      </c>
      <c r="E337" s="177" t="s">
        <v>264</v>
      </c>
      <c r="F337" s="177" t="s">
        <v>4074</v>
      </c>
      <c r="G337" s="177" t="s">
        <v>245</v>
      </c>
      <c r="H337" s="177">
        <v>28.7</v>
      </c>
      <c r="I337" s="177">
        <v>0</v>
      </c>
      <c r="J337" s="177" t="s">
        <v>193</v>
      </c>
      <c r="K337" s="177" t="s">
        <v>194</v>
      </c>
      <c r="L337" s="177" t="s">
        <v>194</v>
      </c>
      <c r="M337" s="177" t="s">
        <v>2305</v>
      </c>
      <c r="N337" s="177" t="s">
        <v>3064</v>
      </c>
    </row>
    <row r="338" spans="1:14" x14ac:dyDescent="0.25">
      <c r="A338" s="179">
        <v>42956</v>
      </c>
      <c r="B338" s="177">
        <v>2225</v>
      </c>
      <c r="C338" s="177" t="str">
        <f>VLOOKUP(B338,'Chart of Accounts'!A:B,2,FALSE)</f>
        <v>Staff incidentals</v>
      </c>
      <c r="D338" s="177" t="s">
        <v>265</v>
      </c>
      <c r="E338" s="177" t="s">
        <v>264</v>
      </c>
      <c r="F338" s="177" t="s">
        <v>2918</v>
      </c>
      <c r="G338" s="177" t="s">
        <v>245</v>
      </c>
      <c r="H338" s="177">
        <v>698.05</v>
      </c>
      <c r="I338" s="177">
        <v>104.71</v>
      </c>
      <c r="K338" s="177" t="s">
        <v>194</v>
      </c>
      <c r="M338" s="177" t="s">
        <v>2917</v>
      </c>
    </row>
    <row r="339" spans="1:14" x14ac:dyDescent="0.25">
      <c r="A339" s="179">
        <v>42964</v>
      </c>
      <c r="B339" s="177">
        <v>2225</v>
      </c>
      <c r="C339" s="177" t="str">
        <f>VLOOKUP(B339,'Chart of Accounts'!A:B,2,FALSE)</f>
        <v>Staff incidentals</v>
      </c>
      <c r="D339" s="177" t="s">
        <v>265</v>
      </c>
      <c r="E339" s="177" t="s">
        <v>264</v>
      </c>
      <c r="F339" s="177" t="s">
        <v>4073</v>
      </c>
      <c r="G339" s="177" t="s">
        <v>245</v>
      </c>
      <c r="H339" s="177">
        <v>64.989999999999995</v>
      </c>
      <c r="I339" s="177">
        <v>0</v>
      </c>
      <c r="J339" s="177" t="s">
        <v>193</v>
      </c>
      <c r="K339" s="177" t="s">
        <v>194</v>
      </c>
      <c r="L339" s="177" t="s">
        <v>194</v>
      </c>
      <c r="M339" s="177" t="s">
        <v>3253</v>
      </c>
      <c r="N339" s="177" t="s">
        <v>1142</v>
      </c>
    </row>
    <row r="340" spans="1:14" x14ac:dyDescent="0.25">
      <c r="A340" s="179">
        <v>42964</v>
      </c>
      <c r="B340" s="177">
        <v>2225</v>
      </c>
      <c r="C340" s="177" t="str">
        <f>VLOOKUP(B340,'Chart of Accounts'!A:B,2,FALSE)</f>
        <v>Staff incidentals</v>
      </c>
      <c r="D340" s="177" t="s">
        <v>265</v>
      </c>
      <c r="E340" s="177" t="s">
        <v>264</v>
      </c>
      <c r="F340" s="180" t="s">
        <v>4072</v>
      </c>
      <c r="G340" s="177" t="s">
        <v>245</v>
      </c>
      <c r="H340" s="177">
        <v>10.78</v>
      </c>
      <c r="I340" s="177">
        <v>0</v>
      </c>
      <c r="J340" s="177" t="s">
        <v>193</v>
      </c>
      <c r="K340" s="177" t="s">
        <v>194</v>
      </c>
      <c r="L340" s="177" t="s">
        <v>194</v>
      </c>
      <c r="M340" s="177" t="s">
        <v>3253</v>
      </c>
      <c r="N340" s="177" t="s">
        <v>3095</v>
      </c>
    </row>
    <row r="341" spans="1:14" x14ac:dyDescent="0.25">
      <c r="A341" s="179">
        <v>42964</v>
      </c>
      <c r="B341" s="177">
        <v>2225</v>
      </c>
      <c r="C341" s="177" t="str">
        <f>VLOOKUP(B341,'Chart of Accounts'!A:B,2,FALSE)</f>
        <v>Staff incidentals</v>
      </c>
      <c r="D341" s="177" t="s">
        <v>265</v>
      </c>
      <c r="E341" s="177" t="s">
        <v>264</v>
      </c>
      <c r="F341" s="177" t="s">
        <v>4071</v>
      </c>
      <c r="G341" s="177" t="s">
        <v>245</v>
      </c>
      <c r="H341" s="177">
        <v>16.170000000000002</v>
      </c>
      <c r="I341" s="177">
        <v>0</v>
      </c>
      <c r="J341" s="177" t="s">
        <v>193</v>
      </c>
      <c r="K341" s="177" t="s">
        <v>194</v>
      </c>
      <c r="L341" s="177" t="s">
        <v>194</v>
      </c>
      <c r="M341" s="177" t="s">
        <v>3253</v>
      </c>
      <c r="N341" s="177" t="s">
        <v>3095</v>
      </c>
    </row>
    <row r="342" spans="1:14" x14ac:dyDescent="0.25">
      <c r="A342" s="179">
        <v>42967</v>
      </c>
      <c r="B342" s="177">
        <v>2225</v>
      </c>
      <c r="C342" s="177" t="str">
        <f>VLOOKUP(B342,'Chart of Accounts'!A:B,2,FALSE)</f>
        <v>Staff incidentals</v>
      </c>
      <c r="D342" s="177" t="s">
        <v>265</v>
      </c>
      <c r="E342" s="177" t="s">
        <v>264</v>
      </c>
      <c r="F342" s="177" t="s">
        <v>4070</v>
      </c>
      <c r="G342" s="177" t="s">
        <v>245</v>
      </c>
      <c r="H342" s="177">
        <v>57.39</v>
      </c>
      <c r="I342" s="177">
        <v>0</v>
      </c>
      <c r="J342" s="177" t="s">
        <v>193</v>
      </c>
      <c r="K342" s="177" t="s">
        <v>194</v>
      </c>
      <c r="L342" s="177" t="s">
        <v>194</v>
      </c>
      <c r="M342" s="177" t="s">
        <v>2352</v>
      </c>
      <c r="N342" s="177" t="s">
        <v>2965</v>
      </c>
    </row>
    <row r="343" spans="1:14" x14ac:dyDescent="0.25">
      <c r="A343" s="179">
        <v>42967</v>
      </c>
      <c r="B343" s="177">
        <v>2225</v>
      </c>
      <c r="C343" s="177" t="str">
        <f>VLOOKUP(B343,'Chart of Accounts'!A:B,2,FALSE)</f>
        <v>Staff incidentals</v>
      </c>
      <c r="D343" s="177" t="s">
        <v>265</v>
      </c>
      <c r="E343" s="177" t="s">
        <v>264</v>
      </c>
      <c r="F343" s="177" t="s">
        <v>4069</v>
      </c>
      <c r="G343" s="177" t="s">
        <v>245</v>
      </c>
      <c r="H343" s="177">
        <v>39.130000000000003</v>
      </c>
      <c r="I343" s="177">
        <v>0</v>
      </c>
      <c r="J343" s="177" t="s">
        <v>193</v>
      </c>
      <c r="K343" s="177" t="s">
        <v>194</v>
      </c>
      <c r="L343" s="177" t="s">
        <v>194</v>
      </c>
      <c r="M343" s="177" t="s">
        <v>2352</v>
      </c>
      <c r="N343" s="177" t="s">
        <v>1438</v>
      </c>
    </row>
    <row r="344" spans="1:14" x14ac:dyDescent="0.25">
      <c r="A344" s="179">
        <v>42967</v>
      </c>
      <c r="B344" s="177">
        <v>2225</v>
      </c>
      <c r="C344" s="177" t="str">
        <f>VLOOKUP(B344,'Chart of Accounts'!A:B,2,FALSE)</f>
        <v>Staff incidentals</v>
      </c>
      <c r="D344" s="177" t="s">
        <v>265</v>
      </c>
      <c r="E344" s="177" t="s">
        <v>264</v>
      </c>
      <c r="F344" s="177" t="s">
        <v>4068</v>
      </c>
      <c r="G344" s="177" t="s">
        <v>245</v>
      </c>
      <c r="H344" s="177">
        <v>166.17</v>
      </c>
      <c r="I344" s="177">
        <v>0</v>
      </c>
      <c r="J344" s="177" t="s">
        <v>193</v>
      </c>
      <c r="K344" s="177" t="s">
        <v>194</v>
      </c>
      <c r="L344" s="177" t="s">
        <v>194</v>
      </c>
      <c r="M344" s="177" t="s">
        <v>2352</v>
      </c>
      <c r="N344" s="177" t="s">
        <v>3081</v>
      </c>
    </row>
    <row r="345" spans="1:14" x14ac:dyDescent="0.25">
      <c r="A345" s="179">
        <v>42967</v>
      </c>
      <c r="B345" s="177">
        <v>2225</v>
      </c>
      <c r="C345" s="177" t="str">
        <f>VLOOKUP(B345,'Chart of Accounts'!A:B,2,FALSE)</f>
        <v>Staff incidentals</v>
      </c>
      <c r="D345" s="177" t="s">
        <v>265</v>
      </c>
      <c r="E345" s="177" t="s">
        <v>264</v>
      </c>
      <c r="F345" s="177" t="s">
        <v>4067</v>
      </c>
      <c r="G345" s="177" t="s">
        <v>245</v>
      </c>
      <c r="H345" s="177">
        <v>9.39</v>
      </c>
      <c r="I345" s="177">
        <v>0</v>
      </c>
      <c r="J345" s="177" t="s">
        <v>193</v>
      </c>
      <c r="K345" s="177" t="s">
        <v>194</v>
      </c>
      <c r="L345" s="177" t="s">
        <v>194</v>
      </c>
      <c r="M345" s="177" t="s">
        <v>2352</v>
      </c>
      <c r="N345" s="177" t="s">
        <v>3968</v>
      </c>
    </row>
    <row r="346" spans="1:14" x14ac:dyDescent="0.25">
      <c r="A346" s="179">
        <v>42967</v>
      </c>
      <c r="B346" s="177">
        <v>2225</v>
      </c>
      <c r="C346" s="177" t="str">
        <f>VLOOKUP(B346,'Chart of Accounts'!A:B,2,FALSE)</f>
        <v>Staff incidentals</v>
      </c>
      <c r="D346" s="177" t="s">
        <v>265</v>
      </c>
      <c r="E346" s="177" t="s">
        <v>264</v>
      </c>
      <c r="F346" s="177" t="s">
        <v>4066</v>
      </c>
      <c r="G346" s="177" t="s">
        <v>245</v>
      </c>
      <c r="H346" s="177">
        <v>86.09</v>
      </c>
      <c r="I346" s="177">
        <v>0</v>
      </c>
      <c r="J346" s="177" t="s">
        <v>193</v>
      </c>
      <c r="K346" s="177" t="s">
        <v>194</v>
      </c>
      <c r="L346" s="177" t="s">
        <v>194</v>
      </c>
      <c r="M346" s="177" t="s">
        <v>2352</v>
      </c>
      <c r="N346" s="177" t="s">
        <v>3095</v>
      </c>
    </row>
    <row r="347" spans="1:14" x14ac:dyDescent="0.25">
      <c r="A347" s="179">
        <v>42967</v>
      </c>
      <c r="B347" s="177">
        <v>2225</v>
      </c>
      <c r="C347" s="177" t="str">
        <f>VLOOKUP(B347,'Chart of Accounts'!A:B,2,FALSE)</f>
        <v>Staff incidentals</v>
      </c>
      <c r="D347" s="177" t="s">
        <v>265</v>
      </c>
      <c r="E347" s="177" t="s">
        <v>264</v>
      </c>
      <c r="F347" s="177" t="s">
        <v>4065</v>
      </c>
      <c r="G347" s="177" t="s">
        <v>245</v>
      </c>
      <c r="H347" s="177">
        <v>57.39</v>
      </c>
      <c r="I347" s="177">
        <v>0</v>
      </c>
      <c r="J347" s="177" t="s">
        <v>193</v>
      </c>
      <c r="K347" s="177" t="s">
        <v>194</v>
      </c>
      <c r="L347" s="177" t="s">
        <v>194</v>
      </c>
      <c r="M347" s="177" t="s">
        <v>2352</v>
      </c>
      <c r="N347" s="177" t="s">
        <v>3095</v>
      </c>
    </row>
    <row r="348" spans="1:14" x14ac:dyDescent="0.25">
      <c r="A348" s="179">
        <v>42967</v>
      </c>
      <c r="B348" s="177">
        <v>2225</v>
      </c>
      <c r="C348" s="177" t="str">
        <f>VLOOKUP(B348,'Chart of Accounts'!A:B,2,FALSE)</f>
        <v>Staff incidentals</v>
      </c>
      <c r="D348" s="177" t="s">
        <v>265</v>
      </c>
      <c r="E348" s="177" t="s">
        <v>264</v>
      </c>
      <c r="F348" s="177" t="s">
        <v>4064</v>
      </c>
      <c r="G348" s="177" t="s">
        <v>245</v>
      </c>
      <c r="H348" s="177">
        <v>10.43</v>
      </c>
      <c r="I348" s="177">
        <v>0</v>
      </c>
      <c r="J348" s="177" t="s">
        <v>193</v>
      </c>
      <c r="K348" s="177" t="s">
        <v>194</v>
      </c>
      <c r="L348" s="177" t="s">
        <v>194</v>
      </c>
      <c r="M348" s="177" t="s">
        <v>2352</v>
      </c>
      <c r="N348" s="177" t="s">
        <v>2090</v>
      </c>
    </row>
    <row r="349" spans="1:14" x14ac:dyDescent="0.25">
      <c r="A349" s="179">
        <v>42967</v>
      </c>
      <c r="B349" s="177">
        <v>2225</v>
      </c>
      <c r="C349" s="177" t="str">
        <f>VLOOKUP(B349,'Chart of Accounts'!A:B,2,FALSE)</f>
        <v>Staff incidentals</v>
      </c>
      <c r="D349" s="177" t="s">
        <v>265</v>
      </c>
      <c r="E349" s="177" t="s">
        <v>264</v>
      </c>
      <c r="F349" s="177" t="s">
        <v>4063</v>
      </c>
      <c r="G349" s="177" t="s">
        <v>245</v>
      </c>
      <c r="H349" s="177">
        <v>69.569999999999993</v>
      </c>
      <c r="I349" s="177">
        <v>0</v>
      </c>
      <c r="J349" s="177" t="s">
        <v>193</v>
      </c>
      <c r="K349" s="177" t="s">
        <v>194</v>
      </c>
      <c r="L349" s="177" t="s">
        <v>194</v>
      </c>
      <c r="M349" s="177" t="s">
        <v>2352</v>
      </c>
      <c r="N349" s="177" t="s">
        <v>3025</v>
      </c>
    </row>
    <row r="350" spans="1:14" x14ac:dyDescent="0.25">
      <c r="A350" s="179">
        <v>42967</v>
      </c>
      <c r="B350" s="177">
        <v>2225</v>
      </c>
      <c r="C350" s="177" t="str">
        <f>VLOOKUP(B350,'Chart of Accounts'!A:B,2,FALSE)</f>
        <v>Staff incidentals</v>
      </c>
      <c r="D350" s="177" t="s">
        <v>265</v>
      </c>
      <c r="E350" s="177" t="s">
        <v>264</v>
      </c>
      <c r="F350" s="177" t="s">
        <v>4062</v>
      </c>
      <c r="G350" s="177" t="s">
        <v>245</v>
      </c>
      <c r="H350" s="177">
        <v>53.83</v>
      </c>
      <c r="I350" s="177">
        <v>0</v>
      </c>
      <c r="J350" s="177" t="s">
        <v>193</v>
      </c>
      <c r="K350" s="177" t="s">
        <v>194</v>
      </c>
      <c r="L350" s="177" t="s">
        <v>194</v>
      </c>
      <c r="M350" s="177" t="s">
        <v>2352</v>
      </c>
      <c r="N350" s="177" t="s">
        <v>3077</v>
      </c>
    </row>
    <row r="351" spans="1:14" x14ac:dyDescent="0.25">
      <c r="A351" s="179">
        <v>42975</v>
      </c>
      <c r="B351" s="177">
        <v>2225</v>
      </c>
      <c r="C351" s="177" t="str">
        <f>VLOOKUP(B351,'Chart of Accounts'!A:B,2,FALSE)</f>
        <v>Staff incidentals</v>
      </c>
      <c r="D351" s="177" t="s">
        <v>265</v>
      </c>
      <c r="E351" s="177" t="s">
        <v>264</v>
      </c>
      <c r="F351" s="177" t="s">
        <v>4061</v>
      </c>
      <c r="G351" s="177" t="s">
        <v>245</v>
      </c>
      <c r="H351" s="177">
        <v>36.520000000000003</v>
      </c>
      <c r="I351" s="177">
        <v>5.48</v>
      </c>
      <c r="K351" s="177" t="s">
        <v>188</v>
      </c>
      <c r="M351" s="177" t="s">
        <v>4060</v>
      </c>
    </row>
    <row r="352" spans="1:14" x14ac:dyDescent="0.25">
      <c r="A352" s="179">
        <v>42976</v>
      </c>
      <c r="B352" s="177">
        <v>2225</v>
      </c>
      <c r="C352" s="177" t="str">
        <f>VLOOKUP(B352,'Chart of Accounts'!A:B,2,FALSE)</f>
        <v>Staff incidentals</v>
      </c>
      <c r="D352" s="177" t="s">
        <v>265</v>
      </c>
      <c r="E352" s="177" t="s">
        <v>264</v>
      </c>
      <c r="F352" s="177" t="s">
        <v>4059</v>
      </c>
      <c r="G352" s="177" t="s">
        <v>245</v>
      </c>
      <c r="H352" s="177">
        <v>139.13</v>
      </c>
      <c r="I352" s="177">
        <v>0</v>
      </c>
      <c r="J352" s="177" t="s">
        <v>193</v>
      </c>
      <c r="K352" s="177" t="s">
        <v>194</v>
      </c>
      <c r="L352" s="177" t="s">
        <v>194</v>
      </c>
      <c r="M352" s="177" t="s">
        <v>2298</v>
      </c>
      <c r="N352" s="177" t="s">
        <v>4058</v>
      </c>
    </row>
    <row r="353" spans="1:14" x14ac:dyDescent="0.25">
      <c r="A353" s="179">
        <v>42976</v>
      </c>
      <c r="B353" s="177">
        <v>2225</v>
      </c>
      <c r="C353" s="177" t="str">
        <f>VLOOKUP(B353,'Chart of Accounts'!A:B,2,FALSE)</f>
        <v>Staff incidentals</v>
      </c>
      <c r="D353" s="177" t="s">
        <v>265</v>
      </c>
      <c r="E353" s="177" t="s">
        <v>264</v>
      </c>
      <c r="F353" s="177" t="s">
        <v>3961</v>
      </c>
      <c r="G353" s="177" t="s">
        <v>245</v>
      </c>
      <c r="H353" s="177">
        <v>11.13</v>
      </c>
      <c r="I353" s="177">
        <v>0</v>
      </c>
      <c r="J353" s="177" t="s">
        <v>193</v>
      </c>
      <c r="K353" s="177" t="s">
        <v>194</v>
      </c>
      <c r="L353" s="177" t="s">
        <v>194</v>
      </c>
      <c r="M353" s="177" t="s">
        <v>2298</v>
      </c>
      <c r="N353" s="177" t="s">
        <v>3095</v>
      </c>
    </row>
    <row r="354" spans="1:14" x14ac:dyDescent="0.25">
      <c r="A354" s="179">
        <v>42976</v>
      </c>
      <c r="B354" s="177">
        <v>2225</v>
      </c>
      <c r="C354" s="177" t="str">
        <f>VLOOKUP(B354,'Chart of Accounts'!A:B,2,FALSE)</f>
        <v>Staff incidentals</v>
      </c>
      <c r="D354" s="177" t="s">
        <v>265</v>
      </c>
      <c r="E354" s="177" t="s">
        <v>264</v>
      </c>
      <c r="F354" s="177" t="s">
        <v>4057</v>
      </c>
      <c r="G354" s="177" t="s">
        <v>245</v>
      </c>
      <c r="H354" s="177">
        <v>11.74</v>
      </c>
      <c r="I354" s="177">
        <v>0</v>
      </c>
      <c r="J354" s="177" t="s">
        <v>193</v>
      </c>
      <c r="K354" s="177" t="s">
        <v>194</v>
      </c>
      <c r="L354" s="177" t="s">
        <v>194</v>
      </c>
      <c r="M354" s="177" t="s">
        <v>2298</v>
      </c>
      <c r="N354" s="177" t="s">
        <v>4056</v>
      </c>
    </row>
    <row r="355" spans="1:14" x14ac:dyDescent="0.25">
      <c r="A355" s="179">
        <v>42976</v>
      </c>
      <c r="B355" s="177">
        <v>2225</v>
      </c>
      <c r="C355" s="177" t="str">
        <f>VLOOKUP(B355,'Chart of Accounts'!A:B,2,FALSE)</f>
        <v>Staff incidentals</v>
      </c>
      <c r="D355" s="177" t="s">
        <v>265</v>
      </c>
      <c r="E355" s="177" t="s">
        <v>264</v>
      </c>
      <c r="F355" s="177" t="s">
        <v>4055</v>
      </c>
      <c r="G355" s="177" t="s">
        <v>245</v>
      </c>
      <c r="H355" s="177">
        <v>8.35</v>
      </c>
      <c r="I355" s="177">
        <v>0</v>
      </c>
      <c r="J355" s="177" t="s">
        <v>193</v>
      </c>
      <c r="K355" s="177" t="s">
        <v>194</v>
      </c>
      <c r="L355" s="177" t="s">
        <v>194</v>
      </c>
      <c r="M355" s="177" t="s">
        <v>2298</v>
      </c>
      <c r="N355" s="177" t="s">
        <v>222</v>
      </c>
    </row>
    <row r="356" spans="1:14" x14ac:dyDescent="0.25">
      <c r="A356" s="179">
        <v>42976</v>
      </c>
      <c r="B356" s="177">
        <v>2225</v>
      </c>
      <c r="C356" s="177" t="str">
        <f>VLOOKUP(B356,'Chart of Accounts'!A:B,2,FALSE)</f>
        <v>Staff incidentals</v>
      </c>
      <c r="D356" s="177" t="s">
        <v>265</v>
      </c>
      <c r="E356" s="177" t="s">
        <v>264</v>
      </c>
      <c r="F356" s="177" t="s">
        <v>4054</v>
      </c>
      <c r="G356" s="177" t="s">
        <v>245</v>
      </c>
      <c r="H356" s="177">
        <v>16.43</v>
      </c>
      <c r="I356" s="177">
        <v>0</v>
      </c>
      <c r="J356" s="177" t="s">
        <v>193</v>
      </c>
      <c r="K356" s="177" t="s">
        <v>194</v>
      </c>
      <c r="L356" s="177" t="s">
        <v>194</v>
      </c>
      <c r="M356" s="177" t="s">
        <v>2298</v>
      </c>
      <c r="N356" s="177" t="s">
        <v>3095</v>
      </c>
    </row>
    <row r="357" spans="1:14" x14ac:dyDescent="0.25">
      <c r="A357" s="179">
        <v>42976</v>
      </c>
      <c r="B357" s="177">
        <v>2225</v>
      </c>
      <c r="C357" s="177" t="str">
        <f>VLOOKUP(B357,'Chart of Accounts'!A:B,2,FALSE)</f>
        <v>Staff incidentals</v>
      </c>
      <c r="D357" s="177" t="s">
        <v>265</v>
      </c>
      <c r="E357" s="177" t="s">
        <v>264</v>
      </c>
      <c r="F357" s="177" t="s">
        <v>4053</v>
      </c>
      <c r="G357" s="177" t="s">
        <v>245</v>
      </c>
      <c r="H357" s="177">
        <v>86.09</v>
      </c>
      <c r="I357" s="177">
        <v>0</v>
      </c>
      <c r="J357" s="177" t="s">
        <v>193</v>
      </c>
      <c r="K357" s="177" t="s">
        <v>194</v>
      </c>
      <c r="L357" s="177" t="s">
        <v>194</v>
      </c>
      <c r="M357" s="177" t="s">
        <v>2298</v>
      </c>
      <c r="N357" s="177" t="s">
        <v>2965</v>
      </c>
    </row>
    <row r="358" spans="1:14" x14ac:dyDescent="0.25">
      <c r="A358" s="179">
        <v>42976</v>
      </c>
      <c r="B358" s="177">
        <v>2225</v>
      </c>
      <c r="C358" s="177" t="str">
        <f>VLOOKUP(B358,'Chart of Accounts'!A:B,2,FALSE)</f>
        <v>Staff incidentals</v>
      </c>
      <c r="D358" s="177" t="s">
        <v>265</v>
      </c>
      <c r="E358" s="177" t="s">
        <v>264</v>
      </c>
      <c r="F358" s="177" t="s">
        <v>4052</v>
      </c>
      <c r="G358" s="177" t="s">
        <v>245</v>
      </c>
      <c r="H358" s="177">
        <v>28.26</v>
      </c>
      <c r="I358" s="177">
        <v>0</v>
      </c>
      <c r="J358" s="177" t="s">
        <v>193</v>
      </c>
      <c r="K358" s="177" t="s">
        <v>194</v>
      </c>
      <c r="L358" s="177" t="s">
        <v>194</v>
      </c>
      <c r="M358" s="177" t="s">
        <v>2298</v>
      </c>
      <c r="N358" s="177" t="s">
        <v>3081</v>
      </c>
    </row>
    <row r="359" spans="1:14" x14ac:dyDescent="0.25">
      <c r="A359" s="179">
        <v>42976</v>
      </c>
      <c r="B359" s="177">
        <v>2225</v>
      </c>
      <c r="C359" s="177" t="str">
        <f>VLOOKUP(B359,'Chart of Accounts'!A:B,2,FALSE)</f>
        <v>Staff incidentals</v>
      </c>
      <c r="D359" s="177" t="s">
        <v>265</v>
      </c>
      <c r="E359" s="177" t="s">
        <v>264</v>
      </c>
      <c r="F359" s="177" t="s">
        <v>4051</v>
      </c>
      <c r="G359" s="177" t="s">
        <v>245</v>
      </c>
      <c r="H359" s="177">
        <v>15.65</v>
      </c>
      <c r="I359" s="177">
        <v>0</v>
      </c>
      <c r="J359" s="177" t="s">
        <v>193</v>
      </c>
      <c r="K359" s="177" t="s">
        <v>194</v>
      </c>
      <c r="L359" s="177" t="s">
        <v>194</v>
      </c>
      <c r="M359" s="177" t="s">
        <v>2298</v>
      </c>
      <c r="N359" s="177" t="s">
        <v>4050</v>
      </c>
    </row>
    <row r="360" spans="1:14" x14ac:dyDescent="0.25">
      <c r="A360" s="179">
        <v>42986</v>
      </c>
      <c r="B360" s="177">
        <v>2225</v>
      </c>
      <c r="C360" s="177" t="str">
        <f>VLOOKUP(B360,'Chart of Accounts'!A:B,2,FALSE)</f>
        <v>Staff incidentals</v>
      </c>
      <c r="D360" s="177" t="s">
        <v>265</v>
      </c>
      <c r="E360" s="177" t="s">
        <v>264</v>
      </c>
      <c r="F360" s="177" t="s">
        <v>2913</v>
      </c>
      <c r="G360" s="177" t="s">
        <v>245</v>
      </c>
      <c r="H360" s="177">
        <v>383.14</v>
      </c>
      <c r="I360" s="177">
        <v>57.47</v>
      </c>
      <c r="K360" s="177" t="s">
        <v>2429</v>
      </c>
      <c r="M360" s="177" t="s">
        <v>2912</v>
      </c>
    </row>
    <row r="361" spans="1:14" x14ac:dyDescent="0.25">
      <c r="A361" s="179">
        <v>42996</v>
      </c>
      <c r="B361" s="177">
        <v>2225</v>
      </c>
      <c r="C361" s="177" t="str">
        <f>VLOOKUP(B361,'Chart of Accounts'!A:B,2,FALSE)</f>
        <v>Staff incidentals</v>
      </c>
      <c r="D361" s="177" t="s">
        <v>265</v>
      </c>
      <c r="E361" s="177" t="s">
        <v>264</v>
      </c>
      <c r="F361" s="177" t="s">
        <v>4049</v>
      </c>
      <c r="G361" s="177" t="s">
        <v>245</v>
      </c>
      <c r="H361" s="177">
        <v>137.04</v>
      </c>
      <c r="I361" s="177">
        <v>0</v>
      </c>
      <c r="J361" s="177" t="s">
        <v>193</v>
      </c>
      <c r="K361" s="177" t="s">
        <v>194</v>
      </c>
      <c r="L361" s="177" t="s">
        <v>194</v>
      </c>
      <c r="M361" s="177" t="s">
        <v>2347</v>
      </c>
      <c r="N361" s="177" t="s">
        <v>3081</v>
      </c>
    </row>
    <row r="362" spans="1:14" x14ac:dyDescent="0.25">
      <c r="A362" s="179">
        <v>42996</v>
      </c>
      <c r="B362" s="177">
        <v>2225</v>
      </c>
      <c r="C362" s="177" t="str">
        <f>VLOOKUP(B362,'Chart of Accounts'!A:B,2,FALSE)</f>
        <v>Staff incidentals</v>
      </c>
      <c r="D362" s="177" t="s">
        <v>265</v>
      </c>
      <c r="E362" s="177" t="s">
        <v>264</v>
      </c>
      <c r="F362" s="177" t="s">
        <v>4048</v>
      </c>
      <c r="G362" s="177" t="s">
        <v>245</v>
      </c>
      <c r="H362" s="177">
        <v>20.61</v>
      </c>
      <c r="I362" s="177">
        <v>0</v>
      </c>
      <c r="J362" s="177" t="s">
        <v>193</v>
      </c>
      <c r="K362" s="177" t="s">
        <v>194</v>
      </c>
      <c r="L362" s="177" t="s">
        <v>194</v>
      </c>
      <c r="M362" s="177" t="s">
        <v>2347</v>
      </c>
      <c r="N362" s="177" t="s">
        <v>3095</v>
      </c>
    </row>
    <row r="363" spans="1:14" x14ac:dyDescent="0.25">
      <c r="A363" s="179">
        <v>42996</v>
      </c>
      <c r="B363" s="177">
        <v>2225</v>
      </c>
      <c r="C363" s="177" t="str">
        <f>VLOOKUP(B363,'Chart of Accounts'!A:B,2,FALSE)</f>
        <v>Staff incidentals</v>
      </c>
      <c r="D363" s="177" t="s">
        <v>265</v>
      </c>
      <c r="E363" s="177" t="s">
        <v>264</v>
      </c>
      <c r="F363" s="177" t="s">
        <v>4047</v>
      </c>
      <c r="G363" s="177" t="s">
        <v>245</v>
      </c>
      <c r="H363" s="177">
        <v>57.39</v>
      </c>
      <c r="I363" s="177">
        <v>0</v>
      </c>
      <c r="J363" s="177" t="s">
        <v>193</v>
      </c>
      <c r="K363" s="177" t="s">
        <v>194</v>
      </c>
      <c r="L363" s="177" t="s">
        <v>194</v>
      </c>
      <c r="M363" s="177" t="s">
        <v>2347</v>
      </c>
      <c r="N363" s="177" t="s">
        <v>3095</v>
      </c>
    </row>
    <row r="364" spans="1:14" x14ac:dyDescent="0.25">
      <c r="A364" s="179">
        <v>42996</v>
      </c>
      <c r="B364" s="177">
        <v>2225</v>
      </c>
      <c r="C364" s="177" t="str">
        <f>VLOOKUP(B364,'Chart of Accounts'!A:B,2,FALSE)</f>
        <v>Staff incidentals</v>
      </c>
      <c r="D364" s="177" t="s">
        <v>265</v>
      </c>
      <c r="E364" s="177" t="s">
        <v>264</v>
      </c>
      <c r="F364" s="177" t="s">
        <v>4046</v>
      </c>
      <c r="G364" s="177" t="s">
        <v>245</v>
      </c>
      <c r="H364" s="177">
        <v>13.9</v>
      </c>
      <c r="I364" s="177">
        <v>0</v>
      </c>
      <c r="J364" s="177" t="s">
        <v>193</v>
      </c>
      <c r="K364" s="177" t="s">
        <v>194</v>
      </c>
      <c r="L364" s="177" t="s">
        <v>194</v>
      </c>
      <c r="M364" s="177" t="s">
        <v>2347</v>
      </c>
      <c r="N364" s="177" t="s">
        <v>1907</v>
      </c>
    </row>
    <row r="365" spans="1:14" x14ac:dyDescent="0.25">
      <c r="A365" s="179">
        <v>42996</v>
      </c>
      <c r="B365" s="177">
        <v>2225</v>
      </c>
      <c r="C365" s="177" t="str">
        <f>VLOOKUP(B365,'Chart of Accounts'!A:B,2,FALSE)</f>
        <v>Staff incidentals</v>
      </c>
      <c r="D365" s="177" t="s">
        <v>265</v>
      </c>
      <c r="E365" s="177" t="s">
        <v>264</v>
      </c>
      <c r="F365" s="177" t="s">
        <v>4045</v>
      </c>
      <c r="G365" s="177" t="s">
        <v>245</v>
      </c>
      <c r="H365" s="177">
        <v>34.78</v>
      </c>
      <c r="I365" s="177">
        <v>0</v>
      </c>
      <c r="J365" s="177" t="s">
        <v>193</v>
      </c>
      <c r="K365" s="177" t="s">
        <v>194</v>
      </c>
      <c r="L365" s="177" t="s">
        <v>194</v>
      </c>
      <c r="M365" s="177" t="s">
        <v>2347</v>
      </c>
      <c r="N365" s="177" t="s">
        <v>1438</v>
      </c>
    </row>
    <row r="366" spans="1:14" x14ac:dyDescent="0.25">
      <c r="A366" s="179">
        <v>42996</v>
      </c>
      <c r="B366" s="177">
        <v>2225</v>
      </c>
      <c r="C366" s="177" t="str">
        <f>VLOOKUP(B366,'Chart of Accounts'!A:B,2,FALSE)</f>
        <v>Staff incidentals</v>
      </c>
      <c r="D366" s="177" t="s">
        <v>265</v>
      </c>
      <c r="E366" s="177" t="s">
        <v>264</v>
      </c>
      <c r="F366" s="177" t="s">
        <v>4009</v>
      </c>
      <c r="G366" s="177" t="s">
        <v>245</v>
      </c>
      <c r="H366" s="177">
        <v>57.39</v>
      </c>
      <c r="I366" s="177">
        <v>0</v>
      </c>
      <c r="J366" s="177" t="s">
        <v>193</v>
      </c>
      <c r="K366" s="177" t="s">
        <v>194</v>
      </c>
      <c r="L366" s="177" t="s">
        <v>194</v>
      </c>
      <c r="M366" s="177" t="s">
        <v>2347</v>
      </c>
      <c r="N366" s="177" t="s">
        <v>2965</v>
      </c>
    </row>
    <row r="367" spans="1:14" x14ac:dyDescent="0.25">
      <c r="A367" s="179">
        <v>42996</v>
      </c>
      <c r="B367" s="177">
        <v>2225</v>
      </c>
      <c r="C367" s="177" t="str">
        <f>VLOOKUP(B367,'Chart of Accounts'!A:B,2,FALSE)</f>
        <v>Staff incidentals</v>
      </c>
      <c r="D367" s="177" t="s">
        <v>265</v>
      </c>
      <c r="E367" s="177" t="s">
        <v>264</v>
      </c>
      <c r="F367" s="177" t="s">
        <v>4044</v>
      </c>
      <c r="G367" s="177" t="s">
        <v>245</v>
      </c>
      <c r="H367" s="177">
        <v>5.64</v>
      </c>
      <c r="I367" s="177">
        <v>0</v>
      </c>
      <c r="J367" s="177" t="s">
        <v>193</v>
      </c>
      <c r="K367" s="177" t="s">
        <v>194</v>
      </c>
      <c r="L367" s="177" t="s">
        <v>194</v>
      </c>
      <c r="M367" s="177" t="s">
        <v>2347</v>
      </c>
      <c r="N367" s="177" t="s">
        <v>1907</v>
      </c>
    </row>
    <row r="368" spans="1:14" x14ac:dyDescent="0.25">
      <c r="A368" s="179">
        <v>43003</v>
      </c>
      <c r="B368" s="177">
        <v>2225</v>
      </c>
      <c r="C368" s="177" t="str">
        <f>VLOOKUP(B368,'Chart of Accounts'!A:B,2,FALSE)</f>
        <v>Staff incidentals</v>
      </c>
      <c r="D368" s="177" t="s">
        <v>265</v>
      </c>
      <c r="E368" s="177" t="s">
        <v>264</v>
      </c>
      <c r="F368" s="177" t="s">
        <v>4043</v>
      </c>
      <c r="G368" s="177" t="s">
        <v>245</v>
      </c>
      <c r="H368" s="177">
        <v>14.78</v>
      </c>
      <c r="I368" s="177">
        <v>0</v>
      </c>
      <c r="J368" s="177" t="s">
        <v>193</v>
      </c>
      <c r="K368" s="177" t="s">
        <v>194</v>
      </c>
      <c r="L368" s="177" t="s">
        <v>194</v>
      </c>
      <c r="M368" s="177" t="s">
        <v>2287</v>
      </c>
      <c r="N368" s="177" t="s">
        <v>1438</v>
      </c>
    </row>
    <row r="369" spans="1:14" x14ac:dyDescent="0.25">
      <c r="A369" s="179">
        <v>43008</v>
      </c>
      <c r="B369" s="177">
        <v>2225</v>
      </c>
      <c r="C369" s="177" t="str">
        <f>VLOOKUP(B369,'Chart of Accounts'!A:B,2,FALSE)</f>
        <v>Staff incidentals</v>
      </c>
      <c r="D369" s="177" t="s">
        <v>265</v>
      </c>
      <c r="E369" s="177" t="s">
        <v>264</v>
      </c>
      <c r="F369" s="177" t="s">
        <v>4042</v>
      </c>
      <c r="G369" s="177" t="s">
        <v>245</v>
      </c>
      <c r="H369" s="177">
        <v>12.17</v>
      </c>
      <c r="I369" s="177">
        <v>0</v>
      </c>
      <c r="J369" s="177" t="s">
        <v>193</v>
      </c>
      <c r="K369" s="177" t="s">
        <v>194</v>
      </c>
      <c r="L369" s="177" t="s">
        <v>194</v>
      </c>
      <c r="M369" s="177" t="s">
        <v>2344</v>
      </c>
      <c r="N369" s="177" t="s">
        <v>3095</v>
      </c>
    </row>
    <row r="370" spans="1:14" x14ac:dyDescent="0.25">
      <c r="A370" s="179">
        <v>43011</v>
      </c>
      <c r="B370" s="177">
        <v>2225</v>
      </c>
      <c r="C370" s="177" t="str">
        <f>VLOOKUP(B370,'Chart of Accounts'!A:B,2,FALSE)</f>
        <v>Staff incidentals</v>
      </c>
      <c r="D370" s="177" t="s">
        <v>265</v>
      </c>
      <c r="E370" s="177" t="s">
        <v>264</v>
      </c>
      <c r="F370" s="177" t="s">
        <v>2909</v>
      </c>
      <c r="G370" s="177" t="s">
        <v>245</v>
      </c>
      <c r="H370" s="177">
        <v>424.44</v>
      </c>
      <c r="I370" s="177">
        <v>63.67</v>
      </c>
      <c r="K370" s="177" t="s">
        <v>201</v>
      </c>
      <c r="M370" s="177" t="s">
        <v>2908</v>
      </c>
    </row>
    <row r="371" spans="1:14" x14ac:dyDescent="0.25">
      <c r="A371" s="179">
        <v>43027</v>
      </c>
      <c r="B371" s="177">
        <v>2225</v>
      </c>
      <c r="C371" s="177" t="str">
        <f>VLOOKUP(B371,'Chart of Accounts'!A:B,2,FALSE)</f>
        <v>Staff incidentals</v>
      </c>
      <c r="D371" s="177" t="s">
        <v>265</v>
      </c>
      <c r="E371" s="177" t="s">
        <v>264</v>
      </c>
      <c r="F371" s="177" t="s">
        <v>4041</v>
      </c>
      <c r="G371" s="177" t="s">
        <v>245</v>
      </c>
      <c r="H371" s="177">
        <v>229.57</v>
      </c>
      <c r="I371" s="177">
        <v>0</v>
      </c>
      <c r="J371" s="177" t="s">
        <v>193</v>
      </c>
      <c r="K371" s="177" t="s">
        <v>201</v>
      </c>
      <c r="L371" s="177" t="s">
        <v>201</v>
      </c>
      <c r="M371" s="177" t="s">
        <v>2280</v>
      </c>
      <c r="N371" s="177" t="s">
        <v>2069</v>
      </c>
    </row>
    <row r="372" spans="1:14" x14ac:dyDescent="0.25">
      <c r="A372" s="179">
        <v>43027</v>
      </c>
      <c r="B372" s="177">
        <v>2225</v>
      </c>
      <c r="C372" s="177" t="str">
        <f>VLOOKUP(B372,'Chart of Accounts'!A:B,2,FALSE)</f>
        <v>Staff incidentals</v>
      </c>
      <c r="D372" s="177" t="s">
        <v>265</v>
      </c>
      <c r="E372" s="177" t="s">
        <v>264</v>
      </c>
      <c r="F372" s="177" t="s">
        <v>4040</v>
      </c>
      <c r="G372" s="177" t="s">
        <v>245</v>
      </c>
      <c r="H372" s="177">
        <v>246.09</v>
      </c>
      <c r="I372" s="177">
        <v>0</v>
      </c>
      <c r="J372" s="177" t="s">
        <v>193</v>
      </c>
      <c r="K372" s="177" t="s">
        <v>201</v>
      </c>
      <c r="L372" s="177" t="s">
        <v>201</v>
      </c>
      <c r="M372" s="177" t="s">
        <v>2280</v>
      </c>
      <c r="N372" s="177" t="s">
        <v>4039</v>
      </c>
    </row>
    <row r="373" spans="1:14" x14ac:dyDescent="0.25">
      <c r="A373" s="179">
        <v>43027</v>
      </c>
      <c r="B373" s="177">
        <v>2225</v>
      </c>
      <c r="C373" s="177" t="str">
        <f>VLOOKUP(B373,'Chart of Accounts'!A:B,2,FALSE)</f>
        <v>Staff incidentals</v>
      </c>
      <c r="D373" s="177" t="s">
        <v>265</v>
      </c>
      <c r="E373" s="177" t="s">
        <v>264</v>
      </c>
      <c r="F373" s="177" t="s">
        <v>4038</v>
      </c>
      <c r="G373" s="177" t="s">
        <v>245</v>
      </c>
      <c r="H373" s="177">
        <v>12.17</v>
      </c>
      <c r="I373" s="177">
        <v>0</v>
      </c>
      <c r="J373" s="177" t="s">
        <v>193</v>
      </c>
      <c r="K373" s="177" t="s">
        <v>201</v>
      </c>
      <c r="L373" s="177" t="s">
        <v>201</v>
      </c>
      <c r="M373" s="177" t="s">
        <v>2280</v>
      </c>
      <c r="N373" s="177" t="s">
        <v>3095</v>
      </c>
    </row>
    <row r="374" spans="1:14" x14ac:dyDescent="0.25">
      <c r="A374" s="179">
        <v>43027</v>
      </c>
      <c r="B374" s="177">
        <v>2225</v>
      </c>
      <c r="C374" s="177" t="str">
        <f>VLOOKUP(B374,'Chart of Accounts'!A:B,2,FALSE)</f>
        <v>Staff incidentals</v>
      </c>
      <c r="D374" s="177" t="s">
        <v>265</v>
      </c>
      <c r="E374" s="177" t="s">
        <v>264</v>
      </c>
      <c r="F374" s="177" t="s">
        <v>4037</v>
      </c>
      <c r="G374" s="177" t="s">
        <v>245</v>
      </c>
      <c r="H374" s="177">
        <v>252.28</v>
      </c>
      <c r="I374" s="177">
        <v>0</v>
      </c>
      <c r="J374" s="177" t="s">
        <v>193</v>
      </c>
      <c r="K374" s="177" t="s">
        <v>201</v>
      </c>
      <c r="L374" s="177" t="s">
        <v>201</v>
      </c>
      <c r="M374" s="177" t="s">
        <v>2280</v>
      </c>
      <c r="N374" s="177" t="s">
        <v>224</v>
      </c>
    </row>
    <row r="375" spans="1:14" x14ac:dyDescent="0.25">
      <c r="A375" s="179">
        <v>43027</v>
      </c>
      <c r="B375" s="177">
        <v>2225</v>
      </c>
      <c r="C375" s="177" t="str">
        <f>VLOOKUP(B375,'Chart of Accounts'!A:B,2,FALSE)</f>
        <v>Staff incidentals</v>
      </c>
      <c r="D375" s="177" t="s">
        <v>265</v>
      </c>
      <c r="E375" s="177" t="s">
        <v>264</v>
      </c>
      <c r="F375" s="177" t="s">
        <v>4036</v>
      </c>
      <c r="G375" s="177" t="s">
        <v>245</v>
      </c>
      <c r="H375" s="177">
        <v>249.22</v>
      </c>
      <c r="I375" s="177">
        <v>0</v>
      </c>
      <c r="J375" s="177" t="s">
        <v>193</v>
      </c>
      <c r="K375" s="177" t="s">
        <v>201</v>
      </c>
      <c r="L375" s="177" t="s">
        <v>201</v>
      </c>
      <c r="M375" s="177" t="s">
        <v>2280</v>
      </c>
      <c r="N375" s="177" t="s">
        <v>3081</v>
      </c>
    </row>
    <row r="376" spans="1:14" x14ac:dyDescent="0.25">
      <c r="A376" s="179">
        <v>43027</v>
      </c>
      <c r="B376" s="177">
        <v>2225</v>
      </c>
      <c r="C376" s="177" t="str">
        <f>VLOOKUP(B376,'Chart of Accounts'!A:B,2,FALSE)</f>
        <v>Staff incidentals</v>
      </c>
      <c r="D376" s="177" t="s">
        <v>265</v>
      </c>
      <c r="E376" s="177" t="s">
        <v>264</v>
      </c>
      <c r="F376" s="177" t="s">
        <v>4035</v>
      </c>
      <c r="G376" s="177" t="s">
        <v>245</v>
      </c>
      <c r="H376" s="177">
        <v>86.09</v>
      </c>
      <c r="I376" s="177">
        <v>0</v>
      </c>
      <c r="J376" s="177" t="s">
        <v>193</v>
      </c>
      <c r="K376" s="177" t="s">
        <v>201</v>
      </c>
      <c r="L376" s="177" t="s">
        <v>201</v>
      </c>
      <c r="M376" s="177" t="s">
        <v>2280</v>
      </c>
      <c r="N376" s="177" t="s">
        <v>2965</v>
      </c>
    </row>
    <row r="377" spans="1:14" x14ac:dyDescent="0.25">
      <c r="A377" s="179">
        <v>43027</v>
      </c>
      <c r="B377" s="177">
        <v>2225</v>
      </c>
      <c r="C377" s="177" t="str">
        <f>VLOOKUP(B377,'Chart of Accounts'!A:B,2,FALSE)</f>
        <v>Staff incidentals</v>
      </c>
      <c r="D377" s="177" t="s">
        <v>265</v>
      </c>
      <c r="E377" s="177" t="s">
        <v>264</v>
      </c>
      <c r="F377" s="177" t="s">
        <v>4034</v>
      </c>
      <c r="G377" s="177" t="s">
        <v>245</v>
      </c>
      <c r="H377" s="177">
        <v>60.87</v>
      </c>
      <c r="I377" s="177">
        <v>0</v>
      </c>
      <c r="J377" s="177" t="s">
        <v>193</v>
      </c>
      <c r="K377" s="177" t="s">
        <v>201</v>
      </c>
      <c r="L377" s="177" t="s">
        <v>201</v>
      </c>
      <c r="M377" s="177" t="s">
        <v>2280</v>
      </c>
      <c r="N377" s="177" t="s">
        <v>3064</v>
      </c>
    </row>
    <row r="378" spans="1:14" x14ac:dyDescent="0.25">
      <c r="A378" s="179">
        <v>43033</v>
      </c>
      <c r="B378" s="177">
        <v>2225</v>
      </c>
      <c r="C378" s="177" t="str">
        <f>VLOOKUP(B378,'Chart of Accounts'!A:B,2,FALSE)</f>
        <v>Staff incidentals</v>
      </c>
      <c r="D378" s="177" t="s">
        <v>265</v>
      </c>
      <c r="E378" s="177" t="s">
        <v>264</v>
      </c>
      <c r="F378" s="177" t="s">
        <v>4033</v>
      </c>
      <c r="G378" s="177" t="s">
        <v>245</v>
      </c>
      <c r="H378" s="177">
        <v>56.51</v>
      </c>
      <c r="I378" s="177">
        <v>0</v>
      </c>
      <c r="J378" s="177" t="s">
        <v>194</v>
      </c>
      <c r="K378" s="177" t="s">
        <v>201</v>
      </c>
      <c r="L378" s="177" t="s">
        <v>201</v>
      </c>
      <c r="M378" s="177" t="s">
        <v>4031</v>
      </c>
      <c r="N378" s="177" t="s">
        <v>2897</v>
      </c>
    </row>
    <row r="379" spans="1:14" x14ac:dyDescent="0.25">
      <c r="A379" s="179">
        <v>43033</v>
      </c>
      <c r="B379" s="177">
        <v>2225</v>
      </c>
      <c r="C379" s="177" t="str">
        <f>VLOOKUP(B379,'Chart of Accounts'!A:B,2,FALSE)</f>
        <v>Staff incidentals</v>
      </c>
      <c r="D379" s="177" t="s">
        <v>265</v>
      </c>
      <c r="E379" s="177" t="s">
        <v>264</v>
      </c>
      <c r="F379" s="177" t="s">
        <v>4032</v>
      </c>
      <c r="G379" s="177" t="s">
        <v>245</v>
      </c>
      <c r="H379" s="177">
        <v>57.39</v>
      </c>
      <c r="I379" s="177">
        <v>0</v>
      </c>
      <c r="J379" s="177" t="s">
        <v>194</v>
      </c>
      <c r="K379" s="177" t="s">
        <v>201</v>
      </c>
      <c r="L379" s="177" t="s">
        <v>201</v>
      </c>
      <c r="M379" s="177" t="s">
        <v>4031</v>
      </c>
      <c r="N379" s="177" t="s">
        <v>2965</v>
      </c>
    </row>
    <row r="380" spans="1:14" x14ac:dyDescent="0.25">
      <c r="A380" s="179">
        <v>43048</v>
      </c>
      <c r="B380" s="177">
        <v>2225</v>
      </c>
      <c r="C380" s="177" t="str">
        <f>VLOOKUP(B380,'Chart of Accounts'!A:B,2,FALSE)</f>
        <v>Staff incidentals</v>
      </c>
      <c r="D380" s="177" t="s">
        <v>265</v>
      </c>
      <c r="E380" s="177" t="s">
        <v>264</v>
      </c>
      <c r="F380" s="177" t="s">
        <v>2904</v>
      </c>
      <c r="G380" s="177" t="s">
        <v>245</v>
      </c>
      <c r="H380" s="177">
        <v>298.77999999999997</v>
      </c>
      <c r="I380" s="177">
        <v>44.82</v>
      </c>
      <c r="K380" s="177" t="s">
        <v>2903</v>
      </c>
      <c r="M380" s="177" t="s">
        <v>2902</v>
      </c>
    </row>
    <row r="381" spans="1:14" x14ac:dyDescent="0.25">
      <c r="A381" s="179">
        <v>43048</v>
      </c>
      <c r="B381" s="177">
        <v>2225</v>
      </c>
      <c r="C381" s="177" t="str">
        <f>VLOOKUP(B381,'Chart of Accounts'!A:B,2,FALSE)</f>
        <v>Staff incidentals</v>
      </c>
      <c r="D381" s="177" t="s">
        <v>265</v>
      </c>
      <c r="E381" s="177" t="s">
        <v>264</v>
      </c>
      <c r="F381" s="177" t="s">
        <v>4030</v>
      </c>
      <c r="G381" s="177" t="s">
        <v>245</v>
      </c>
      <c r="H381" s="177">
        <v>26.08</v>
      </c>
      <c r="I381" s="177">
        <v>0</v>
      </c>
      <c r="J381" s="177" t="s">
        <v>193</v>
      </c>
      <c r="K381" s="177" t="s">
        <v>194</v>
      </c>
      <c r="L381" s="177" t="s">
        <v>194</v>
      </c>
      <c r="M381" s="177" t="s">
        <v>3332</v>
      </c>
      <c r="N381" s="177" t="s">
        <v>4029</v>
      </c>
    </row>
    <row r="382" spans="1:14" x14ac:dyDescent="0.25">
      <c r="A382" s="179">
        <v>43048</v>
      </c>
      <c r="B382" s="177">
        <v>2225</v>
      </c>
      <c r="C382" s="177" t="str">
        <f>VLOOKUP(B382,'Chart of Accounts'!A:B,2,FALSE)</f>
        <v>Staff incidentals</v>
      </c>
      <c r="D382" s="177" t="s">
        <v>265</v>
      </c>
      <c r="E382" s="177" t="s">
        <v>264</v>
      </c>
      <c r="F382" s="177" t="s">
        <v>4028</v>
      </c>
      <c r="G382" s="177" t="s">
        <v>245</v>
      </c>
      <c r="H382" s="177">
        <v>6.08</v>
      </c>
      <c r="I382" s="177">
        <v>0</v>
      </c>
      <c r="J382" s="177" t="s">
        <v>193</v>
      </c>
      <c r="K382" s="177" t="s">
        <v>194</v>
      </c>
      <c r="L382" s="177" t="s">
        <v>194</v>
      </c>
      <c r="M382" s="177" t="s">
        <v>3332</v>
      </c>
      <c r="N382" s="177" t="s">
        <v>993</v>
      </c>
    </row>
    <row r="383" spans="1:14" x14ac:dyDescent="0.25">
      <c r="A383" s="179">
        <v>43055</v>
      </c>
      <c r="B383" s="177">
        <v>2225</v>
      </c>
      <c r="C383" s="177" t="str">
        <f>VLOOKUP(B383,'Chart of Accounts'!A:B,2,FALSE)</f>
        <v>Staff incidentals</v>
      </c>
      <c r="D383" s="177" t="s">
        <v>265</v>
      </c>
      <c r="E383" s="177" t="s">
        <v>264</v>
      </c>
      <c r="F383" s="177" t="s">
        <v>4027</v>
      </c>
      <c r="G383" s="177" t="s">
        <v>245</v>
      </c>
      <c r="H383" s="177">
        <v>16.079999999999998</v>
      </c>
      <c r="I383" s="177">
        <v>0</v>
      </c>
      <c r="J383" s="177" t="s">
        <v>193</v>
      </c>
      <c r="K383" s="177" t="s">
        <v>194</v>
      </c>
      <c r="L383" s="177" t="s">
        <v>194</v>
      </c>
      <c r="M383" s="177" t="s">
        <v>2974</v>
      </c>
      <c r="N383" s="177" t="s">
        <v>1907</v>
      </c>
    </row>
    <row r="384" spans="1:14" x14ac:dyDescent="0.25">
      <c r="A384" s="179">
        <v>43055</v>
      </c>
      <c r="B384" s="177">
        <v>2225</v>
      </c>
      <c r="C384" s="177" t="str">
        <f>VLOOKUP(B384,'Chart of Accounts'!A:B,2,FALSE)</f>
        <v>Staff incidentals</v>
      </c>
      <c r="D384" s="177" t="s">
        <v>265</v>
      </c>
      <c r="E384" s="177" t="s">
        <v>264</v>
      </c>
      <c r="F384" s="177" t="s">
        <v>4026</v>
      </c>
      <c r="G384" s="177" t="s">
        <v>245</v>
      </c>
      <c r="H384" s="177">
        <v>21.73</v>
      </c>
      <c r="I384" s="177">
        <v>0</v>
      </c>
      <c r="J384" s="177" t="s">
        <v>193</v>
      </c>
      <c r="K384" s="177" t="s">
        <v>194</v>
      </c>
      <c r="L384" s="177" t="s">
        <v>194</v>
      </c>
      <c r="M384" s="177" t="s">
        <v>2974</v>
      </c>
      <c r="N384" s="177" t="s">
        <v>224</v>
      </c>
    </row>
    <row r="385" spans="1:14" x14ac:dyDescent="0.25">
      <c r="A385" s="179">
        <v>43055</v>
      </c>
      <c r="B385" s="177">
        <v>2225</v>
      </c>
      <c r="C385" s="177" t="str">
        <f>VLOOKUP(B385,'Chart of Accounts'!A:B,2,FALSE)</f>
        <v>Staff incidentals</v>
      </c>
      <c r="D385" s="177" t="s">
        <v>265</v>
      </c>
      <c r="E385" s="177" t="s">
        <v>264</v>
      </c>
      <c r="F385" s="177" t="s">
        <v>4026</v>
      </c>
      <c r="G385" s="177" t="s">
        <v>245</v>
      </c>
      <c r="H385" s="177">
        <v>37.72</v>
      </c>
      <c r="I385" s="177">
        <v>0</v>
      </c>
      <c r="J385" s="177" t="s">
        <v>193</v>
      </c>
      <c r="K385" s="177" t="s">
        <v>194</v>
      </c>
      <c r="L385" s="177" t="s">
        <v>194</v>
      </c>
      <c r="M385" s="177" t="s">
        <v>2974</v>
      </c>
      <c r="N385" s="177" t="s">
        <v>224</v>
      </c>
    </row>
    <row r="386" spans="1:14" x14ac:dyDescent="0.25">
      <c r="A386" s="179">
        <v>43069</v>
      </c>
      <c r="B386" s="177">
        <v>2225</v>
      </c>
      <c r="C386" s="177" t="str">
        <f>VLOOKUP(B386,'Chart of Accounts'!A:B,2,FALSE)</f>
        <v>Staff incidentals</v>
      </c>
      <c r="D386" s="177" t="s">
        <v>265</v>
      </c>
      <c r="E386" s="177" t="s">
        <v>264</v>
      </c>
      <c r="F386" s="177" t="s">
        <v>4025</v>
      </c>
      <c r="G386" s="177" t="s">
        <v>245</v>
      </c>
      <c r="H386" s="177">
        <v>63.91</v>
      </c>
      <c r="I386" s="177">
        <v>0</v>
      </c>
      <c r="J386" s="177" t="s">
        <v>193</v>
      </c>
      <c r="K386" s="177" t="s">
        <v>194</v>
      </c>
      <c r="L386" s="177" t="s">
        <v>194</v>
      </c>
      <c r="M386" s="177" t="s">
        <v>2341</v>
      </c>
      <c r="N386" s="177" t="s">
        <v>3081</v>
      </c>
    </row>
    <row r="387" spans="1:14" x14ac:dyDescent="0.25">
      <c r="A387" s="179">
        <v>43069</v>
      </c>
      <c r="B387" s="177">
        <v>2225</v>
      </c>
      <c r="C387" s="177" t="str">
        <f>VLOOKUP(B387,'Chart of Accounts'!A:B,2,FALSE)</f>
        <v>Staff incidentals</v>
      </c>
      <c r="D387" s="177" t="s">
        <v>265</v>
      </c>
      <c r="E387" s="177" t="s">
        <v>264</v>
      </c>
      <c r="F387" s="177" t="s">
        <v>4024</v>
      </c>
      <c r="G387" s="177" t="s">
        <v>245</v>
      </c>
      <c r="H387" s="177">
        <v>15.65</v>
      </c>
      <c r="I387" s="177">
        <v>0</v>
      </c>
      <c r="J387" s="177" t="s">
        <v>193</v>
      </c>
      <c r="K387" s="177" t="s">
        <v>194</v>
      </c>
      <c r="L387" s="177" t="s">
        <v>194</v>
      </c>
      <c r="M387" s="177" t="s">
        <v>2341</v>
      </c>
      <c r="N387" s="177" t="s">
        <v>3095</v>
      </c>
    </row>
    <row r="388" spans="1:14" x14ac:dyDescent="0.25">
      <c r="A388" s="179">
        <v>43069</v>
      </c>
      <c r="B388" s="177">
        <v>2225</v>
      </c>
      <c r="C388" s="177" t="str">
        <f>VLOOKUP(B388,'Chart of Accounts'!A:B,2,FALSE)</f>
        <v>Staff incidentals</v>
      </c>
      <c r="D388" s="177" t="s">
        <v>265</v>
      </c>
      <c r="E388" s="177" t="s">
        <v>264</v>
      </c>
      <c r="F388" s="177" t="s">
        <v>4023</v>
      </c>
      <c r="G388" s="177" t="s">
        <v>245</v>
      </c>
      <c r="H388" s="177">
        <v>11.65</v>
      </c>
      <c r="I388" s="177">
        <v>0</v>
      </c>
      <c r="J388" s="177" t="s">
        <v>193</v>
      </c>
      <c r="K388" s="177" t="s">
        <v>194</v>
      </c>
      <c r="L388" s="177" t="s">
        <v>194</v>
      </c>
      <c r="M388" s="177" t="s">
        <v>2341</v>
      </c>
      <c r="N388" s="177" t="s">
        <v>3095</v>
      </c>
    </row>
    <row r="389" spans="1:14" x14ac:dyDescent="0.25">
      <c r="A389" s="179">
        <v>43069</v>
      </c>
      <c r="B389" s="177">
        <v>2225</v>
      </c>
      <c r="C389" s="177" t="str">
        <f>VLOOKUP(B389,'Chart of Accounts'!A:B,2,FALSE)</f>
        <v>Staff incidentals</v>
      </c>
      <c r="D389" s="177" t="s">
        <v>265</v>
      </c>
      <c r="E389" s="177" t="s">
        <v>264</v>
      </c>
      <c r="F389" s="177" t="s">
        <v>4022</v>
      </c>
      <c r="G389" s="177" t="s">
        <v>245</v>
      </c>
      <c r="H389" s="177">
        <v>40.869999999999997</v>
      </c>
      <c r="I389" s="177">
        <v>0</v>
      </c>
      <c r="J389" s="177" t="s">
        <v>193</v>
      </c>
      <c r="K389" s="177" t="s">
        <v>194</v>
      </c>
      <c r="L389" s="177" t="s">
        <v>194</v>
      </c>
      <c r="M389" s="177" t="s">
        <v>2341</v>
      </c>
      <c r="N389" s="177" t="s">
        <v>3081</v>
      </c>
    </row>
    <row r="390" spans="1:14" x14ac:dyDescent="0.25">
      <c r="A390" s="179">
        <v>43069</v>
      </c>
      <c r="B390" s="177">
        <v>2225</v>
      </c>
      <c r="C390" s="177" t="str">
        <f>VLOOKUP(B390,'Chart of Accounts'!A:B,2,FALSE)</f>
        <v>Staff incidentals</v>
      </c>
      <c r="D390" s="177" t="s">
        <v>265</v>
      </c>
      <c r="E390" s="177" t="s">
        <v>264</v>
      </c>
      <c r="F390" s="177" t="s">
        <v>4021</v>
      </c>
      <c r="G390" s="177" t="s">
        <v>245</v>
      </c>
      <c r="H390" s="177">
        <v>15.65</v>
      </c>
      <c r="I390" s="177">
        <v>0</v>
      </c>
      <c r="J390" s="177" t="s">
        <v>193</v>
      </c>
      <c r="K390" s="177" t="s">
        <v>194</v>
      </c>
      <c r="L390" s="177" t="s">
        <v>194</v>
      </c>
      <c r="M390" s="177" t="s">
        <v>2341</v>
      </c>
      <c r="N390" s="177" t="s">
        <v>3095</v>
      </c>
    </row>
    <row r="391" spans="1:14" x14ac:dyDescent="0.25">
      <c r="A391" s="179">
        <v>43069</v>
      </c>
      <c r="B391" s="177">
        <v>2225</v>
      </c>
      <c r="C391" s="177" t="str">
        <f>VLOOKUP(B391,'Chart of Accounts'!A:B,2,FALSE)</f>
        <v>Staff incidentals</v>
      </c>
      <c r="D391" s="177" t="s">
        <v>265</v>
      </c>
      <c r="E391" s="177" t="s">
        <v>264</v>
      </c>
      <c r="F391" s="177" t="s">
        <v>4020</v>
      </c>
      <c r="G391" s="177" t="s">
        <v>245</v>
      </c>
      <c r="H391" s="177">
        <v>86.41</v>
      </c>
      <c r="I391" s="177">
        <v>0</v>
      </c>
      <c r="J391" s="177" t="s">
        <v>193</v>
      </c>
      <c r="K391" s="177" t="s">
        <v>194</v>
      </c>
      <c r="L391" s="177" t="s">
        <v>194</v>
      </c>
      <c r="M391" s="177" t="s">
        <v>2341</v>
      </c>
      <c r="N391" s="177" t="s">
        <v>224</v>
      </c>
    </row>
    <row r="392" spans="1:14" x14ac:dyDescent="0.25">
      <c r="A392" s="179">
        <v>43069</v>
      </c>
      <c r="B392" s="177">
        <v>2225</v>
      </c>
      <c r="C392" s="177" t="str">
        <f>VLOOKUP(B392,'Chart of Accounts'!A:B,2,FALSE)</f>
        <v>Staff incidentals</v>
      </c>
      <c r="D392" s="177" t="s">
        <v>265</v>
      </c>
      <c r="E392" s="177" t="s">
        <v>264</v>
      </c>
      <c r="F392" s="177" t="s">
        <v>4019</v>
      </c>
      <c r="G392" s="177" t="s">
        <v>245</v>
      </c>
      <c r="H392" s="177">
        <v>6.96</v>
      </c>
      <c r="I392" s="177">
        <v>0</v>
      </c>
      <c r="J392" s="177" t="s">
        <v>193</v>
      </c>
      <c r="K392" s="177" t="s">
        <v>194</v>
      </c>
      <c r="L392" s="177" t="s">
        <v>194</v>
      </c>
      <c r="M392" s="177" t="s">
        <v>2341</v>
      </c>
      <c r="N392" s="177" t="s">
        <v>1438</v>
      </c>
    </row>
    <row r="393" spans="1:14" x14ac:dyDescent="0.25">
      <c r="A393" s="179">
        <v>43069</v>
      </c>
      <c r="B393" s="177">
        <v>2225</v>
      </c>
      <c r="C393" s="177" t="str">
        <f>VLOOKUP(B393,'Chart of Accounts'!A:B,2,FALSE)</f>
        <v>Staff incidentals</v>
      </c>
      <c r="D393" s="177" t="s">
        <v>265</v>
      </c>
      <c r="E393" s="177" t="s">
        <v>264</v>
      </c>
      <c r="F393" s="177" t="s">
        <v>4018</v>
      </c>
      <c r="G393" s="177" t="s">
        <v>245</v>
      </c>
      <c r="H393" s="177">
        <v>14.78</v>
      </c>
      <c r="I393" s="177">
        <v>0</v>
      </c>
      <c r="J393" s="177" t="s">
        <v>193</v>
      </c>
      <c r="K393" s="177" t="s">
        <v>194</v>
      </c>
      <c r="L393" s="177" t="s">
        <v>194</v>
      </c>
      <c r="M393" s="177" t="s">
        <v>2341</v>
      </c>
      <c r="N393" s="177" t="s">
        <v>3095</v>
      </c>
    </row>
    <row r="394" spans="1:14" x14ac:dyDescent="0.25">
      <c r="A394" s="179">
        <v>43069</v>
      </c>
      <c r="B394" s="177">
        <v>2225</v>
      </c>
      <c r="C394" s="177" t="str">
        <f>VLOOKUP(B394,'Chart of Accounts'!A:B,2,FALSE)</f>
        <v>Staff incidentals</v>
      </c>
      <c r="D394" s="177" t="s">
        <v>265</v>
      </c>
      <c r="E394" s="177" t="s">
        <v>264</v>
      </c>
      <c r="F394" s="177" t="s">
        <v>4017</v>
      </c>
      <c r="G394" s="177" t="s">
        <v>245</v>
      </c>
      <c r="H394" s="177">
        <v>57.39</v>
      </c>
      <c r="I394" s="177">
        <v>0</v>
      </c>
      <c r="J394" s="177" t="s">
        <v>193</v>
      </c>
      <c r="K394" s="177" t="s">
        <v>194</v>
      </c>
      <c r="L394" s="177" t="s">
        <v>194</v>
      </c>
      <c r="M394" s="177" t="s">
        <v>2341</v>
      </c>
      <c r="N394" s="177" t="s">
        <v>2965</v>
      </c>
    </row>
    <row r="395" spans="1:14" x14ac:dyDescent="0.25">
      <c r="A395" s="179">
        <v>43069</v>
      </c>
      <c r="B395" s="177">
        <v>2225</v>
      </c>
      <c r="C395" s="177" t="str">
        <f>VLOOKUP(B395,'Chart of Accounts'!A:B,2,FALSE)</f>
        <v>Staff incidentals</v>
      </c>
      <c r="D395" s="177" t="s">
        <v>265</v>
      </c>
      <c r="E395" s="177" t="s">
        <v>264</v>
      </c>
      <c r="F395" s="177" t="s">
        <v>4016</v>
      </c>
      <c r="G395" s="177" t="s">
        <v>245</v>
      </c>
      <c r="H395" s="177">
        <v>4.87</v>
      </c>
      <c r="I395" s="177">
        <v>0</v>
      </c>
      <c r="J395" s="177" t="s">
        <v>193</v>
      </c>
      <c r="K395" s="177" t="s">
        <v>194</v>
      </c>
      <c r="L395" s="177" t="s">
        <v>194</v>
      </c>
      <c r="M395" s="177" t="s">
        <v>2341</v>
      </c>
      <c r="N395" s="177" t="s">
        <v>3095</v>
      </c>
    </row>
    <row r="396" spans="1:14" x14ac:dyDescent="0.25">
      <c r="A396" s="179">
        <v>43069</v>
      </c>
      <c r="B396" s="177">
        <v>2225</v>
      </c>
      <c r="C396" s="177" t="str">
        <f>VLOOKUP(B396,'Chart of Accounts'!A:B,2,FALSE)</f>
        <v>Staff incidentals</v>
      </c>
      <c r="D396" s="177" t="s">
        <v>265</v>
      </c>
      <c r="E396" s="177" t="s">
        <v>264</v>
      </c>
      <c r="F396" s="177" t="s">
        <v>4015</v>
      </c>
      <c r="G396" s="177" t="s">
        <v>245</v>
      </c>
      <c r="H396" s="177">
        <v>34.78</v>
      </c>
      <c r="I396" s="177">
        <v>0</v>
      </c>
      <c r="J396" s="177" t="s">
        <v>193</v>
      </c>
      <c r="K396" s="177" t="s">
        <v>194</v>
      </c>
      <c r="L396" s="177" t="s">
        <v>194</v>
      </c>
      <c r="M396" s="177" t="s">
        <v>2341</v>
      </c>
      <c r="N396" s="177" t="s">
        <v>1438</v>
      </c>
    </row>
    <row r="397" spans="1:14" x14ac:dyDescent="0.25">
      <c r="A397" s="179">
        <v>43069</v>
      </c>
      <c r="B397" s="177">
        <v>2225</v>
      </c>
      <c r="C397" s="177" t="str">
        <f>VLOOKUP(B397,'Chart of Accounts'!A:B,2,FALSE)</f>
        <v>Staff incidentals</v>
      </c>
      <c r="D397" s="177" t="s">
        <v>265</v>
      </c>
      <c r="E397" s="177" t="s">
        <v>264</v>
      </c>
      <c r="F397" s="177" t="s">
        <v>4014</v>
      </c>
      <c r="G397" s="177" t="s">
        <v>245</v>
      </c>
      <c r="H397" s="177">
        <v>19.5</v>
      </c>
      <c r="I397" s="177">
        <v>0</v>
      </c>
      <c r="J397" s="177" t="s">
        <v>193</v>
      </c>
      <c r="K397" s="177" t="s">
        <v>194</v>
      </c>
      <c r="L397" s="177" t="s">
        <v>194</v>
      </c>
      <c r="M397" s="177" t="s">
        <v>2338</v>
      </c>
      <c r="N397" s="177" t="s">
        <v>3101</v>
      </c>
    </row>
    <row r="398" spans="1:14" x14ac:dyDescent="0.25">
      <c r="A398" s="179">
        <v>43069</v>
      </c>
      <c r="B398" s="177">
        <v>2225</v>
      </c>
      <c r="C398" s="177" t="str">
        <f>VLOOKUP(B398,'Chart of Accounts'!A:B,2,FALSE)</f>
        <v>Staff incidentals</v>
      </c>
      <c r="D398" s="177" t="s">
        <v>265</v>
      </c>
      <c r="E398" s="177" t="s">
        <v>264</v>
      </c>
      <c r="F398" s="177" t="s">
        <v>4013</v>
      </c>
      <c r="G398" s="177" t="s">
        <v>245</v>
      </c>
      <c r="H398" s="177">
        <v>24.52</v>
      </c>
      <c r="I398" s="177">
        <v>0</v>
      </c>
      <c r="J398" s="177" t="s">
        <v>193</v>
      </c>
      <c r="K398" s="177" t="s">
        <v>194</v>
      </c>
      <c r="L398" s="177" t="s">
        <v>194</v>
      </c>
      <c r="M398" s="177" t="s">
        <v>2338</v>
      </c>
      <c r="N398" s="177" t="s">
        <v>3081</v>
      </c>
    </row>
    <row r="399" spans="1:14" x14ac:dyDescent="0.25">
      <c r="A399" s="179">
        <v>43069</v>
      </c>
      <c r="B399" s="177">
        <v>2225</v>
      </c>
      <c r="C399" s="177" t="str">
        <f>VLOOKUP(B399,'Chart of Accounts'!A:B,2,FALSE)</f>
        <v>Staff incidentals</v>
      </c>
      <c r="D399" s="177" t="s">
        <v>265</v>
      </c>
      <c r="E399" s="177" t="s">
        <v>264</v>
      </c>
      <c r="F399" s="177" t="s">
        <v>2001</v>
      </c>
      <c r="G399" s="177" t="s">
        <v>245</v>
      </c>
      <c r="H399" s="177">
        <v>15.65</v>
      </c>
      <c r="I399" s="177">
        <v>0</v>
      </c>
      <c r="J399" s="177" t="s">
        <v>193</v>
      </c>
      <c r="K399" s="177" t="s">
        <v>194</v>
      </c>
      <c r="L399" s="177" t="s">
        <v>194</v>
      </c>
      <c r="M399" s="177" t="s">
        <v>2338</v>
      </c>
      <c r="N399" s="177" t="s">
        <v>3095</v>
      </c>
    </row>
    <row r="400" spans="1:14" x14ac:dyDescent="0.25">
      <c r="A400" s="179">
        <v>43069</v>
      </c>
      <c r="B400" s="177">
        <v>2225</v>
      </c>
      <c r="C400" s="177" t="str">
        <f>VLOOKUP(B400,'Chart of Accounts'!A:B,2,FALSE)</f>
        <v>Staff incidentals</v>
      </c>
      <c r="D400" s="177" t="s">
        <v>265</v>
      </c>
      <c r="E400" s="177" t="s">
        <v>264</v>
      </c>
      <c r="F400" s="177" t="s">
        <v>4012</v>
      </c>
      <c r="G400" s="177" t="s">
        <v>245</v>
      </c>
      <c r="H400" s="177">
        <v>282.61</v>
      </c>
      <c r="I400" s="177">
        <v>0</v>
      </c>
      <c r="J400" s="177" t="s">
        <v>193</v>
      </c>
      <c r="K400" s="177" t="s">
        <v>194</v>
      </c>
      <c r="L400" s="177" t="s">
        <v>194</v>
      </c>
      <c r="M400" s="177" t="s">
        <v>2338</v>
      </c>
      <c r="N400" s="177" t="s">
        <v>3081</v>
      </c>
    </row>
    <row r="401" spans="1:14" x14ac:dyDescent="0.25">
      <c r="A401" s="179">
        <v>43069</v>
      </c>
      <c r="B401" s="177">
        <v>2225</v>
      </c>
      <c r="C401" s="177" t="str">
        <f>VLOOKUP(B401,'Chart of Accounts'!A:B,2,FALSE)</f>
        <v>Staff incidentals</v>
      </c>
      <c r="D401" s="177" t="s">
        <v>265</v>
      </c>
      <c r="E401" s="177" t="s">
        <v>264</v>
      </c>
      <c r="F401" s="177" t="s">
        <v>4011</v>
      </c>
      <c r="G401" s="177" t="s">
        <v>245</v>
      </c>
      <c r="H401" s="177">
        <v>132.16999999999999</v>
      </c>
      <c r="I401" s="177">
        <v>0</v>
      </c>
      <c r="J401" s="177" t="s">
        <v>193</v>
      </c>
      <c r="K401" s="177" t="s">
        <v>194</v>
      </c>
      <c r="L401" s="177" t="s">
        <v>194</v>
      </c>
      <c r="M401" s="177" t="s">
        <v>2899</v>
      </c>
      <c r="N401" s="177" t="s">
        <v>3025</v>
      </c>
    </row>
    <row r="402" spans="1:14" x14ac:dyDescent="0.25">
      <c r="A402" s="179">
        <v>43069</v>
      </c>
      <c r="B402" s="177">
        <v>2225</v>
      </c>
      <c r="C402" s="177" t="str">
        <f>VLOOKUP(B402,'Chart of Accounts'!A:B,2,FALSE)</f>
        <v>Staff incidentals</v>
      </c>
      <c r="D402" s="177" t="s">
        <v>265</v>
      </c>
      <c r="E402" s="177" t="s">
        <v>264</v>
      </c>
      <c r="F402" s="177" t="s">
        <v>2372</v>
      </c>
      <c r="G402" s="177" t="s">
        <v>245</v>
      </c>
      <c r="H402" s="177">
        <v>768.25</v>
      </c>
      <c r="I402" s="177">
        <v>0</v>
      </c>
      <c r="J402" s="177" t="s">
        <v>262</v>
      </c>
      <c r="K402" s="177" t="s">
        <v>2171</v>
      </c>
      <c r="L402" s="177" t="s">
        <v>2171</v>
      </c>
      <c r="M402" s="177" t="s">
        <v>2373</v>
      </c>
      <c r="N402" s="177" t="s">
        <v>383</v>
      </c>
    </row>
    <row r="403" spans="1:14" x14ac:dyDescent="0.25">
      <c r="A403" s="179">
        <v>43070</v>
      </c>
      <c r="B403" s="177">
        <v>2225</v>
      </c>
      <c r="C403" s="177" t="str">
        <f>VLOOKUP(B403,'Chart of Accounts'!A:B,2,FALSE)</f>
        <v>Staff incidentals</v>
      </c>
      <c r="D403" s="177" t="s">
        <v>265</v>
      </c>
      <c r="E403" s="177" t="s">
        <v>264</v>
      </c>
      <c r="F403" s="177" t="s">
        <v>2372</v>
      </c>
      <c r="G403" s="177" t="s">
        <v>245</v>
      </c>
      <c r="H403" s="177">
        <v>-768.25</v>
      </c>
      <c r="I403" s="177">
        <v>0</v>
      </c>
      <c r="J403" s="177" t="s">
        <v>262</v>
      </c>
      <c r="K403" s="177" t="s">
        <v>2171</v>
      </c>
      <c r="L403" s="177" t="s">
        <v>2171</v>
      </c>
      <c r="M403" s="177" t="s">
        <v>2371</v>
      </c>
      <c r="N403" s="177" t="s">
        <v>383</v>
      </c>
    </row>
    <row r="404" spans="1:14" x14ac:dyDescent="0.25">
      <c r="A404" s="179">
        <v>43074</v>
      </c>
      <c r="B404" s="177">
        <v>2225</v>
      </c>
      <c r="C404" s="177" t="str">
        <f>VLOOKUP(B404,'Chart of Accounts'!A:B,2,FALSE)</f>
        <v>Staff incidentals</v>
      </c>
      <c r="D404" s="177" t="s">
        <v>265</v>
      </c>
      <c r="E404" s="177" t="s">
        <v>264</v>
      </c>
      <c r="F404" s="177" t="s">
        <v>2370</v>
      </c>
      <c r="G404" s="177" t="s">
        <v>245</v>
      </c>
      <c r="H404" s="177">
        <v>768.25</v>
      </c>
      <c r="I404" s="177">
        <v>115.24</v>
      </c>
      <c r="K404" s="177" t="s">
        <v>188</v>
      </c>
      <c r="M404" s="177" t="s">
        <v>2369</v>
      </c>
    </row>
    <row r="405" spans="1:14" x14ac:dyDescent="0.25">
      <c r="A405" s="179">
        <v>43082</v>
      </c>
      <c r="B405" s="177">
        <v>2225</v>
      </c>
      <c r="C405" s="177" t="str">
        <f>VLOOKUP(B405,'Chart of Accounts'!A:B,2,FALSE)</f>
        <v>Staff incidentals</v>
      </c>
      <c r="D405" s="177" t="s">
        <v>265</v>
      </c>
      <c r="E405" s="177" t="s">
        <v>264</v>
      </c>
      <c r="F405" s="177" t="s">
        <v>4010</v>
      </c>
      <c r="G405" s="177" t="s">
        <v>245</v>
      </c>
      <c r="H405" s="177">
        <v>37.39</v>
      </c>
      <c r="I405" s="177">
        <v>0</v>
      </c>
      <c r="J405" s="177" t="s">
        <v>193</v>
      </c>
      <c r="K405" s="177" t="s">
        <v>194</v>
      </c>
      <c r="L405" s="177" t="s">
        <v>194</v>
      </c>
      <c r="M405" s="177" t="s">
        <v>2895</v>
      </c>
      <c r="N405" s="177" t="s">
        <v>224</v>
      </c>
    </row>
    <row r="406" spans="1:14" x14ac:dyDescent="0.25">
      <c r="A406" s="179">
        <v>43082</v>
      </c>
      <c r="B406" s="177">
        <v>2225</v>
      </c>
      <c r="C406" s="177" t="str">
        <f>VLOOKUP(B406,'Chart of Accounts'!A:B,2,FALSE)</f>
        <v>Staff incidentals</v>
      </c>
      <c r="D406" s="177" t="s">
        <v>265</v>
      </c>
      <c r="E406" s="177" t="s">
        <v>264</v>
      </c>
      <c r="F406" s="177" t="s">
        <v>4009</v>
      </c>
      <c r="G406" s="177" t="s">
        <v>245</v>
      </c>
      <c r="H406" s="177">
        <v>57.39</v>
      </c>
      <c r="I406" s="177">
        <v>0</v>
      </c>
      <c r="J406" s="177" t="s">
        <v>193</v>
      </c>
      <c r="K406" s="177" t="s">
        <v>194</v>
      </c>
      <c r="L406" s="177" t="s">
        <v>194</v>
      </c>
      <c r="M406" s="177" t="s">
        <v>2895</v>
      </c>
      <c r="N406" s="177" t="s">
        <v>2965</v>
      </c>
    </row>
    <row r="407" spans="1:14" x14ac:dyDescent="0.25">
      <c r="A407" s="179">
        <v>43090</v>
      </c>
      <c r="B407" s="177">
        <v>2225</v>
      </c>
      <c r="C407" s="177" t="str">
        <f>VLOOKUP(B407,'Chart of Accounts'!A:B,2,FALSE)</f>
        <v>Staff incidentals</v>
      </c>
      <c r="D407" s="177" t="s">
        <v>265</v>
      </c>
      <c r="E407" s="177" t="s">
        <v>264</v>
      </c>
      <c r="F407" s="177" t="s">
        <v>4008</v>
      </c>
      <c r="G407" s="177" t="s">
        <v>245</v>
      </c>
      <c r="H407" s="177">
        <v>5.74</v>
      </c>
      <c r="I407" s="177">
        <v>0</v>
      </c>
      <c r="J407" s="177" t="s">
        <v>193</v>
      </c>
      <c r="K407" s="177" t="s">
        <v>194</v>
      </c>
      <c r="L407" s="177" t="s">
        <v>194</v>
      </c>
      <c r="M407" s="177" t="s">
        <v>2267</v>
      </c>
      <c r="N407" s="177" t="s">
        <v>2965</v>
      </c>
    </row>
    <row r="408" spans="1:14" x14ac:dyDescent="0.25">
      <c r="A408" s="179">
        <v>43100</v>
      </c>
      <c r="B408" s="177">
        <v>2225</v>
      </c>
      <c r="C408" s="177" t="str">
        <f>VLOOKUP(B408,'Chart of Accounts'!A:B,2,FALSE)</f>
        <v>Staff incidentals</v>
      </c>
      <c r="D408" s="177" t="s">
        <v>265</v>
      </c>
      <c r="E408" s="177" t="s">
        <v>264</v>
      </c>
      <c r="F408" s="177" t="s">
        <v>4007</v>
      </c>
      <c r="G408" s="177" t="s">
        <v>245</v>
      </c>
      <c r="H408" s="177">
        <v>11.13</v>
      </c>
      <c r="I408" s="177">
        <v>0</v>
      </c>
      <c r="J408" s="177" t="s">
        <v>193</v>
      </c>
      <c r="K408" s="177" t="s">
        <v>201</v>
      </c>
      <c r="L408" s="177" t="s">
        <v>201</v>
      </c>
      <c r="M408" s="177" t="s">
        <v>4004</v>
      </c>
      <c r="N408" s="177" t="s">
        <v>3095</v>
      </c>
    </row>
    <row r="409" spans="1:14" x14ac:dyDescent="0.25">
      <c r="A409" s="179">
        <v>43100</v>
      </c>
      <c r="B409" s="177">
        <v>2225</v>
      </c>
      <c r="C409" s="177" t="str">
        <f>VLOOKUP(B409,'Chart of Accounts'!A:B,2,FALSE)</f>
        <v>Staff incidentals</v>
      </c>
      <c r="D409" s="177" t="s">
        <v>265</v>
      </c>
      <c r="E409" s="177" t="s">
        <v>264</v>
      </c>
      <c r="F409" s="177" t="s">
        <v>4006</v>
      </c>
      <c r="G409" s="177" t="s">
        <v>245</v>
      </c>
      <c r="H409" s="177">
        <v>44.35</v>
      </c>
      <c r="I409" s="177">
        <v>0</v>
      </c>
      <c r="J409" s="177" t="s">
        <v>193</v>
      </c>
      <c r="K409" s="177" t="s">
        <v>201</v>
      </c>
      <c r="L409" s="177" t="s">
        <v>201</v>
      </c>
      <c r="M409" s="177" t="s">
        <v>4004</v>
      </c>
      <c r="N409" s="177" t="s">
        <v>224</v>
      </c>
    </row>
    <row r="410" spans="1:14" x14ac:dyDescent="0.25">
      <c r="A410" s="179">
        <v>43100</v>
      </c>
      <c r="B410" s="177">
        <v>2225</v>
      </c>
      <c r="C410" s="177" t="str">
        <f>VLOOKUP(B410,'Chart of Accounts'!A:B,2,FALSE)</f>
        <v>Staff incidentals</v>
      </c>
      <c r="D410" s="177" t="s">
        <v>265</v>
      </c>
      <c r="E410" s="177" t="s">
        <v>264</v>
      </c>
      <c r="F410" s="177" t="s">
        <v>4005</v>
      </c>
      <c r="G410" s="177" t="s">
        <v>245</v>
      </c>
      <c r="H410" s="177">
        <v>530.87</v>
      </c>
      <c r="I410" s="177">
        <v>0</v>
      </c>
      <c r="J410" s="177" t="s">
        <v>193</v>
      </c>
      <c r="K410" s="177" t="s">
        <v>201</v>
      </c>
      <c r="L410" s="177" t="s">
        <v>201</v>
      </c>
      <c r="M410" s="177" t="s">
        <v>4004</v>
      </c>
      <c r="N410" s="177" t="s">
        <v>3081</v>
      </c>
    </row>
    <row r="411" spans="1:14" x14ac:dyDescent="0.25">
      <c r="A411" s="179">
        <v>43100</v>
      </c>
      <c r="B411" s="177">
        <v>2225</v>
      </c>
      <c r="C411" s="177" t="str">
        <f>VLOOKUP(B411,'Chart of Accounts'!A:B,2,FALSE)</f>
        <v>Staff incidentals</v>
      </c>
      <c r="D411" s="177" t="s">
        <v>265</v>
      </c>
      <c r="E411" s="177" t="s">
        <v>264</v>
      </c>
      <c r="F411" s="177" t="s">
        <v>2889</v>
      </c>
      <c r="G411" s="177" t="s">
        <v>245</v>
      </c>
      <c r="H411" s="177">
        <v>241.69</v>
      </c>
      <c r="I411" s="177">
        <v>0</v>
      </c>
      <c r="J411" s="177" t="s">
        <v>262</v>
      </c>
      <c r="K411" s="177" t="s">
        <v>197</v>
      </c>
      <c r="L411" s="177" t="s">
        <v>197</v>
      </c>
      <c r="M411" s="177" t="s">
        <v>2893</v>
      </c>
      <c r="N411" s="177" t="s">
        <v>383</v>
      </c>
    </row>
    <row r="412" spans="1:14" x14ac:dyDescent="0.25">
      <c r="A412" s="179">
        <v>43100</v>
      </c>
      <c r="B412" s="177">
        <v>2225</v>
      </c>
      <c r="C412" s="177" t="str">
        <f>VLOOKUP(B412,'Chart of Accounts'!A:B,2,FALSE)</f>
        <v>Staff incidentals</v>
      </c>
      <c r="D412" s="177" t="s">
        <v>265</v>
      </c>
      <c r="E412" s="177" t="s">
        <v>264</v>
      </c>
      <c r="F412" s="177" t="s">
        <v>4003</v>
      </c>
      <c r="G412" s="177" t="s">
        <v>245</v>
      </c>
      <c r="H412" s="177">
        <v>62.61</v>
      </c>
      <c r="I412" s="177">
        <v>0</v>
      </c>
      <c r="J412" s="177" t="s">
        <v>193</v>
      </c>
      <c r="K412" s="177" t="s">
        <v>201</v>
      </c>
      <c r="L412" s="177" t="s">
        <v>201</v>
      </c>
      <c r="M412" s="177" t="s">
        <v>2890</v>
      </c>
      <c r="N412" s="177" t="s">
        <v>3081</v>
      </c>
    </row>
    <row r="413" spans="1:14" x14ac:dyDescent="0.25">
      <c r="A413" s="179">
        <v>43100</v>
      </c>
      <c r="B413" s="177">
        <v>2225</v>
      </c>
      <c r="C413" s="177" t="str">
        <f>VLOOKUP(B413,'Chart of Accounts'!A:B,2,FALSE)</f>
        <v>Staff incidentals</v>
      </c>
      <c r="D413" s="177" t="s">
        <v>265</v>
      </c>
      <c r="E413" s="177" t="s">
        <v>264</v>
      </c>
      <c r="F413" s="177" t="s">
        <v>4002</v>
      </c>
      <c r="G413" s="177" t="s">
        <v>245</v>
      </c>
      <c r="H413" s="177">
        <v>23.91</v>
      </c>
      <c r="I413" s="177">
        <v>0</v>
      </c>
      <c r="J413" s="177" t="s">
        <v>193</v>
      </c>
      <c r="K413" s="177" t="s">
        <v>201</v>
      </c>
      <c r="L413" s="177" t="s">
        <v>201</v>
      </c>
      <c r="M413" s="177" t="s">
        <v>2890</v>
      </c>
      <c r="N413" s="177" t="s">
        <v>3095</v>
      </c>
    </row>
    <row r="414" spans="1:14" x14ac:dyDescent="0.25">
      <c r="A414" s="179">
        <v>43100</v>
      </c>
      <c r="B414" s="177">
        <v>2225</v>
      </c>
      <c r="C414" s="177" t="str">
        <f>VLOOKUP(B414,'Chart of Accounts'!A:B,2,FALSE)</f>
        <v>Staff incidentals</v>
      </c>
      <c r="D414" s="177" t="s">
        <v>265</v>
      </c>
      <c r="E414" s="177" t="s">
        <v>264</v>
      </c>
      <c r="F414" s="177" t="s">
        <v>4001</v>
      </c>
      <c r="G414" s="177" t="s">
        <v>245</v>
      </c>
      <c r="H414" s="177">
        <v>604.63</v>
      </c>
      <c r="I414" s="177">
        <v>0</v>
      </c>
      <c r="J414" s="177" t="s">
        <v>193</v>
      </c>
      <c r="K414" s="177" t="s">
        <v>201</v>
      </c>
      <c r="L414" s="177" t="s">
        <v>201</v>
      </c>
      <c r="M414" s="177" t="s">
        <v>2890</v>
      </c>
      <c r="N414" s="177" t="s">
        <v>1195</v>
      </c>
    </row>
    <row r="415" spans="1:14" x14ac:dyDescent="0.25">
      <c r="A415" s="179">
        <v>43100</v>
      </c>
      <c r="B415" s="177">
        <v>2225</v>
      </c>
      <c r="C415" s="177" t="str">
        <f>VLOOKUP(B415,'Chart of Accounts'!A:B,2,FALSE)</f>
        <v>Staff incidentals</v>
      </c>
      <c r="D415" s="177" t="s">
        <v>265</v>
      </c>
      <c r="E415" s="177" t="s">
        <v>264</v>
      </c>
      <c r="F415" s="177" t="s">
        <v>4000</v>
      </c>
      <c r="G415" s="177" t="s">
        <v>245</v>
      </c>
      <c r="H415" s="177">
        <v>68.7</v>
      </c>
      <c r="I415" s="177">
        <v>0</v>
      </c>
      <c r="J415" s="177" t="s">
        <v>193</v>
      </c>
      <c r="K415" s="177" t="s">
        <v>201</v>
      </c>
      <c r="L415" s="177" t="s">
        <v>201</v>
      </c>
      <c r="M415" s="177" t="s">
        <v>2890</v>
      </c>
      <c r="N415" s="177" t="s">
        <v>3081</v>
      </c>
    </row>
    <row r="416" spans="1:14" x14ac:dyDescent="0.25">
      <c r="A416" s="179">
        <v>43100</v>
      </c>
      <c r="B416" s="177">
        <v>2225</v>
      </c>
      <c r="C416" s="177" t="str">
        <f>VLOOKUP(B416,'Chart of Accounts'!A:B,2,FALSE)</f>
        <v>Staff incidentals</v>
      </c>
      <c r="D416" s="177" t="s">
        <v>265</v>
      </c>
      <c r="E416" s="177" t="s">
        <v>264</v>
      </c>
      <c r="F416" s="177" t="s">
        <v>3999</v>
      </c>
      <c r="G416" s="177" t="s">
        <v>245</v>
      </c>
      <c r="H416" s="177">
        <v>12.35</v>
      </c>
      <c r="I416" s="177">
        <v>0</v>
      </c>
      <c r="J416" s="177" t="s">
        <v>193</v>
      </c>
      <c r="K416" s="177" t="s">
        <v>201</v>
      </c>
      <c r="L416" s="177" t="s">
        <v>201</v>
      </c>
      <c r="M416" s="177" t="s">
        <v>2890</v>
      </c>
      <c r="N416" s="177" t="s">
        <v>3095</v>
      </c>
    </row>
    <row r="417" spans="1:14" x14ac:dyDescent="0.25">
      <c r="A417" s="179">
        <v>43100</v>
      </c>
      <c r="B417" s="177">
        <v>2225</v>
      </c>
      <c r="C417" s="177" t="str">
        <f>VLOOKUP(B417,'Chart of Accounts'!A:B,2,FALSE)</f>
        <v>Staff incidentals</v>
      </c>
      <c r="D417" s="177" t="s">
        <v>265</v>
      </c>
      <c r="E417" s="177" t="s">
        <v>264</v>
      </c>
      <c r="F417" s="177" t="s">
        <v>3998</v>
      </c>
      <c r="G417" s="177" t="s">
        <v>245</v>
      </c>
      <c r="H417" s="177">
        <v>12.96</v>
      </c>
      <c r="I417" s="177">
        <v>0</v>
      </c>
      <c r="J417" s="177" t="s">
        <v>193</v>
      </c>
      <c r="K417" s="177" t="s">
        <v>201</v>
      </c>
      <c r="L417" s="177" t="s">
        <v>201</v>
      </c>
      <c r="M417" s="177" t="s">
        <v>2890</v>
      </c>
      <c r="N417" s="177" t="s">
        <v>3095</v>
      </c>
    </row>
    <row r="418" spans="1:14" x14ac:dyDescent="0.25">
      <c r="A418" s="179">
        <v>43100</v>
      </c>
      <c r="B418" s="177">
        <v>2225</v>
      </c>
      <c r="C418" s="177" t="str">
        <f>VLOOKUP(B418,'Chart of Accounts'!A:B,2,FALSE)</f>
        <v>Staff incidentals</v>
      </c>
      <c r="D418" s="177" t="s">
        <v>265</v>
      </c>
      <c r="E418" s="177" t="s">
        <v>264</v>
      </c>
      <c r="F418" s="177" t="s">
        <v>3997</v>
      </c>
      <c r="G418" s="177" t="s">
        <v>245</v>
      </c>
      <c r="H418" s="177">
        <v>2.61</v>
      </c>
      <c r="I418" s="177">
        <v>0</v>
      </c>
      <c r="J418" s="177" t="s">
        <v>193</v>
      </c>
      <c r="K418" s="177" t="s">
        <v>201</v>
      </c>
      <c r="L418" s="177" t="s">
        <v>201</v>
      </c>
      <c r="M418" s="177" t="s">
        <v>2890</v>
      </c>
      <c r="N418" s="177" t="s">
        <v>3095</v>
      </c>
    </row>
    <row r="419" spans="1:14" x14ac:dyDescent="0.25">
      <c r="A419" s="179">
        <v>43100</v>
      </c>
      <c r="B419" s="177">
        <v>2225</v>
      </c>
      <c r="C419" s="177" t="str">
        <f>VLOOKUP(B419,'Chart of Accounts'!A:B,2,FALSE)</f>
        <v>Staff incidentals</v>
      </c>
      <c r="D419" s="177" t="s">
        <v>265</v>
      </c>
      <c r="E419" s="177" t="s">
        <v>264</v>
      </c>
      <c r="F419" s="177" t="s">
        <v>2892</v>
      </c>
      <c r="G419" s="177" t="s">
        <v>245</v>
      </c>
      <c r="H419" s="177">
        <v>13.02</v>
      </c>
      <c r="I419" s="177">
        <v>0</v>
      </c>
      <c r="J419" s="177" t="s">
        <v>193</v>
      </c>
      <c r="K419" s="177" t="s">
        <v>201</v>
      </c>
      <c r="L419" s="177" t="s">
        <v>201</v>
      </c>
      <c r="M419" s="177" t="s">
        <v>2890</v>
      </c>
      <c r="N419" s="177" t="s">
        <v>224</v>
      </c>
    </row>
    <row r="420" spans="1:14" x14ac:dyDescent="0.25">
      <c r="A420" s="179">
        <v>43100</v>
      </c>
      <c r="B420" s="177">
        <v>2225</v>
      </c>
      <c r="C420" s="177" t="str">
        <f>VLOOKUP(B420,'Chart of Accounts'!A:B,2,FALSE)</f>
        <v>Staff incidentals</v>
      </c>
      <c r="D420" s="177" t="s">
        <v>265</v>
      </c>
      <c r="E420" s="177" t="s">
        <v>264</v>
      </c>
      <c r="F420" s="177" t="s">
        <v>3996</v>
      </c>
      <c r="G420" s="177" t="s">
        <v>245</v>
      </c>
      <c r="H420" s="177">
        <v>12.16</v>
      </c>
      <c r="I420" s="177">
        <v>0</v>
      </c>
      <c r="J420" s="177" t="s">
        <v>193</v>
      </c>
      <c r="K420" s="177" t="s">
        <v>201</v>
      </c>
      <c r="L420" s="177" t="s">
        <v>201</v>
      </c>
      <c r="M420" s="177" t="s">
        <v>2890</v>
      </c>
      <c r="N420" s="177" t="s">
        <v>2090</v>
      </c>
    </row>
    <row r="421" spans="1:14" x14ac:dyDescent="0.25">
      <c r="A421" s="179">
        <v>43100</v>
      </c>
      <c r="B421" s="177">
        <v>2225</v>
      </c>
      <c r="C421" s="177" t="str">
        <f>VLOOKUP(B421,'Chart of Accounts'!A:B,2,FALSE)</f>
        <v>Staff incidentals</v>
      </c>
      <c r="D421" s="177" t="s">
        <v>265</v>
      </c>
      <c r="E421" s="177" t="s">
        <v>264</v>
      </c>
      <c r="F421" s="177" t="s">
        <v>3995</v>
      </c>
      <c r="G421" s="177" t="s">
        <v>245</v>
      </c>
      <c r="H421" s="177">
        <v>43.48</v>
      </c>
      <c r="I421" s="177">
        <v>0</v>
      </c>
      <c r="J421" s="177" t="s">
        <v>193</v>
      </c>
      <c r="K421" s="177" t="s">
        <v>201</v>
      </c>
      <c r="L421" s="177" t="s">
        <v>201</v>
      </c>
      <c r="M421" s="177" t="s">
        <v>2890</v>
      </c>
      <c r="N421" s="177" t="s">
        <v>3994</v>
      </c>
    </row>
    <row r="422" spans="1:14" x14ac:dyDescent="0.25">
      <c r="A422" s="179">
        <v>43100</v>
      </c>
      <c r="B422" s="177">
        <v>2225</v>
      </c>
      <c r="C422" s="177" t="str">
        <f>VLOOKUP(B422,'Chart of Accounts'!A:B,2,FALSE)</f>
        <v>Staff incidentals</v>
      </c>
      <c r="D422" s="177" t="s">
        <v>265</v>
      </c>
      <c r="E422" s="177" t="s">
        <v>264</v>
      </c>
      <c r="F422" s="177" t="s">
        <v>3993</v>
      </c>
      <c r="G422" s="177" t="s">
        <v>245</v>
      </c>
      <c r="H422" s="177">
        <v>11.48</v>
      </c>
      <c r="I422" s="177">
        <v>0</v>
      </c>
      <c r="J422" s="177" t="s">
        <v>193</v>
      </c>
      <c r="K422" s="177" t="s">
        <v>201</v>
      </c>
      <c r="L422" s="177" t="s">
        <v>201</v>
      </c>
      <c r="M422" s="177" t="s">
        <v>2890</v>
      </c>
      <c r="N422" s="177" t="s">
        <v>2965</v>
      </c>
    </row>
    <row r="423" spans="1:14" x14ac:dyDescent="0.25">
      <c r="A423" s="179">
        <v>43101</v>
      </c>
      <c r="B423" s="177">
        <v>2225</v>
      </c>
      <c r="C423" s="177" t="str">
        <f>VLOOKUP(B423,'Chart of Accounts'!A:B,2,FALSE)</f>
        <v>Staff incidentals</v>
      </c>
      <c r="D423" s="177" t="s">
        <v>265</v>
      </c>
      <c r="E423" s="177" t="s">
        <v>264</v>
      </c>
      <c r="F423" s="177" t="s">
        <v>2889</v>
      </c>
      <c r="G423" s="177" t="s">
        <v>245</v>
      </c>
      <c r="H423" s="177">
        <v>-241.69</v>
      </c>
      <c r="I423" s="177">
        <v>0</v>
      </c>
      <c r="J423" s="177" t="s">
        <v>262</v>
      </c>
      <c r="K423" s="177" t="s">
        <v>197</v>
      </c>
      <c r="L423" s="177" t="s">
        <v>197</v>
      </c>
      <c r="M423" s="177" t="s">
        <v>2888</v>
      </c>
      <c r="N423" s="177" t="s">
        <v>383</v>
      </c>
    </row>
    <row r="424" spans="1:14" x14ac:dyDescent="0.25">
      <c r="A424" s="179">
        <v>43117</v>
      </c>
      <c r="B424" s="177">
        <v>2225</v>
      </c>
      <c r="C424" s="177" t="str">
        <f>VLOOKUP(B424,'Chart of Accounts'!A:B,2,FALSE)</f>
        <v>Staff incidentals</v>
      </c>
      <c r="D424" s="177" t="s">
        <v>265</v>
      </c>
      <c r="E424" s="177" t="s">
        <v>264</v>
      </c>
      <c r="F424" s="177" t="s">
        <v>2885</v>
      </c>
      <c r="G424" s="177" t="s">
        <v>245</v>
      </c>
      <c r="H424" s="177">
        <v>241.69</v>
      </c>
      <c r="I424" s="177">
        <v>36.25</v>
      </c>
      <c r="K424" s="177" t="s">
        <v>194</v>
      </c>
      <c r="M424" s="177" t="s">
        <v>2884</v>
      </c>
    </row>
    <row r="425" spans="1:14" x14ac:dyDescent="0.25">
      <c r="A425" s="179">
        <v>43124</v>
      </c>
      <c r="B425" s="177">
        <v>2225</v>
      </c>
      <c r="C425" s="177" t="str">
        <f>VLOOKUP(B425,'Chart of Accounts'!A:B,2,FALSE)</f>
        <v>Staff incidentals</v>
      </c>
      <c r="D425" s="177" t="s">
        <v>265</v>
      </c>
      <c r="E425" s="177" t="s">
        <v>264</v>
      </c>
      <c r="F425" s="177" t="s">
        <v>3992</v>
      </c>
      <c r="G425" s="177" t="s">
        <v>245</v>
      </c>
      <c r="H425" s="177">
        <v>13.57</v>
      </c>
      <c r="I425" s="177">
        <v>2.0299999999999998</v>
      </c>
      <c r="K425" s="177" t="s">
        <v>209</v>
      </c>
      <c r="M425" s="177" t="s">
        <v>3991</v>
      </c>
    </row>
    <row r="426" spans="1:14" x14ac:dyDescent="0.25">
      <c r="A426" s="179">
        <v>43131</v>
      </c>
      <c r="B426" s="177">
        <v>2225</v>
      </c>
      <c r="C426" s="177" t="str">
        <f>VLOOKUP(B426,'Chart of Accounts'!A:B,2,FALSE)</f>
        <v>Staff incidentals</v>
      </c>
      <c r="D426" s="177" t="s">
        <v>265</v>
      </c>
      <c r="E426" s="177" t="s">
        <v>264</v>
      </c>
      <c r="F426" s="177" t="s">
        <v>3990</v>
      </c>
      <c r="G426" s="177" t="s">
        <v>245</v>
      </c>
      <c r="H426" s="177">
        <v>17.22</v>
      </c>
      <c r="I426" s="177">
        <v>0</v>
      </c>
      <c r="J426" s="177" t="s">
        <v>193</v>
      </c>
      <c r="K426" s="177" t="s">
        <v>201</v>
      </c>
      <c r="L426" s="177" t="s">
        <v>201</v>
      </c>
      <c r="M426" s="177" t="s">
        <v>3986</v>
      </c>
      <c r="N426" s="177" t="s">
        <v>3095</v>
      </c>
    </row>
    <row r="427" spans="1:14" x14ac:dyDescent="0.25">
      <c r="A427" s="179">
        <v>43131</v>
      </c>
      <c r="B427" s="177">
        <v>2225</v>
      </c>
      <c r="C427" s="177" t="str">
        <f>VLOOKUP(B427,'Chart of Accounts'!A:B,2,FALSE)</f>
        <v>Staff incidentals</v>
      </c>
      <c r="D427" s="177" t="s">
        <v>265</v>
      </c>
      <c r="E427" s="177" t="s">
        <v>264</v>
      </c>
      <c r="F427" s="177" t="s">
        <v>3989</v>
      </c>
      <c r="G427" s="177" t="s">
        <v>245</v>
      </c>
      <c r="H427" s="177">
        <v>14.35</v>
      </c>
      <c r="I427" s="177">
        <v>0</v>
      </c>
      <c r="J427" s="177" t="s">
        <v>193</v>
      </c>
      <c r="K427" s="177" t="s">
        <v>201</v>
      </c>
      <c r="L427" s="177" t="s">
        <v>201</v>
      </c>
      <c r="M427" s="177" t="s">
        <v>3986</v>
      </c>
      <c r="N427" s="177" t="s">
        <v>3095</v>
      </c>
    </row>
    <row r="428" spans="1:14" x14ac:dyDescent="0.25">
      <c r="A428" s="179">
        <v>43131</v>
      </c>
      <c r="B428" s="177">
        <v>2225</v>
      </c>
      <c r="C428" s="177" t="str">
        <f>VLOOKUP(B428,'Chart of Accounts'!A:B,2,FALSE)</f>
        <v>Staff incidentals</v>
      </c>
      <c r="D428" s="177" t="s">
        <v>265</v>
      </c>
      <c r="E428" s="177" t="s">
        <v>264</v>
      </c>
      <c r="F428" s="177" t="s">
        <v>3988</v>
      </c>
      <c r="G428" s="177" t="s">
        <v>245</v>
      </c>
      <c r="H428" s="177">
        <v>9.57</v>
      </c>
      <c r="I428" s="177">
        <v>0</v>
      </c>
      <c r="J428" s="177" t="s">
        <v>193</v>
      </c>
      <c r="K428" s="177" t="s">
        <v>201</v>
      </c>
      <c r="L428" s="177" t="s">
        <v>201</v>
      </c>
      <c r="M428" s="177" t="s">
        <v>3986</v>
      </c>
      <c r="N428" s="177" t="s">
        <v>1438</v>
      </c>
    </row>
    <row r="429" spans="1:14" x14ac:dyDescent="0.25">
      <c r="A429" s="179">
        <v>43131</v>
      </c>
      <c r="B429" s="177">
        <v>2225</v>
      </c>
      <c r="C429" s="177" t="str">
        <f>VLOOKUP(B429,'Chart of Accounts'!A:B,2,FALSE)</f>
        <v>Staff incidentals</v>
      </c>
      <c r="D429" s="177" t="s">
        <v>265</v>
      </c>
      <c r="E429" s="177" t="s">
        <v>264</v>
      </c>
      <c r="F429" s="177" t="s">
        <v>3987</v>
      </c>
      <c r="G429" s="177" t="s">
        <v>245</v>
      </c>
      <c r="H429" s="177">
        <v>11.3</v>
      </c>
      <c r="I429" s="177">
        <v>0</v>
      </c>
      <c r="J429" s="177" t="s">
        <v>193</v>
      </c>
      <c r="K429" s="177" t="s">
        <v>201</v>
      </c>
      <c r="L429" s="177" t="s">
        <v>201</v>
      </c>
      <c r="M429" s="177" t="s">
        <v>3986</v>
      </c>
      <c r="N429" s="177" t="s">
        <v>3095</v>
      </c>
    </row>
    <row r="430" spans="1:14" x14ac:dyDescent="0.25">
      <c r="A430" s="179">
        <v>43139</v>
      </c>
      <c r="B430" s="177">
        <v>2225</v>
      </c>
      <c r="C430" s="177" t="str">
        <f>VLOOKUP(B430,'Chart of Accounts'!A:B,2,FALSE)</f>
        <v>Staff incidentals</v>
      </c>
      <c r="D430" s="177" t="s">
        <v>265</v>
      </c>
      <c r="E430" s="177" t="s">
        <v>264</v>
      </c>
      <c r="F430" s="177" t="s">
        <v>2883</v>
      </c>
      <c r="G430" s="177" t="s">
        <v>245</v>
      </c>
      <c r="H430" s="177">
        <v>370.23</v>
      </c>
      <c r="I430" s="177">
        <v>55.53</v>
      </c>
      <c r="K430" s="177" t="s">
        <v>209</v>
      </c>
      <c r="M430" s="177" t="s">
        <v>2882</v>
      </c>
    </row>
    <row r="431" spans="1:14" x14ac:dyDescent="0.25">
      <c r="A431" s="179">
        <v>43143</v>
      </c>
      <c r="B431" s="177">
        <v>2225</v>
      </c>
      <c r="C431" s="177" t="str">
        <f>VLOOKUP(B431,'Chart of Accounts'!A:B,2,FALSE)</f>
        <v>Staff incidentals</v>
      </c>
      <c r="D431" s="177" t="s">
        <v>265</v>
      </c>
      <c r="E431" s="177" t="s">
        <v>264</v>
      </c>
      <c r="F431" s="177" t="s">
        <v>3985</v>
      </c>
      <c r="G431" s="177" t="s">
        <v>245</v>
      </c>
      <c r="H431" s="177">
        <v>11.3</v>
      </c>
      <c r="I431" s="177">
        <v>0</v>
      </c>
      <c r="J431" s="177" t="s">
        <v>193</v>
      </c>
      <c r="K431" s="177" t="s">
        <v>201</v>
      </c>
      <c r="L431" s="177" t="s">
        <v>201</v>
      </c>
      <c r="M431" s="177" t="s">
        <v>3839</v>
      </c>
      <c r="N431" s="177" t="s">
        <v>3984</v>
      </c>
    </row>
    <row r="432" spans="1:14" x14ac:dyDescent="0.25">
      <c r="A432" s="179">
        <v>43143</v>
      </c>
      <c r="B432" s="177">
        <v>2225</v>
      </c>
      <c r="C432" s="177" t="str">
        <f>VLOOKUP(B432,'Chart of Accounts'!A:B,2,FALSE)</f>
        <v>Staff incidentals</v>
      </c>
      <c r="D432" s="177" t="s">
        <v>265</v>
      </c>
      <c r="E432" s="177" t="s">
        <v>264</v>
      </c>
      <c r="F432" s="177" t="s">
        <v>3983</v>
      </c>
      <c r="G432" s="177" t="s">
        <v>245</v>
      </c>
      <c r="H432" s="177">
        <v>2.87</v>
      </c>
      <c r="I432" s="177">
        <v>0</v>
      </c>
      <c r="J432" s="177" t="s">
        <v>193</v>
      </c>
      <c r="K432" s="177" t="s">
        <v>201</v>
      </c>
      <c r="L432" s="177" t="s">
        <v>201</v>
      </c>
      <c r="M432" s="177" t="s">
        <v>3839</v>
      </c>
      <c r="N432" s="177" t="s">
        <v>2965</v>
      </c>
    </row>
    <row r="433" spans="1:14" x14ac:dyDescent="0.25">
      <c r="A433" s="179">
        <v>43143</v>
      </c>
      <c r="B433" s="177">
        <v>2225</v>
      </c>
      <c r="C433" s="177" t="str">
        <f>VLOOKUP(B433,'Chart of Accounts'!A:B,2,FALSE)</f>
        <v>Staff incidentals</v>
      </c>
      <c r="D433" s="177" t="s">
        <v>265</v>
      </c>
      <c r="E433" s="177" t="s">
        <v>264</v>
      </c>
      <c r="F433" s="177" t="s">
        <v>3982</v>
      </c>
      <c r="G433" s="177" t="s">
        <v>245</v>
      </c>
      <c r="H433" s="177">
        <v>5.57</v>
      </c>
      <c r="I433" s="177">
        <v>0</v>
      </c>
      <c r="J433" s="177" t="s">
        <v>193</v>
      </c>
      <c r="K433" s="177" t="s">
        <v>201</v>
      </c>
      <c r="L433" s="177" t="s">
        <v>201</v>
      </c>
      <c r="M433" s="177" t="s">
        <v>3839</v>
      </c>
      <c r="N433" s="177" t="s">
        <v>3073</v>
      </c>
    </row>
    <row r="434" spans="1:14" x14ac:dyDescent="0.25">
      <c r="A434" s="179">
        <v>43143</v>
      </c>
      <c r="B434" s="177">
        <v>2225</v>
      </c>
      <c r="C434" s="177" t="str">
        <f>VLOOKUP(B434,'Chart of Accounts'!A:B,2,FALSE)</f>
        <v>Staff incidentals</v>
      </c>
      <c r="D434" s="177" t="s">
        <v>265</v>
      </c>
      <c r="E434" s="177" t="s">
        <v>264</v>
      </c>
      <c r="F434" s="177" t="s">
        <v>3981</v>
      </c>
      <c r="G434" s="177" t="s">
        <v>245</v>
      </c>
      <c r="H434" s="177">
        <v>-36.520000000000003</v>
      </c>
      <c r="I434" s="177">
        <v>0</v>
      </c>
      <c r="J434" s="177" t="s">
        <v>193</v>
      </c>
      <c r="K434" s="177" t="s">
        <v>201</v>
      </c>
      <c r="L434" s="177" t="s">
        <v>201</v>
      </c>
      <c r="M434" s="177" t="s">
        <v>3839</v>
      </c>
      <c r="N434" s="177" t="s">
        <v>3071</v>
      </c>
    </row>
    <row r="435" spans="1:14" x14ac:dyDescent="0.25">
      <c r="A435" s="179">
        <v>43143</v>
      </c>
      <c r="B435" s="177">
        <v>2225</v>
      </c>
      <c r="C435" s="177" t="str">
        <f>VLOOKUP(B435,'Chart of Accounts'!A:B,2,FALSE)</f>
        <v>Staff incidentals</v>
      </c>
      <c r="D435" s="177" t="s">
        <v>265</v>
      </c>
      <c r="E435" s="177" t="s">
        <v>264</v>
      </c>
      <c r="F435" s="177" t="s">
        <v>3980</v>
      </c>
      <c r="G435" s="177" t="s">
        <v>245</v>
      </c>
      <c r="H435" s="177">
        <v>36.520000000000003</v>
      </c>
      <c r="I435" s="177">
        <v>0</v>
      </c>
      <c r="J435" s="177" t="s">
        <v>193</v>
      </c>
      <c r="K435" s="177" t="s">
        <v>201</v>
      </c>
      <c r="L435" s="177" t="s">
        <v>201</v>
      </c>
      <c r="M435" s="177" t="s">
        <v>3839</v>
      </c>
      <c r="N435" s="177" t="s">
        <v>3071</v>
      </c>
    </row>
    <row r="436" spans="1:14" x14ac:dyDescent="0.25">
      <c r="A436" s="179">
        <v>43143</v>
      </c>
      <c r="B436" s="177">
        <v>2225</v>
      </c>
      <c r="C436" s="177" t="str">
        <f>VLOOKUP(B436,'Chart of Accounts'!A:B,2,FALSE)</f>
        <v>Staff incidentals</v>
      </c>
      <c r="D436" s="177" t="s">
        <v>265</v>
      </c>
      <c r="E436" s="177" t="s">
        <v>264</v>
      </c>
      <c r="F436" s="177" t="s">
        <v>3979</v>
      </c>
      <c r="G436" s="177" t="s">
        <v>245</v>
      </c>
      <c r="H436" s="177">
        <v>26.5</v>
      </c>
      <c r="I436" s="177">
        <v>0</v>
      </c>
      <c r="J436" s="177" t="s">
        <v>193</v>
      </c>
      <c r="K436" s="177" t="s">
        <v>201</v>
      </c>
      <c r="L436" s="177" t="s">
        <v>201</v>
      </c>
      <c r="M436" s="177" t="s">
        <v>3839</v>
      </c>
      <c r="N436" s="177" t="s">
        <v>224</v>
      </c>
    </row>
    <row r="437" spans="1:14" x14ac:dyDescent="0.25">
      <c r="A437" s="179">
        <v>43143</v>
      </c>
      <c r="B437" s="177">
        <v>2225</v>
      </c>
      <c r="C437" s="177" t="str">
        <f>VLOOKUP(B437,'Chart of Accounts'!A:B,2,FALSE)</f>
        <v>Staff incidentals</v>
      </c>
      <c r="D437" s="177" t="s">
        <v>265</v>
      </c>
      <c r="E437" s="177" t="s">
        <v>264</v>
      </c>
      <c r="F437" s="177" t="s">
        <v>3978</v>
      </c>
      <c r="G437" s="177" t="s">
        <v>245</v>
      </c>
      <c r="H437" s="177">
        <v>23.48</v>
      </c>
      <c r="I437" s="177">
        <v>0</v>
      </c>
      <c r="J437" s="177" t="s">
        <v>193</v>
      </c>
      <c r="K437" s="177" t="s">
        <v>201</v>
      </c>
      <c r="L437" s="177" t="s">
        <v>201</v>
      </c>
      <c r="M437" s="177" t="s">
        <v>3977</v>
      </c>
      <c r="N437" s="177" t="s">
        <v>3083</v>
      </c>
    </row>
    <row r="438" spans="1:14" x14ac:dyDescent="0.25">
      <c r="A438" s="179">
        <v>43156</v>
      </c>
      <c r="B438" s="177">
        <v>2225</v>
      </c>
      <c r="C438" s="177" t="str">
        <f>VLOOKUP(B438,'Chart of Accounts'!A:B,2,FALSE)</f>
        <v>Staff incidentals</v>
      </c>
      <c r="D438" s="177" t="s">
        <v>265</v>
      </c>
      <c r="E438" s="177" t="s">
        <v>264</v>
      </c>
      <c r="F438" s="177" t="s">
        <v>3976</v>
      </c>
      <c r="G438" s="177" t="s">
        <v>245</v>
      </c>
      <c r="H438" s="177">
        <v>68.7</v>
      </c>
      <c r="I438" s="177">
        <v>0</v>
      </c>
      <c r="J438" s="177" t="s">
        <v>193</v>
      </c>
      <c r="K438" s="177" t="s">
        <v>201</v>
      </c>
      <c r="L438" s="177" t="s">
        <v>201</v>
      </c>
      <c r="M438" s="177" t="s">
        <v>2249</v>
      </c>
      <c r="N438" s="177" t="s">
        <v>3025</v>
      </c>
    </row>
    <row r="439" spans="1:14" x14ac:dyDescent="0.25">
      <c r="A439" s="179">
        <v>43156</v>
      </c>
      <c r="B439" s="177">
        <v>2225</v>
      </c>
      <c r="C439" s="177" t="str">
        <f>VLOOKUP(B439,'Chart of Accounts'!A:B,2,FALSE)</f>
        <v>Staff incidentals</v>
      </c>
      <c r="D439" s="177" t="s">
        <v>265</v>
      </c>
      <c r="E439" s="177" t="s">
        <v>264</v>
      </c>
      <c r="F439" s="177" t="s">
        <v>3975</v>
      </c>
      <c r="G439" s="177" t="s">
        <v>245</v>
      </c>
      <c r="H439" s="177">
        <v>30.43</v>
      </c>
      <c r="I439" s="177">
        <v>0</v>
      </c>
      <c r="J439" s="177" t="s">
        <v>193</v>
      </c>
      <c r="K439" s="177" t="s">
        <v>201</v>
      </c>
      <c r="L439" s="177" t="s">
        <v>201</v>
      </c>
      <c r="M439" s="177" t="s">
        <v>2249</v>
      </c>
      <c r="N439" s="177" t="s">
        <v>980</v>
      </c>
    </row>
    <row r="440" spans="1:14" x14ac:dyDescent="0.25">
      <c r="A440" s="179">
        <v>43159</v>
      </c>
      <c r="B440" s="177">
        <v>2225</v>
      </c>
      <c r="C440" s="177" t="str">
        <f>VLOOKUP(B440,'Chart of Accounts'!A:B,2,FALSE)</f>
        <v>Staff incidentals</v>
      </c>
      <c r="D440" s="177" t="s">
        <v>265</v>
      </c>
      <c r="E440" s="177" t="s">
        <v>264</v>
      </c>
      <c r="F440" s="177" t="s">
        <v>3974</v>
      </c>
      <c r="G440" s="177" t="s">
        <v>245</v>
      </c>
      <c r="H440" s="177">
        <v>46.96</v>
      </c>
      <c r="I440" s="177">
        <v>0</v>
      </c>
      <c r="J440" s="177" t="s">
        <v>193</v>
      </c>
      <c r="K440" s="177" t="s">
        <v>194</v>
      </c>
      <c r="L440" s="177" t="s">
        <v>194</v>
      </c>
      <c r="M440" s="177" t="s">
        <v>2241</v>
      </c>
      <c r="N440" s="177" t="s">
        <v>3075</v>
      </c>
    </row>
    <row r="441" spans="1:14" x14ac:dyDescent="0.25">
      <c r="A441" s="179">
        <v>43159</v>
      </c>
      <c r="B441" s="177">
        <v>2225</v>
      </c>
      <c r="C441" s="177" t="str">
        <f>VLOOKUP(B441,'Chart of Accounts'!A:B,2,FALSE)</f>
        <v>Staff incidentals</v>
      </c>
      <c r="D441" s="177" t="s">
        <v>265</v>
      </c>
      <c r="E441" s="177" t="s">
        <v>264</v>
      </c>
      <c r="F441" s="177" t="s">
        <v>3973</v>
      </c>
      <c r="G441" s="177" t="s">
        <v>245</v>
      </c>
      <c r="H441" s="177">
        <v>52.17</v>
      </c>
      <c r="I441" s="177">
        <v>0</v>
      </c>
      <c r="J441" s="177" t="s">
        <v>193</v>
      </c>
      <c r="K441" s="177" t="s">
        <v>194</v>
      </c>
      <c r="L441" s="177" t="s">
        <v>194</v>
      </c>
      <c r="M441" s="177" t="s">
        <v>2239</v>
      </c>
      <c r="N441" s="177" t="s">
        <v>195</v>
      </c>
    </row>
    <row r="442" spans="1:14" x14ac:dyDescent="0.25">
      <c r="A442" s="179">
        <v>43167</v>
      </c>
      <c r="B442" s="177">
        <v>2225</v>
      </c>
      <c r="C442" s="177" t="str">
        <f>VLOOKUP(B442,'Chart of Accounts'!A:B,2,FALSE)</f>
        <v>Staff incidentals</v>
      </c>
      <c r="D442" s="177" t="s">
        <v>265</v>
      </c>
      <c r="E442" s="177" t="s">
        <v>264</v>
      </c>
      <c r="F442" s="177" t="s">
        <v>2880</v>
      </c>
      <c r="G442" s="177" t="s">
        <v>245</v>
      </c>
      <c r="H442" s="177">
        <v>152.88</v>
      </c>
      <c r="I442" s="177">
        <v>22.93</v>
      </c>
      <c r="K442" s="177" t="s">
        <v>209</v>
      </c>
      <c r="M442" s="177" t="s">
        <v>2879</v>
      </c>
    </row>
    <row r="443" spans="1:14" x14ac:dyDescent="0.25">
      <c r="A443" s="179">
        <v>43173</v>
      </c>
      <c r="B443" s="177">
        <v>2225</v>
      </c>
      <c r="C443" s="177" t="str">
        <f>VLOOKUP(B443,'Chart of Accounts'!A:B,2,FALSE)</f>
        <v>Staff incidentals</v>
      </c>
      <c r="D443" s="177" t="s">
        <v>265</v>
      </c>
      <c r="E443" s="177" t="s">
        <v>264</v>
      </c>
      <c r="F443" s="177" t="s">
        <v>3972</v>
      </c>
      <c r="G443" s="177" t="s">
        <v>245</v>
      </c>
      <c r="H443" s="177">
        <v>33.909999999999997</v>
      </c>
      <c r="I443" s="177">
        <v>0</v>
      </c>
      <c r="J443" s="177" t="s">
        <v>193</v>
      </c>
      <c r="K443" s="177" t="s">
        <v>194</v>
      </c>
      <c r="L443" s="177" t="s">
        <v>194</v>
      </c>
      <c r="M443" s="177" t="s">
        <v>3178</v>
      </c>
      <c r="N443" s="177" t="s">
        <v>3052</v>
      </c>
    </row>
    <row r="444" spans="1:14" x14ac:dyDescent="0.25">
      <c r="A444" s="179">
        <v>43178</v>
      </c>
      <c r="B444" s="177">
        <v>2225</v>
      </c>
      <c r="C444" s="177" t="str">
        <f>VLOOKUP(B444,'Chart of Accounts'!A:B,2,FALSE)</f>
        <v>Staff incidentals</v>
      </c>
      <c r="D444" s="177" t="s">
        <v>265</v>
      </c>
      <c r="E444" s="177" t="s">
        <v>264</v>
      </c>
      <c r="F444" s="177" t="s">
        <v>3971</v>
      </c>
      <c r="G444" s="177" t="s">
        <v>245</v>
      </c>
      <c r="H444" s="177">
        <v>101.3</v>
      </c>
      <c r="I444" s="177">
        <v>0</v>
      </c>
      <c r="J444" s="177" t="s">
        <v>193</v>
      </c>
      <c r="K444" s="177" t="s">
        <v>194</v>
      </c>
      <c r="L444" s="177" t="s">
        <v>194</v>
      </c>
      <c r="M444" s="177" t="s">
        <v>2877</v>
      </c>
      <c r="N444" s="177" t="s">
        <v>3025</v>
      </c>
    </row>
    <row r="445" spans="1:14" x14ac:dyDescent="0.25">
      <c r="A445" s="179">
        <v>43178</v>
      </c>
      <c r="B445" s="177">
        <v>2225</v>
      </c>
      <c r="C445" s="177" t="str">
        <f>VLOOKUP(B445,'Chart of Accounts'!A:B,2,FALSE)</f>
        <v>Staff incidentals</v>
      </c>
      <c r="D445" s="177" t="s">
        <v>265</v>
      </c>
      <c r="E445" s="177" t="s">
        <v>264</v>
      </c>
      <c r="F445" s="177" t="s">
        <v>3970</v>
      </c>
      <c r="G445" s="177" t="s">
        <v>245</v>
      </c>
      <c r="H445" s="177">
        <v>50</v>
      </c>
      <c r="I445" s="177">
        <v>0</v>
      </c>
      <c r="J445" s="177" t="s">
        <v>193</v>
      </c>
      <c r="K445" s="177" t="s">
        <v>194</v>
      </c>
      <c r="L445" s="177" t="s">
        <v>194</v>
      </c>
      <c r="M445" s="177" t="s">
        <v>2877</v>
      </c>
      <c r="N445" s="177" t="s">
        <v>195</v>
      </c>
    </row>
    <row r="446" spans="1:14" x14ac:dyDescent="0.25">
      <c r="A446" s="179">
        <v>43178</v>
      </c>
      <c r="B446" s="177">
        <v>2225</v>
      </c>
      <c r="C446" s="177" t="str">
        <f>VLOOKUP(B446,'Chart of Accounts'!A:B,2,FALSE)</f>
        <v>Staff incidentals</v>
      </c>
      <c r="D446" s="177" t="s">
        <v>265</v>
      </c>
      <c r="E446" s="177" t="s">
        <v>264</v>
      </c>
      <c r="F446" s="177" t="s">
        <v>3969</v>
      </c>
      <c r="G446" s="177" t="s">
        <v>245</v>
      </c>
      <c r="H446" s="177">
        <v>7.3</v>
      </c>
      <c r="I446" s="177">
        <v>0</v>
      </c>
      <c r="J446" s="177" t="s">
        <v>193</v>
      </c>
      <c r="K446" s="177" t="s">
        <v>194</v>
      </c>
      <c r="L446" s="177" t="s">
        <v>194</v>
      </c>
      <c r="M446" s="177" t="s">
        <v>2877</v>
      </c>
      <c r="N446" s="177" t="s">
        <v>3968</v>
      </c>
    </row>
    <row r="447" spans="1:14" x14ac:dyDescent="0.25">
      <c r="A447" s="179">
        <v>43202</v>
      </c>
      <c r="B447" s="177">
        <v>2225</v>
      </c>
      <c r="C447" s="177" t="str">
        <f>VLOOKUP(B447,'Chart of Accounts'!A:B,2,FALSE)</f>
        <v>Staff incidentals</v>
      </c>
      <c r="D447" s="177" t="s">
        <v>265</v>
      </c>
      <c r="E447" s="177" t="s">
        <v>264</v>
      </c>
      <c r="F447" s="177" t="s">
        <v>3967</v>
      </c>
      <c r="G447" s="177" t="s">
        <v>245</v>
      </c>
      <c r="H447" s="177">
        <v>312.17</v>
      </c>
      <c r="I447" s="177">
        <v>0</v>
      </c>
      <c r="J447" s="177" t="s">
        <v>193</v>
      </c>
      <c r="K447" s="177" t="s">
        <v>201</v>
      </c>
      <c r="L447" s="177" t="s">
        <v>201</v>
      </c>
      <c r="M447" s="177" t="s">
        <v>2223</v>
      </c>
      <c r="N447" s="177" t="s">
        <v>195</v>
      </c>
    </row>
    <row r="448" spans="1:14" x14ac:dyDescent="0.25">
      <c r="A448" s="179">
        <v>43202</v>
      </c>
      <c r="B448" s="177">
        <v>2225</v>
      </c>
      <c r="C448" s="177" t="str">
        <f>VLOOKUP(B448,'Chart of Accounts'!A:B,2,FALSE)</f>
        <v>Staff incidentals</v>
      </c>
      <c r="D448" s="177" t="s">
        <v>265</v>
      </c>
      <c r="E448" s="177" t="s">
        <v>264</v>
      </c>
      <c r="F448" s="177" t="s">
        <v>3966</v>
      </c>
      <c r="G448" s="177" t="s">
        <v>245</v>
      </c>
      <c r="H448" s="177">
        <v>13.04</v>
      </c>
      <c r="I448" s="177">
        <v>0</v>
      </c>
      <c r="J448" s="177" t="s">
        <v>193</v>
      </c>
      <c r="K448" s="177" t="s">
        <v>201</v>
      </c>
      <c r="L448" s="177" t="s">
        <v>201</v>
      </c>
      <c r="M448" s="177" t="s">
        <v>2223</v>
      </c>
      <c r="N448" s="177" t="s">
        <v>195</v>
      </c>
    </row>
    <row r="449" spans="1:14" x14ac:dyDescent="0.25">
      <c r="A449" s="179">
        <v>43202</v>
      </c>
      <c r="B449" s="177">
        <v>2225</v>
      </c>
      <c r="C449" s="177" t="str">
        <f>VLOOKUP(B449,'Chart of Accounts'!A:B,2,FALSE)</f>
        <v>Staff incidentals</v>
      </c>
      <c r="D449" s="177" t="s">
        <v>265</v>
      </c>
      <c r="E449" s="177" t="s">
        <v>264</v>
      </c>
      <c r="F449" s="177" t="s">
        <v>3965</v>
      </c>
      <c r="G449" s="177" t="s">
        <v>245</v>
      </c>
      <c r="H449" s="177">
        <v>19.13</v>
      </c>
      <c r="I449" s="177">
        <v>0</v>
      </c>
      <c r="J449" s="177" t="s">
        <v>193</v>
      </c>
      <c r="K449" s="177" t="s">
        <v>201</v>
      </c>
      <c r="L449" s="177" t="s">
        <v>201</v>
      </c>
      <c r="M449" s="177" t="s">
        <v>2223</v>
      </c>
      <c r="N449" s="177" t="s">
        <v>195</v>
      </c>
    </row>
    <row r="450" spans="1:14" x14ac:dyDescent="0.25">
      <c r="A450" s="179">
        <v>43202</v>
      </c>
      <c r="B450" s="177">
        <v>2225</v>
      </c>
      <c r="C450" s="177" t="str">
        <f>VLOOKUP(B450,'Chart of Accounts'!A:B,2,FALSE)</f>
        <v>Staff incidentals</v>
      </c>
      <c r="D450" s="177" t="s">
        <v>265</v>
      </c>
      <c r="E450" s="177" t="s">
        <v>264</v>
      </c>
      <c r="F450" s="177" t="s">
        <v>3964</v>
      </c>
      <c r="G450" s="177" t="s">
        <v>245</v>
      </c>
      <c r="H450" s="177">
        <v>35.83</v>
      </c>
      <c r="I450" s="177">
        <v>0</v>
      </c>
      <c r="J450" s="177" t="s">
        <v>193</v>
      </c>
      <c r="K450" s="177" t="s">
        <v>201</v>
      </c>
      <c r="L450" s="177" t="s">
        <v>201</v>
      </c>
      <c r="M450" s="177" t="s">
        <v>2223</v>
      </c>
      <c r="N450" s="177" t="s">
        <v>195</v>
      </c>
    </row>
    <row r="451" spans="1:14" x14ac:dyDescent="0.25">
      <c r="A451" s="179">
        <v>43203</v>
      </c>
      <c r="B451" s="177">
        <v>2225</v>
      </c>
      <c r="C451" s="177" t="str">
        <f>VLOOKUP(B451,'Chart of Accounts'!A:B,2,FALSE)</f>
        <v>Staff incidentals</v>
      </c>
      <c r="D451" s="177" t="s">
        <v>265</v>
      </c>
      <c r="E451" s="177" t="s">
        <v>264</v>
      </c>
      <c r="F451" s="177" t="s">
        <v>2875</v>
      </c>
      <c r="G451" s="177" t="s">
        <v>245</v>
      </c>
      <c r="H451" s="177">
        <v>892.94</v>
      </c>
      <c r="I451" s="177">
        <v>133.94</v>
      </c>
      <c r="K451" s="177" t="s">
        <v>201</v>
      </c>
      <c r="M451" s="177" t="s">
        <v>2874</v>
      </c>
    </row>
    <row r="452" spans="1:14" x14ac:dyDescent="0.25">
      <c r="A452" s="179">
        <v>43214</v>
      </c>
      <c r="B452" s="177">
        <v>2225</v>
      </c>
      <c r="C452" s="177" t="str">
        <f>VLOOKUP(B452,'Chart of Accounts'!A:B,2,FALSE)</f>
        <v>Staff incidentals</v>
      </c>
      <c r="D452" s="177" t="s">
        <v>265</v>
      </c>
      <c r="E452" s="177" t="s">
        <v>264</v>
      </c>
      <c r="F452" s="177" t="s">
        <v>3963</v>
      </c>
      <c r="G452" s="177" t="s">
        <v>245</v>
      </c>
      <c r="H452" s="177">
        <v>253.91</v>
      </c>
      <c r="I452" s="177">
        <v>0</v>
      </c>
      <c r="J452" s="177" t="s">
        <v>193</v>
      </c>
      <c r="K452" s="177" t="s">
        <v>194</v>
      </c>
      <c r="L452" s="177" t="s">
        <v>194</v>
      </c>
      <c r="M452" s="177" t="s">
        <v>2222</v>
      </c>
      <c r="N452" s="177" t="s">
        <v>3962</v>
      </c>
    </row>
    <row r="453" spans="1:14" x14ac:dyDescent="0.25">
      <c r="A453" s="179">
        <v>43214</v>
      </c>
      <c r="B453" s="177">
        <v>2225</v>
      </c>
      <c r="C453" s="177" t="str">
        <f>VLOOKUP(B453,'Chart of Accounts'!A:B,2,FALSE)</f>
        <v>Staff incidentals</v>
      </c>
      <c r="D453" s="177" t="s">
        <v>265</v>
      </c>
      <c r="E453" s="177" t="s">
        <v>264</v>
      </c>
      <c r="F453" s="177" t="s">
        <v>3961</v>
      </c>
      <c r="G453" s="177" t="s">
        <v>245</v>
      </c>
      <c r="H453" s="177">
        <v>11.65</v>
      </c>
      <c r="I453" s="177">
        <v>0</v>
      </c>
      <c r="J453" s="177" t="s">
        <v>193</v>
      </c>
      <c r="K453" s="177" t="s">
        <v>194</v>
      </c>
      <c r="L453" s="177" t="s">
        <v>194</v>
      </c>
      <c r="M453" s="177" t="s">
        <v>2222</v>
      </c>
      <c r="N453" s="177" t="s">
        <v>195</v>
      </c>
    </row>
    <row r="454" spans="1:14" x14ac:dyDescent="0.25">
      <c r="A454" s="179">
        <v>43214</v>
      </c>
      <c r="B454" s="177">
        <v>2225</v>
      </c>
      <c r="C454" s="177" t="str">
        <f>VLOOKUP(B454,'Chart of Accounts'!A:B,2,FALSE)</f>
        <v>Staff incidentals</v>
      </c>
      <c r="D454" s="177" t="s">
        <v>265</v>
      </c>
      <c r="E454" s="177" t="s">
        <v>264</v>
      </c>
      <c r="F454" s="177" t="s">
        <v>3960</v>
      </c>
      <c r="G454" s="177" t="s">
        <v>245</v>
      </c>
      <c r="H454" s="177">
        <v>10.84</v>
      </c>
      <c r="I454" s="177">
        <v>0</v>
      </c>
      <c r="J454" s="177" t="s">
        <v>193</v>
      </c>
      <c r="K454" s="177" t="s">
        <v>194</v>
      </c>
      <c r="L454" s="177" t="s">
        <v>194</v>
      </c>
      <c r="M454" s="177" t="s">
        <v>2222</v>
      </c>
      <c r="N454" s="177" t="s">
        <v>1907</v>
      </c>
    </row>
    <row r="455" spans="1:14" x14ac:dyDescent="0.25">
      <c r="A455" s="179">
        <v>43214</v>
      </c>
      <c r="B455" s="177">
        <v>2225</v>
      </c>
      <c r="C455" s="177" t="str">
        <f>VLOOKUP(B455,'Chart of Accounts'!A:B,2,FALSE)</f>
        <v>Staff incidentals</v>
      </c>
      <c r="D455" s="177" t="s">
        <v>265</v>
      </c>
      <c r="E455" s="177" t="s">
        <v>264</v>
      </c>
      <c r="F455" s="177" t="s">
        <v>3959</v>
      </c>
      <c r="G455" s="177" t="s">
        <v>245</v>
      </c>
      <c r="H455" s="177">
        <v>5.33</v>
      </c>
      <c r="I455" s="177">
        <v>0</v>
      </c>
      <c r="J455" s="177" t="s">
        <v>193</v>
      </c>
      <c r="K455" s="177" t="s">
        <v>194</v>
      </c>
      <c r="L455" s="177" t="s">
        <v>194</v>
      </c>
      <c r="M455" s="177" t="s">
        <v>2222</v>
      </c>
      <c r="N455" s="177" t="s">
        <v>3958</v>
      </c>
    </row>
    <row r="456" spans="1:14" x14ac:dyDescent="0.25">
      <c r="A456" s="179">
        <v>43214</v>
      </c>
      <c r="B456" s="177">
        <v>2225</v>
      </c>
      <c r="C456" s="177" t="str">
        <f>VLOOKUP(B456,'Chart of Accounts'!A:B,2,FALSE)</f>
        <v>Staff incidentals</v>
      </c>
      <c r="D456" s="177" t="s">
        <v>265</v>
      </c>
      <c r="E456" s="177" t="s">
        <v>264</v>
      </c>
      <c r="F456" s="177" t="s">
        <v>3957</v>
      </c>
      <c r="G456" s="177" t="s">
        <v>245</v>
      </c>
      <c r="H456" s="177">
        <v>42.61</v>
      </c>
      <c r="I456" s="177">
        <v>0</v>
      </c>
      <c r="J456" s="177" t="s">
        <v>193</v>
      </c>
      <c r="K456" s="177" t="s">
        <v>194</v>
      </c>
      <c r="L456" s="177" t="s">
        <v>194</v>
      </c>
      <c r="M456" s="177" t="s">
        <v>2222</v>
      </c>
      <c r="N456" s="177" t="s">
        <v>195</v>
      </c>
    </row>
    <row r="457" spans="1:14" x14ac:dyDescent="0.25">
      <c r="A457" s="179">
        <v>43214</v>
      </c>
      <c r="B457" s="177">
        <v>2225</v>
      </c>
      <c r="C457" s="177" t="str">
        <f>VLOOKUP(B457,'Chart of Accounts'!A:B,2,FALSE)</f>
        <v>Staff incidentals</v>
      </c>
      <c r="D457" s="177" t="s">
        <v>265</v>
      </c>
      <c r="E457" s="177" t="s">
        <v>264</v>
      </c>
      <c r="F457" s="177" t="s">
        <v>3956</v>
      </c>
      <c r="G457" s="177" t="s">
        <v>245</v>
      </c>
      <c r="H457" s="177">
        <v>55.22</v>
      </c>
      <c r="I457" s="177">
        <v>0</v>
      </c>
      <c r="J457" s="177" t="s">
        <v>193</v>
      </c>
      <c r="K457" s="177" t="s">
        <v>194</v>
      </c>
      <c r="L457" s="177" t="s">
        <v>194</v>
      </c>
      <c r="M457" s="177" t="s">
        <v>2222</v>
      </c>
      <c r="N457" s="177" t="s">
        <v>3955</v>
      </c>
    </row>
    <row r="458" spans="1:14" x14ac:dyDescent="0.25">
      <c r="A458" s="179">
        <v>43220</v>
      </c>
      <c r="B458" s="177">
        <v>2225</v>
      </c>
      <c r="C458" s="177" t="str">
        <f>VLOOKUP(B458,'Chart of Accounts'!A:B,2,FALSE)</f>
        <v>Staff incidentals</v>
      </c>
      <c r="D458" s="177" t="s">
        <v>265</v>
      </c>
      <c r="E458" s="177" t="s">
        <v>264</v>
      </c>
      <c r="F458" s="177" t="s">
        <v>3954</v>
      </c>
      <c r="G458" s="177" t="s">
        <v>245</v>
      </c>
      <c r="H458" s="177">
        <v>6.43</v>
      </c>
      <c r="I458" s="177">
        <v>0</v>
      </c>
      <c r="J458" s="177" t="s">
        <v>193</v>
      </c>
      <c r="K458" s="177" t="s">
        <v>201</v>
      </c>
      <c r="L458" s="177" t="s">
        <v>201</v>
      </c>
      <c r="M458" s="177" t="s">
        <v>3952</v>
      </c>
      <c r="N458" s="177" t="s">
        <v>195</v>
      </c>
    </row>
    <row r="459" spans="1:14" x14ac:dyDescent="0.25">
      <c r="A459" s="179">
        <v>43220</v>
      </c>
      <c r="B459" s="177">
        <v>2225</v>
      </c>
      <c r="C459" s="177" t="str">
        <f>VLOOKUP(B459,'Chart of Accounts'!A:B,2,FALSE)</f>
        <v>Staff incidentals</v>
      </c>
      <c r="D459" s="177" t="s">
        <v>265</v>
      </c>
      <c r="E459" s="177" t="s">
        <v>264</v>
      </c>
      <c r="F459" s="177" t="s">
        <v>3953</v>
      </c>
      <c r="G459" s="177" t="s">
        <v>245</v>
      </c>
      <c r="H459" s="177">
        <v>17.39</v>
      </c>
      <c r="I459" s="177">
        <v>0</v>
      </c>
      <c r="J459" s="177" t="s">
        <v>193</v>
      </c>
      <c r="K459" s="177" t="s">
        <v>201</v>
      </c>
      <c r="L459" s="177" t="s">
        <v>201</v>
      </c>
      <c r="M459" s="177" t="s">
        <v>3952</v>
      </c>
      <c r="N459" s="177" t="s">
        <v>195</v>
      </c>
    </row>
    <row r="460" spans="1:14" x14ac:dyDescent="0.25">
      <c r="A460" s="179">
        <v>43228</v>
      </c>
      <c r="B460" s="177">
        <v>2225</v>
      </c>
      <c r="C460" s="177" t="str">
        <f>VLOOKUP(B460,'Chart of Accounts'!A:B,2,FALSE)</f>
        <v>Staff incidentals</v>
      </c>
      <c r="D460" s="177" t="s">
        <v>265</v>
      </c>
      <c r="E460" s="177" t="s">
        <v>264</v>
      </c>
      <c r="F460" s="177" t="s">
        <v>2869</v>
      </c>
      <c r="G460" s="177" t="s">
        <v>245</v>
      </c>
      <c r="H460" s="177">
        <v>206.71</v>
      </c>
      <c r="I460" s="177">
        <v>31.01</v>
      </c>
      <c r="K460" s="177" t="s">
        <v>218</v>
      </c>
      <c r="M460" s="177" t="s">
        <v>2868</v>
      </c>
    </row>
    <row r="461" spans="1:14" x14ac:dyDescent="0.25">
      <c r="A461" s="179">
        <v>43236</v>
      </c>
      <c r="B461" s="177">
        <v>2225</v>
      </c>
      <c r="C461" s="177" t="str">
        <f>VLOOKUP(B461,'Chart of Accounts'!A:B,2,FALSE)</f>
        <v>Staff incidentals</v>
      </c>
      <c r="D461" s="177" t="s">
        <v>265</v>
      </c>
      <c r="E461" s="177" t="s">
        <v>264</v>
      </c>
      <c r="F461" s="177" t="s">
        <v>3951</v>
      </c>
      <c r="G461" s="177" t="s">
        <v>245</v>
      </c>
      <c r="H461" s="177">
        <v>75</v>
      </c>
      <c r="I461" s="177">
        <v>11.25</v>
      </c>
      <c r="K461" s="177" t="s">
        <v>201</v>
      </c>
      <c r="M461" s="177" t="s">
        <v>3950</v>
      </c>
    </row>
    <row r="462" spans="1:14" x14ac:dyDescent="0.25">
      <c r="A462" s="179">
        <v>43236</v>
      </c>
      <c r="B462" s="177">
        <v>2225</v>
      </c>
      <c r="C462" s="177" t="str">
        <f>VLOOKUP(B462,'Chart of Accounts'!A:B,2,FALSE)</f>
        <v>Staff incidentals</v>
      </c>
      <c r="D462" s="177" t="s">
        <v>265</v>
      </c>
      <c r="E462" s="177" t="s">
        <v>264</v>
      </c>
      <c r="F462" s="177" t="s">
        <v>3949</v>
      </c>
      <c r="G462" s="177" t="s">
        <v>245</v>
      </c>
      <c r="H462" s="177">
        <v>12.17</v>
      </c>
      <c r="I462" s="177">
        <v>0</v>
      </c>
      <c r="J462" s="177" t="s">
        <v>193</v>
      </c>
      <c r="K462" s="177" t="s">
        <v>201</v>
      </c>
      <c r="L462" s="177" t="s">
        <v>201</v>
      </c>
      <c r="M462" s="177" t="s">
        <v>2363</v>
      </c>
      <c r="N462" s="177" t="s">
        <v>2090</v>
      </c>
    </row>
    <row r="463" spans="1:14" x14ac:dyDescent="0.25">
      <c r="A463" s="179">
        <v>43237</v>
      </c>
      <c r="B463" s="177">
        <v>2225</v>
      </c>
      <c r="C463" s="177" t="str">
        <f>VLOOKUP(B463,'Chart of Accounts'!A:B,2,FALSE)</f>
        <v>Staff incidentals</v>
      </c>
      <c r="D463" s="177" t="s">
        <v>265</v>
      </c>
      <c r="E463" s="177" t="s">
        <v>264</v>
      </c>
      <c r="F463" s="177" t="s">
        <v>3948</v>
      </c>
      <c r="G463" s="177" t="s">
        <v>245</v>
      </c>
      <c r="H463" s="177">
        <v>33.659999999999997</v>
      </c>
      <c r="I463" s="177">
        <v>0</v>
      </c>
      <c r="J463" s="177" t="s">
        <v>193</v>
      </c>
      <c r="K463" s="177" t="s">
        <v>194</v>
      </c>
      <c r="L463" s="177" t="s">
        <v>194</v>
      </c>
      <c r="M463" s="177" t="s">
        <v>3305</v>
      </c>
      <c r="N463" s="177" t="s">
        <v>1907</v>
      </c>
    </row>
    <row r="464" spans="1:14" x14ac:dyDescent="0.25">
      <c r="A464" s="179">
        <v>43237</v>
      </c>
      <c r="B464" s="177">
        <v>2225</v>
      </c>
      <c r="C464" s="177" t="str">
        <f>VLOOKUP(B464,'Chart of Accounts'!A:B,2,FALSE)</f>
        <v>Staff incidentals</v>
      </c>
      <c r="D464" s="177" t="s">
        <v>265</v>
      </c>
      <c r="E464" s="177" t="s">
        <v>264</v>
      </c>
      <c r="F464" s="177" t="s">
        <v>3947</v>
      </c>
      <c r="G464" s="177" t="s">
        <v>245</v>
      </c>
      <c r="H464" s="177">
        <v>64.78</v>
      </c>
      <c r="I464" s="177">
        <v>0</v>
      </c>
      <c r="J464" s="177" t="s">
        <v>193</v>
      </c>
      <c r="K464" s="177" t="s">
        <v>194</v>
      </c>
      <c r="L464" s="177" t="s">
        <v>194</v>
      </c>
      <c r="M464" s="177" t="s">
        <v>3305</v>
      </c>
      <c r="N464" s="177" t="s">
        <v>1907</v>
      </c>
    </row>
    <row r="465" spans="1:14" x14ac:dyDescent="0.25">
      <c r="A465" s="179">
        <v>43237</v>
      </c>
      <c r="B465" s="177">
        <v>2225</v>
      </c>
      <c r="C465" s="177" t="str">
        <f>VLOOKUP(B465,'Chart of Accounts'!A:B,2,FALSE)</f>
        <v>Staff incidentals</v>
      </c>
      <c r="D465" s="177" t="s">
        <v>265</v>
      </c>
      <c r="E465" s="177" t="s">
        <v>264</v>
      </c>
      <c r="F465" s="177" t="s">
        <v>3946</v>
      </c>
      <c r="G465" s="177" t="s">
        <v>245</v>
      </c>
      <c r="H465" s="177">
        <v>104.35</v>
      </c>
      <c r="I465" s="177">
        <v>0</v>
      </c>
      <c r="J465" s="177" t="s">
        <v>193</v>
      </c>
      <c r="K465" s="177" t="s">
        <v>194</v>
      </c>
      <c r="L465" s="177" t="s">
        <v>194</v>
      </c>
      <c r="M465" s="177" t="s">
        <v>3305</v>
      </c>
      <c r="N465" s="177" t="s">
        <v>3025</v>
      </c>
    </row>
    <row r="466" spans="1:14" x14ac:dyDescent="0.25">
      <c r="A466" s="179">
        <v>43237</v>
      </c>
      <c r="B466" s="177">
        <v>2225</v>
      </c>
      <c r="C466" s="177" t="str">
        <f>VLOOKUP(B466,'Chart of Accounts'!A:B,2,FALSE)</f>
        <v>Staff incidentals</v>
      </c>
      <c r="D466" s="177" t="s">
        <v>265</v>
      </c>
      <c r="E466" s="177" t="s">
        <v>264</v>
      </c>
      <c r="F466" s="177" t="s">
        <v>3945</v>
      </c>
      <c r="G466" s="177" t="s">
        <v>245</v>
      </c>
      <c r="H466" s="177">
        <v>9.5500000000000007</v>
      </c>
      <c r="I466" s="177">
        <v>0</v>
      </c>
      <c r="J466" s="177" t="s">
        <v>193</v>
      </c>
      <c r="K466" s="177" t="s">
        <v>194</v>
      </c>
      <c r="L466" s="177" t="s">
        <v>194</v>
      </c>
      <c r="M466" s="177" t="s">
        <v>3305</v>
      </c>
      <c r="N466" s="177" t="s">
        <v>3944</v>
      </c>
    </row>
    <row r="467" spans="1:14" x14ac:dyDescent="0.25">
      <c r="A467" s="179">
        <v>43237</v>
      </c>
      <c r="B467" s="177">
        <v>2225</v>
      </c>
      <c r="C467" s="177" t="str">
        <f>VLOOKUP(B467,'Chart of Accounts'!A:B,2,FALSE)</f>
        <v>Staff incidentals</v>
      </c>
      <c r="D467" s="177" t="s">
        <v>265</v>
      </c>
      <c r="E467" s="177" t="s">
        <v>264</v>
      </c>
      <c r="F467" s="177" t="s">
        <v>3943</v>
      </c>
      <c r="G467" s="177" t="s">
        <v>245</v>
      </c>
      <c r="H467" s="177">
        <v>106.52</v>
      </c>
      <c r="I467" s="177">
        <v>0</v>
      </c>
      <c r="J467" s="177" t="s">
        <v>193</v>
      </c>
      <c r="K467" s="177" t="s">
        <v>194</v>
      </c>
      <c r="L467" s="177" t="s">
        <v>194</v>
      </c>
      <c r="M467" s="177" t="s">
        <v>3305</v>
      </c>
      <c r="N467" s="177" t="s">
        <v>195</v>
      </c>
    </row>
    <row r="468" spans="1:14" x14ac:dyDescent="0.25">
      <c r="A468" s="179">
        <v>43237</v>
      </c>
      <c r="B468" s="177">
        <v>2225</v>
      </c>
      <c r="C468" s="177" t="str">
        <f>VLOOKUP(B468,'Chart of Accounts'!A:B,2,FALSE)</f>
        <v>Staff incidentals</v>
      </c>
      <c r="D468" s="177" t="s">
        <v>265</v>
      </c>
      <c r="E468" s="177" t="s">
        <v>264</v>
      </c>
      <c r="F468" s="177" t="s">
        <v>3942</v>
      </c>
      <c r="G468" s="177" t="s">
        <v>245</v>
      </c>
      <c r="H468" s="177">
        <v>6.09</v>
      </c>
      <c r="I468" s="177">
        <v>0</v>
      </c>
      <c r="J468" s="177" t="s">
        <v>193</v>
      </c>
      <c r="K468" s="177" t="s">
        <v>194</v>
      </c>
      <c r="L468" s="177" t="s">
        <v>194</v>
      </c>
      <c r="M468" s="177" t="s">
        <v>3305</v>
      </c>
      <c r="N468" s="177" t="s">
        <v>2090</v>
      </c>
    </row>
    <row r="469" spans="1:14" x14ac:dyDescent="0.25">
      <c r="A469" s="179">
        <v>43249</v>
      </c>
      <c r="B469" s="177">
        <v>2225</v>
      </c>
      <c r="C469" s="177" t="str">
        <f>VLOOKUP(B469,'Chart of Accounts'!A:B,2,FALSE)</f>
        <v>Staff incidentals</v>
      </c>
      <c r="D469" s="177" t="s">
        <v>265</v>
      </c>
      <c r="E469" s="177" t="s">
        <v>264</v>
      </c>
      <c r="F469" s="177" t="s">
        <v>3941</v>
      </c>
      <c r="G469" s="177" t="s">
        <v>245</v>
      </c>
      <c r="H469" s="177">
        <v>16.170000000000002</v>
      </c>
      <c r="I469" s="177">
        <v>0</v>
      </c>
      <c r="J469" s="177" t="s">
        <v>193</v>
      </c>
      <c r="K469" s="177" t="s">
        <v>201</v>
      </c>
      <c r="L469" s="177" t="s">
        <v>201</v>
      </c>
      <c r="M469" s="177" t="s">
        <v>2207</v>
      </c>
      <c r="N469" s="177" t="s">
        <v>195</v>
      </c>
    </row>
    <row r="470" spans="1:14" x14ac:dyDescent="0.25">
      <c r="A470" s="179">
        <v>43249</v>
      </c>
      <c r="B470" s="177">
        <v>2225</v>
      </c>
      <c r="C470" s="177" t="str">
        <f>VLOOKUP(B470,'Chart of Accounts'!A:B,2,FALSE)</f>
        <v>Staff incidentals</v>
      </c>
      <c r="D470" s="177" t="s">
        <v>265</v>
      </c>
      <c r="E470" s="177" t="s">
        <v>264</v>
      </c>
      <c r="F470" s="177" t="s">
        <v>3940</v>
      </c>
      <c r="G470" s="177" t="s">
        <v>245</v>
      </c>
      <c r="H470" s="177">
        <v>356.96</v>
      </c>
      <c r="I470" s="177">
        <v>0</v>
      </c>
      <c r="J470" s="177" t="s">
        <v>193</v>
      </c>
      <c r="K470" s="177" t="s">
        <v>201</v>
      </c>
      <c r="L470" s="177" t="s">
        <v>201</v>
      </c>
      <c r="M470" s="177" t="s">
        <v>2207</v>
      </c>
      <c r="N470" s="177" t="s">
        <v>2069</v>
      </c>
    </row>
    <row r="471" spans="1:14" x14ac:dyDescent="0.25">
      <c r="A471" s="179">
        <v>43249</v>
      </c>
      <c r="B471" s="177">
        <v>2225</v>
      </c>
      <c r="C471" s="177" t="str">
        <f>VLOOKUP(B471,'Chart of Accounts'!A:B,2,FALSE)</f>
        <v>Staff incidentals</v>
      </c>
      <c r="D471" s="177" t="s">
        <v>265</v>
      </c>
      <c r="E471" s="177" t="s">
        <v>264</v>
      </c>
      <c r="F471" s="180" t="s">
        <v>3939</v>
      </c>
      <c r="G471" s="177" t="s">
        <v>245</v>
      </c>
      <c r="H471" s="177">
        <v>10.96</v>
      </c>
      <c r="I471" s="177">
        <v>0</v>
      </c>
      <c r="J471" s="177" t="s">
        <v>193</v>
      </c>
      <c r="K471" s="177" t="s">
        <v>201</v>
      </c>
      <c r="L471" s="177" t="s">
        <v>201</v>
      </c>
      <c r="M471" s="177" t="s">
        <v>2207</v>
      </c>
      <c r="N471" s="177" t="s">
        <v>195</v>
      </c>
    </row>
    <row r="472" spans="1:14" x14ac:dyDescent="0.25">
      <c r="A472" s="179">
        <v>43250</v>
      </c>
      <c r="B472" s="177">
        <v>2225</v>
      </c>
      <c r="C472" s="177" t="str">
        <f>VLOOKUP(B472,'Chart of Accounts'!A:B,2,FALSE)</f>
        <v>Staff incidentals</v>
      </c>
      <c r="D472" s="177" t="s">
        <v>265</v>
      </c>
      <c r="E472" s="177" t="s">
        <v>264</v>
      </c>
      <c r="F472" s="177" t="s">
        <v>3938</v>
      </c>
      <c r="G472" s="177" t="s">
        <v>245</v>
      </c>
      <c r="H472" s="177">
        <v>200</v>
      </c>
      <c r="I472" s="177">
        <v>0</v>
      </c>
      <c r="J472" s="177" t="s">
        <v>193</v>
      </c>
      <c r="K472" s="177" t="s">
        <v>201</v>
      </c>
      <c r="L472" s="177" t="s">
        <v>201</v>
      </c>
      <c r="M472" s="177" t="s">
        <v>3937</v>
      </c>
      <c r="N472" s="177" t="s">
        <v>195</v>
      </c>
    </row>
    <row r="473" spans="1:14" x14ac:dyDescent="0.25">
      <c r="A473" s="179">
        <v>43251</v>
      </c>
      <c r="B473" s="177">
        <v>2225</v>
      </c>
      <c r="C473" s="177" t="str">
        <f>VLOOKUP(B473,'Chart of Accounts'!A:B,2,FALSE)</f>
        <v>Staff incidentals</v>
      </c>
      <c r="D473" s="177" t="s">
        <v>265</v>
      </c>
      <c r="E473" s="177" t="s">
        <v>264</v>
      </c>
      <c r="F473" s="177" t="s">
        <v>3936</v>
      </c>
      <c r="G473" s="177" t="s">
        <v>245</v>
      </c>
      <c r="H473" s="177">
        <v>29.3</v>
      </c>
      <c r="I473" s="177">
        <v>0</v>
      </c>
      <c r="J473" s="177" t="s">
        <v>193</v>
      </c>
      <c r="K473" s="177" t="s">
        <v>201</v>
      </c>
      <c r="L473" s="177" t="s">
        <v>201</v>
      </c>
      <c r="M473" s="177" t="s">
        <v>3302</v>
      </c>
      <c r="N473" s="177" t="s">
        <v>195</v>
      </c>
    </row>
    <row r="474" spans="1:14" x14ac:dyDescent="0.25">
      <c r="A474" s="179">
        <v>43251</v>
      </c>
      <c r="B474" s="177">
        <v>2225</v>
      </c>
      <c r="C474" s="177" t="str">
        <f>VLOOKUP(B474,'Chart of Accounts'!A:B,2,FALSE)</f>
        <v>Staff incidentals</v>
      </c>
      <c r="D474" s="177" t="s">
        <v>265</v>
      </c>
      <c r="E474" s="177" t="s">
        <v>264</v>
      </c>
      <c r="F474" s="177" t="s">
        <v>3935</v>
      </c>
      <c r="G474" s="177" t="s">
        <v>245</v>
      </c>
      <c r="H474" s="177">
        <v>125.74</v>
      </c>
      <c r="I474" s="177">
        <v>0</v>
      </c>
      <c r="J474" s="177" t="s">
        <v>193</v>
      </c>
      <c r="K474" s="177" t="s">
        <v>201</v>
      </c>
      <c r="L474" s="177" t="s">
        <v>201</v>
      </c>
      <c r="M474" s="177" t="s">
        <v>3302</v>
      </c>
      <c r="N474" s="177" t="s">
        <v>3934</v>
      </c>
    </row>
    <row r="475" spans="1:14" x14ac:dyDescent="0.25">
      <c r="A475" s="179">
        <v>43251</v>
      </c>
      <c r="B475" s="177">
        <v>2225</v>
      </c>
      <c r="C475" s="177" t="str">
        <f>VLOOKUP(B475,'Chart of Accounts'!A:B,2,FALSE)</f>
        <v>Staff incidentals</v>
      </c>
      <c r="D475" s="177" t="s">
        <v>265</v>
      </c>
      <c r="E475" s="177" t="s">
        <v>264</v>
      </c>
      <c r="F475" s="177" t="s">
        <v>3933</v>
      </c>
      <c r="G475" s="177" t="s">
        <v>245</v>
      </c>
      <c r="H475" s="177">
        <v>32.35</v>
      </c>
      <c r="I475" s="177">
        <v>0</v>
      </c>
      <c r="J475" s="177" t="s">
        <v>193</v>
      </c>
      <c r="K475" s="177" t="s">
        <v>201</v>
      </c>
      <c r="L475" s="177" t="s">
        <v>201</v>
      </c>
      <c r="M475" s="177" t="s">
        <v>3302</v>
      </c>
      <c r="N475" s="177" t="s">
        <v>195</v>
      </c>
    </row>
    <row r="476" spans="1:14" x14ac:dyDescent="0.25">
      <c r="A476" s="179">
        <v>43264</v>
      </c>
      <c r="B476" s="177">
        <v>2225</v>
      </c>
      <c r="C476" s="177" t="str">
        <f>VLOOKUP(B476,'Chart of Accounts'!A:B,2,FALSE)</f>
        <v>Staff incidentals</v>
      </c>
      <c r="D476" s="177" t="s">
        <v>265</v>
      </c>
      <c r="E476" s="177" t="s">
        <v>264</v>
      </c>
      <c r="F476" s="177" t="s">
        <v>3932</v>
      </c>
      <c r="G476" s="177" t="s">
        <v>245</v>
      </c>
      <c r="H476" s="177">
        <v>55</v>
      </c>
      <c r="I476" s="177">
        <v>8.25</v>
      </c>
      <c r="K476" s="177" t="s">
        <v>194</v>
      </c>
      <c r="M476" s="177" t="s">
        <v>3931</v>
      </c>
    </row>
    <row r="477" spans="1:14" x14ac:dyDescent="0.25">
      <c r="A477" s="179">
        <v>43272</v>
      </c>
      <c r="B477" s="177">
        <v>2225</v>
      </c>
      <c r="C477" s="177" t="str">
        <f>VLOOKUP(B477,'Chart of Accounts'!A:B,2,FALSE)</f>
        <v>Staff incidentals</v>
      </c>
      <c r="D477" s="177" t="s">
        <v>265</v>
      </c>
      <c r="E477" s="177" t="s">
        <v>264</v>
      </c>
      <c r="F477" s="177" t="s">
        <v>3930</v>
      </c>
      <c r="G477" s="177" t="s">
        <v>245</v>
      </c>
      <c r="H477" s="177">
        <v>13.8</v>
      </c>
      <c r="I477" s="177">
        <v>0</v>
      </c>
      <c r="J477" s="177" t="s">
        <v>193</v>
      </c>
      <c r="K477" s="177" t="s">
        <v>194</v>
      </c>
      <c r="L477" s="177" t="s">
        <v>194</v>
      </c>
      <c r="M477" s="177" t="s">
        <v>3299</v>
      </c>
      <c r="N477" s="177" t="s">
        <v>195</v>
      </c>
    </row>
    <row r="478" spans="1:14" x14ac:dyDescent="0.25">
      <c r="A478" s="179">
        <v>43272</v>
      </c>
      <c r="B478" s="177">
        <v>2225</v>
      </c>
      <c r="C478" s="177" t="str">
        <f>VLOOKUP(B478,'Chart of Accounts'!A:B,2,FALSE)</f>
        <v>Staff incidentals</v>
      </c>
      <c r="D478" s="177" t="s">
        <v>265</v>
      </c>
      <c r="E478" s="177" t="s">
        <v>264</v>
      </c>
      <c r="F478" s="180" t="s">
        <v>3929</v>
      </c>
      <c r="G478" s="177" t="s">
        <v>245</v>
      </c>
      <c r="H478" s="177">
        <v>3.48</v>
      </c>
      <c r="I478" s="177">
        <v>0</v>
      </c>
      <c r="J478" s="177" t="s">
        <v>193</v>
      </c>
      <c r="K478" s="177" t="s">
        <v>194</v>
      </c>
      <c r="L478" s="177" t="s">
        <v>194</v>
      </c>
      <c r="M478" s="177" t="s">
        <v>2980</v>
      </c>
      <c r="N478" s="177" t="s">
        <v>195</v>
      </c>
    </row>
    <row r="479" spans="1:14" x14ac:dyDescent="0.25">
      <c r="A479" s="179">
        <v>43272</v>
      </c>
      <c r="B479" s="177">
        <v>2225</v>
      </c>
      <c r="C479" s="177" t="str">
        <f>VLOOKUP(B479,'Chart of Accounts'!A:B,2,FALSE)</f>
        <v>Staff incidentals</v>
      </c>
      <c r="D479" s="177" t="s">
        <v>265</v>
      </c>
      <c r="E479" s="177" t="s">
        <v>264</v>
      </c>
      <c r="F479" s="177" t="s">
        <v>3928</v>
      </c>
      <c r="G479" s="177" t="s">
        <v>245</v>
      </c>
      <c r="H479" s="177">
        <v>16.260000000000002</v>
      </c>
      <c r="I479" s="177">
        <v>0</v>
      </c>
      <c r="J479" s="177" t="s">
        <v>193</v>
      </c>
      <c r="K479" s="177" t="s">
        <v>194</v>
      </c>
      <c r="L479" s="177" t="s">
        <v>194</v>
      </c>
      <c r="M479" s="177" t="s">
        <v>2980</v>
      </c>
      <c r="N479" s="177" t="s">
        <v>195</v>
      </c>
    </row>
    <row r="480" spans="1:14" x14ac:dyDescent="0.25">
      <c r="A480" s="179">
        <v>43272</v>
      </c>
      <c r="B480" s="177">
        <v>2225</v>
      </c>
      <c r="C480" s="177" t="str">
        <f>VLOOKUP(B480,'Chart of Accounts'!A:B,2,FALSE)</f>
        <v>Staff incidentals</v>
      </c>
      <c r="D480" s="177" t="s">
        <v>265</v>
      </c>
      <c r="E480" s="177" t="s">
        <v>264</v>
      </c>
      <c r="F480" s="177" t="s">
        <v>3927</v>
      </c>
      <c r="G480" s="177" t="s">
        <v>245</v>
      </c>
      <c r="H480" s="177">
        <v>39.130000000000003</v>
      </c>
      <c r="I480" s="177">
        <v>0</v>
      </c>
      <c r="J480" s="177" t="s">
        <v>193</v>
      </c>
      <c r="K480" s="177" t="s">
        <v>194</v>
      </c>
      <c r="L480" s="177" t="s">
        <v>194</v>
      </c>
      <c r="M480" s="177" t="s">
        <v>2980</v>
      </c>
      <c r="N480" s="177" t="s">
        <v>1438</v>
      </c>
    </row>
    <row r="481" spans="1:14" x14ac:dyDescent="0.25">
      <c r="A481" s="179">
        <v>43277</v>
      </c>
      <c r="B481" s="177">
        <v>2225</v>
      </c>
      <c r="C481" s="177" t="str">
        <f>VLOOKUP(B481,'Chart of Accounts'!A:B,2,FALSE)</f>
        <v>Staff incidentals</v>
      </c>
      <c r="D481" s="177" t="s">
        <v>265</v>
      </c>
      <c r="E481" s="177" t="s">
        <v>264</v>
      </c>
      <c r="F481" s="177" t="s">
        <v>3926</v>
      </c>
      <c r="G481" s="177" t="s">
        <v>245</v>
      </c>
      <c r="H481" s="177">
        <v>28.52</v>
      </c>
      <c r="I481" s="177">
        <v>0</v>
      </c>
      <c r="J481" s="177" t="s">
        <v>193</v>
      </c>
      <c r="K481" s="177" t="s">
        <v>194</v>
      </c>
      <c r="L481" s="177" t="s">
        <v>194</v>
      </c>
      <c r="M481" s="177" t="s">
        <v>2184</v>
      </c>
      <c r="N481" s="177" t="s">
        <v>1438</v>
      </c>
    </row>
    <row r="482" spans="1:14" x14ac:dyDescent="0.25">
      <c r="A482" s="179">
        <v>43281</v>
      </c>
      <c r="B482" s="177">
        <v>2225</v>
      </c>
      <c r="C482" s="177" t="str">
        <f>VLOOKUP(B482,'Chart of Accounts'!A:B,2,FALSE)</f>
        <v>Staff incidentals</v>
      </c>
      <c r="D482" s="177" t="s">
        <v>265</v>
      </c>
      <c r="E482" s="177" t="s">
        <v>264</v>
      </c>
      <c r="F482" s="177" t="s">
        <v>3925</v>
      </c>
      <c r="G482" s="177" t="s">
        <v>245</v>
      </c>
      <c r="H482" s="177">
        <v>13.04</v>
      </c>
      <c r="I482" s="177">
        <v>0</v>
      </c>
      <c r="J482" s="177" t="s">
        <v>193</v>
      </c>
      <c r="K482" s="177" t="s">
        <v>201</v>
      </c>
      <c r="L482" s="177" t="s">
        <v>201</v>
      </c>
      <c r="M482" s="177" t="s">
        <v>2865</v>
      </c>
      <c r="N482" s="177" t="s">
        <v>3924</v>
      </c>
    </row>
    <row r="483" spans="1:14" x14ac:dyDescent="0.25">
      <c r="A483" s="179">
        <v>43026</v>
      </c>
      <c r="B483" s="177">
        <v>2305</v>
      </c>
      <c r="C483" s="177" t="str">
        <f>VLOOKUP(B483,'Chart of Accounts'!A:B,2,FALSE)</f>
        <v>Eye Tests</v>
      </c>
      <c r="D483" s="177" t="s">
        <v>265</v>
      </c>
      <c r="E483" s="177" t="s">
        <v>264</v>
      </c>
      <c r="F483" s="177" t="s">
        <v>3923</v>
      </c>
      <c r="G483" s="177" t="s">
        <v>245</v>
      </c>
      <c r="H483" s="177">
        <v>108.7</v>
      </c>
      <c r="I483" s="177">
        <v>0</v>
      </c>
      <c r="J483" s="177" t="s">
        <v>189</v>
      </c>
      <c r="K483" s="177" t="s">
        <v>2168</v>
      </c>
      <c r="L483" s="177" t="s">
        <v>2168</v>
      </c>
      <c r="M483" s="177" t="s">
        <v>3922</v>
      </c>
    </row>
    <row r="484" spans="1:14" x14ac:dyDescent="0.25">
      <c r="A484" s="179">
        <v>43101</v>
      </c>
      <c r="B484" s="177">
        <v>2305</v>
      </c>
      <c r="C484" s="177" t="str">
        <f>VLOOKUP(B484,'Chart of Accounts'!A:B,2,FALSE)</f>
        <v>Eye Tests</v>
      </c>
      <c r="D484" s="177" t="s">
        <v>265</v>
      </c>
      <c r="E484" s="177" t="s">
        <v>264</v>
      </c>
      <c r="F484" s="177" t="s">
        <v>3921</v>
      </c>
      <c r="G484" s="177" t="s">
        <v>245</v>
      </c>
      <c r="H484" s="177">
        <v>16.3</v>
      </c>
      <c r="I484" s="177">
        <v>0</v>
      </c>
      <c r="J484" s="177" t="s">
        <v>188</v>
      </c>
      <c r="K484" s="177" t="s">
        <v>189</v>
      </c>
      <c r="L484" s="177" t="s">
        <v>189</v>
      </c>
      <c r="M484" s="177" t="s">
        <v>3920</v>
      </c>
    </row>
    <row r="485" spans="1:14" x14ac:dyDescent="0.25">
      <c r="A485" s="179">
        <v>43222</v>
      </c>
      <c r="B485" s="177">
        <v>2305</v>
      </c>
      <c r="C485" s="177" t="str">
        <f>VLOOKUP(B485,'Chart of Accounts'!A:B,2,FALSE)</f>
        <v>Eye Tests</v>
      </c>
      <c r="D485" s="177" t="s">
        <v>265</v>
      </c>
      <c r="E485" s="177" t="s">
        <v>264</v>
      </c>
      <c r="F485" s="177" t="s">
        <v>3759</v>
      </c>
      <c r="G485" s="177" t="s">
        <v>245</v>
      </c>
      <c r="H485" s="177">
        <v>252.5</v>
      </c>
      <c r="I485" s="177">
        <v>0</v>
      </c>
      <c r="J485" s="177" t="s">
        <v>189</v>
      </c>
      <c r="K485" s="177" t="s">
        <v>197</v>
      </c>
      <c r="L485" s="177" t="s">
        <v>197</v>
      </c>
      <c r="M485" s="177" t="s">
        <v>3758</v>
      </c>
    </row>
    <row r="486" spans="1:14" x14ac:dyDescent="0.25">
      <c r="A486" s="179">
        <v>42917</v>
      </c>
      <c r="B486" s="177">
        <v>2310</v>
      </c>
      <c r="C486" s="177" t="str">
        <f>VLOOKUP(B486,'Chart of Accounts'!A:B,2,FALSE)</f>
        <v>Occupational Health</v>
      </c>
      <c r="D486" s="177" t="s">
        <v>265</v>
      </c>
      <c r="E486" s="177" t="s">
        <v>264</v>
      </c>
      <c r="F486" s="177" t="s">
        <v>3919</v>
      </c>
      <c r="G486" s="177" t="s">
        <v>245</v>
      </c>
      <c r="H486" s="177">
        <v>-381.09</v>
      </c>
      <c r="I486" s="177">
        <v>0</v>
      </c>
      <c r="J486" s="177" t="s">
        <v>262</v>
      </c>
      <c r="K486" s="177" t="s">
        <v>197</v>
      </c>
      <c r="L486" s="177" t="s">
        <v>197</v>
      </c>
      <c r="M486" s="177" t="s">
        <v>2462</v>
      </c>
      <c r="N486" s="177" t="s">
        <v>3918</v>
      </c>
    </row>
    <row r="487" spans="1:14" x14ac:dyDescent="0.25">
      <c r="A487" s="179">
        <v>42917</v>
      </c>
      <c r="B487" s="177">
        <v>2310</v>
      </c>
      <c r="C487" s="177" t="str">
        <f>VLOOKUP(B487,'Chart of Accounts'!A:B,2,FALSE)</f>
        <v>Occupational Health</v>
      </c>
      <c r="D487" s="177" t="s">
        <v>265</v>
      </c>
      <c r="E487" s="177" t="s">
        <v>264</v>
      </c>
      <c r="F487" s="177" t="s">
        <v>3917</v>
      </c>
      <c r="G487" s="177" t="s">
        <v>245</v>
      </c>
      <c r="H487" s="177">
        <v>-783.2</v>
      </c>
      <c r="I487" s="177">
        <v>0</v>
      </c>
      <c r="J487" s="177" t="s">
        <v>262</v>
      </c>
      <c r="K487" s="177" t="s">
        <v>197</v>
      </c>
      <c r="L487" s="177" t="s">
        <v>197</v>
      </c>
      <c r="M487" s="177" t="s">
        <v>2462</v>
      </c>
      <c r="N487" s="177" t="s">
        <v>2150</v>
      </c>
    </row>
    <row r="488" spans="1:14" x14ac:dyDescent="0.25">
      <c r="A488" s="179">
        <v>42917</v>
      </c>
      <c r="B488" s="177">
        <v>2310</v>
      </c>
      <c r="C488" s="177" t="str">
        <f>VLOOKUP(B488,'Chart of Accounts'!A:B,2,FALSE)</f>
        <v>Occupational Health</v>
      </c>
      <c r="D488" s="177" t="s">
        <v>265</v>
      </c>
      <c r="E488" s="177" t="s">
        <v>264</v>
      </c>
      <c r="F488" s="177" t="s">
        <v>3916</v>
      </c>
      <c r="G488" s="177" t="s">
        <v>245</v>
      </c>
      <c r="H488" s="177">
        <v>-254.35</v>
      </c>
      <c r="I488" s="177">
        <v>0</v>
      </c>
      <c r="J488" s="177" t="s">
        <v>262</v>
      </c>
      <c r="K488" s="177" t="s">
        <v>197</v>
      </c>
      <c r="L488" s="177" t="s">
        <v>197</v>
      </c>
      <c r="M488" s="177" t="s">
        <v>2462</v>
      </c>
      <c r="N488" s="177" t="s">
        <v>3915</v>
      </c>
    </row>
    <row r="489" spans="1:14" x14ac:dyDescent="0.25">
      <c r="A489" s="179">
        <v>42919</v>
      </c>
      <c r="B489" s="177">
        <v>2310</v>
      </c>
      <c r="C489" s="177" t="str">
        <f>VLOOKUP(B489,'Chart of Accounts'!A:B,2,FALSE)</f>
        <v>Occupational Health</v>
      </c>
      <c r="D489" s="177" t="s">
        <v>265</v>
      </c>
      <c r="E489" s="177" t="s">
        <v>264</v>
      </c>
      <c r="F489" s="177" t="s">
        <v>3914</v>
      </c>
      <c r="G489" s="177" t="s">
        <v>245</v>
      </c>
      <c r="H489" s="177">
        <v>191.85</v>
      </c>
      <c r="I489" s="177">
        <v>28.78</v>
      </c>
      <c r="K489" s="177" t="s">
        <v>201</v>
      </c>
      <c r="M489" s="177" t="s">
        <v>3913</v>
      </c>
    </row>
    <row r="490" spans="1:14" x14ac:dyDescent="0.25">
      <c r="A490" s="179">
        <v>42922</v>
      </c>
      <c r="B490" s="177">
        <v>2310</v>
      </c>
      <c r="C490" s="177" t="str">
        <f>VLOOKUP(B490,'Chart of Accounts'!A:B,2,FALSE)</f>
        <v>Occupational Health</v>
      </c>
      <c r="D490" s="177" t="s">
        <v>265</v>
      </c>
      <c r="E490" s="177" t="s">
        <v>264</v>
      </c>
      <c r="F490" s="177" t="s">
        <v>3912</v>
      </c>
      <c r="G490" s="177" t="s">
        <v>245</v>
      </c>
      <c r="H490" s="177">
        <v>381.09</v>
      </c>
      <c r="I490" s="177">
        <v>57.16</v>
      </c>
      <c r="K490" s="177" t="s">
        <v>201</v>
      </c>
      <c r="M490" s="177" t="s">
        <v>3911</v>
      </c>
    </row>
    <row r="491" spans="1:14" x14ac:dyDescent="0.25">
      <c r="A491" s="179">
        <v>42922</v>
      </c>
      <c r="B491" s="177">
        <v>2310</v>
      </c>
      <c r="C491" s="177" t="str">
        <f>VLOOKUP(B491,'Chart of Accounts'!A:B,2,FALSE)</f>
        <v>Occupational Health</v>
      </c>
      <c r="D491" s="177" t="s">
        <v>265</v>
      </c>
      <c r="E491" s="177" t="s">
        <v>264</v>
      </c>
      <c r="F491" s="177" t="s">
        <v>3910</v>
      </c>
      <c r="G491" s="177" t="s">
        <v>245</v>
      </c>
      <c r="H491" s="177">
        <v>254.35</v>
      </c>
      <c r="I491" s="177">
        <v>38.15</v>
      </c>
      <c r="K491" s="177" t="s">
        <v>201</v>
      </c>
      <c r="M491" s="177" t="s">
        <v>3909</v>
      </c>
    </row>
    <row r="492" spans="1:14" x14ac:dyDescent="0.25">
      <c r="A492" s="179">
        <v>42922</v>
      </c>
      <c r="B492" s="177">
        <v>2310</v>
      </c>
      <c r="C492" s="177" t="str">
        <f>VLOOKUP(B492,'Chart of Accounts'!A:B,2,FALSE)</f>
        <v>Occupational Health</v>
      </c>
      <c r="D492" s="177" t="s">
        <v>265</v>
      </c>
      <c r="E492" s="177" t="s">
        <v>264</v>
      </c>
      <c r="F492" s="177" t="s">
        <v>3908</v>
      </c>
      <c r="G492" s="177" t="s">
        <v>245</v>
      </c>
      <c r="H492" s="177">
        <v>783.2</v>
      </c>
      <c r="I492" s="177">
        <v>117.48</v>
      </c>
      <c r="K492" s="177" t="s">
        <v>201</v>
      </c>
      <c r="M492" s="177" t="s">
        <v>3907</v>
      </c>
    </row>
    <row r="493" spans="1:14" x14ac:dyDescent="0.25">
      <c r="A493" s="179">
        <v>43013</v>
      </c>
      <c r="B493" s="177">
        <v>2310</v>
      </c>
      <c r="C493" s="177" t="str">
        <f>VLOOKUP(B493,'Chart of Accounts'!A:B,2,FALSE)</f>
        <v>Occupational Health</v>
      </c>
      <c r="D493" s="177" t="s">
        <v>265</v>
      </c>
      <c r="E493" s="177" t="s">
        <v>264</v>
      </c>
      <c r="F493" s="177" t="s">
        <v>3906</v>
      </c>
      <c r="G493" s="177" t="s">
        <v>245</v>
      </c>
      <c r="H493" s="177">
        <v>582.42999999999995</v>
      </c>
      <c r="I493" s="177">
        <v>87.37</v>
      </c>
      <c r="K493" s="177" t="s">
        <v>201</v>
      </c>
      <c r="M493" s="177" t="s">
        <v>3905</v>
      </c>
    </row>
    <row r="494" spans="1:14" x14ac:dyDescent="0.25">
      <c r="A494" s="179">
        <v>43013</v>
      </c>
      <c r="B494" s="177">
        <v>2310</v>
      </c>
      <c r="C494" s="177" t="str">
        <f>VLOOKUP(B494,'Chart of Accounts'!A:B,2,FALSE)</f>
        <v>Occupational Health</v>
      </c>
      <c r="D494" s="177" t="s">
        <v>265</v>
      </c>
      <c r="E494" s="177" t="s">
        <v>264</v>
      </c>
      <c r="F494" s="177" t="s">
        <v>3904</v>
      </c>
      <c r="G494" s="177" t="s">
        <v>245</v>
      </c>
      <c r="H494" s="177">
        <v>772.43</v>
      </c>
      <c r="I494" s="177">
        <v>115.86</v>
      </c>
      <c r="K494" s="177" t="s">
        <v>201</v>
      </c>
      <c r="M494" s="177" t="s">
        <v>3903</v>
      </c>
    </row>
    <row r="495" spans="1:14" x14ac:dyDescent="0.25">
      <c r="A495" s="179">
        <v>43053</v>
      </c>
      <c r="B495" s="177">
        <v>2310</v>
      </c>
      <c r="C495" s="177" t="str">
        <f>VLOOKUP(B495,'Chart of Accounts'!A:B,2,FALSE)</f>
        <v>Occupational Health</v>
      </c>
      <c r="D495" s="177" t="s">
        <v>265</v>
      </c>
      <c r="E495" s="177" t="s">
        <v>264</v>
      </c>
      <c r="F495" s="177" t="s">
        <v>3902</v>
      </c>
      <c r="G495" s="177" t="s">
        <v>245</v>
      </c>
      <c r="H495" s="177">
        <v>26.33</v>
      </c>
      <c r="I495" s="177">
        <v>3.95</v>
      </c>
      <c r="K495" s="177" t="s">
        <v>188</v>
      </c>
      <c r="M495" s="177" t="s">
        <v>3901</v>
      </c>
    </row>
    <row r="496" spans="1:14" x14ac:dyDescent="0.25">
      <c r="A496" s="179">
        <v>43074</v>
      </c>
      <c r="B496" s="177">
        <v>2310</v>
      </c>
      <c r="C496" s="177" t="str">
        <f>VLOOKUP(B496,'Chart of Accounts'!A:B,2,FALSE)</f>
        <v>Occupational Health</v>
      </c>
      <c r="D496" s="177" t="s">
        <v>265</v>
      </c>
      <c r="E496" s="177" t="s">
        <v>264</v>
      </c>
      <c r="F496" s="177" t="s">
        <v>3900</v>
      </c>
      <c r="G496" s="177" t="s">
        <v>245</v>
      </c>
      <c r="H496" s="177">
        <v>552.5</v>
      </c>
      <c r="I496" s="177">
        <v>82.88</v>
      </c>
      <c r="K496" s="177" t="s">
        <v>188</v>
      </c>
      <c r="M496" s="177" t="s">
        <v>3899</v>
      </c>
    </row>
    <row r="497" spans="1:14" x14ac:dyDescent="0.25">
      <c r="A497" s="179">
        <v>43115</v>
      </c>
      <c r="B497" s="177">
        <v>2310</v>
      </c>
      <c r="C497" s="177" t="str">
        <f>VLOOKUP(B497,'Chart of Accounts'!A:B,2,FALSE)</f>
        <v>Occupational Health</v>
      </c>
      <c r="D497" s="177" t="s">
        <v>265</v>
      </c>
      <c r="E497" s="177" t="s">
        <v>264</v>
      </c>
      <c r="F497" s="177" t="s">
        <v>3898</v>
      </c>
      <c r="G497" s="177" t="s">
        <v>245</v>
      </c>
      <c r="H497" s="177">
        <v>837.11</v>
      </c>
      <c r="I497" s="177">
        <v>125.57</v>
      </c>
      <c r="K497" s="177" t="s">
        <v>188</v>
      </c>
      <c r="M497" s="177" t="s">
        <v>3897</v>
      </c>
    </row>
    <row r="498" spans="1:14" x14ac:dyDescent="0.25">
      <c r="A498" s="179">
        <v>43133</v>
      </c>
      <c r="B498" s="177">
        <v>2310</v>
      </c>
      <c r="C498" s="177" t="str">
        <f>VLOOKUP(B498,'Chart of Accounts'!A:B,2,FALSE)</f>
        <v>Occupational Health</v>
      </c>
      <c r="D498" s="177" t="s">
        <v>265</v>
      </c>
      <c r="E498" s="177" t="s">
        <v>264</v>
      </c>
      <c r="F498" s="177" t="s">
        <v>3896</v>
      </c>
      <c r="G498" s="177" t="s">
        <v>245</v>
      </c>
      <c r="H498" s="177">
        <v>130</v>
      </c>
      <c r="I498" s="177">
        <v>19.5</v>
      </c>
      <c r="K498" s="177" t="s">
        <v>209</v>
      </c>
      <c r="M498" s="177" t="s">
        <v>3895</v>
      </c>
    </row>
    <row r="499" spans="1:14" x14ac:dyDescent="0.25">
      <c r="A499" s="179">
        <v>43164</v>
      </c>
      <c r="B499" s="177">
        <v>2310</v>
      </c>
      <c r="C499" s="177" t="str">
        <f>VLOOKUP(B499,'Chart of Accounts'!A:B,2,FALSE)</f>
        <v>Occupational Health</v>
      </c>
      <c r="D499" s="177" t="s">
        <v>265</v>
      </c>
      <c r="E499" s="177" t="s">
        <v>264</v>
      </c>
      <c r="F499" s="177" t="s">
        <v>3894</v>
      </c>
      <c r="G499" s="177" t="s">
        <v>245</v>
      </c>
      <c r="H499" s="177">
        <v>780</v>
      </c>
      <c r="I499" s="177">
        <v>117</v>
      </c>
      <c r="K499" s="177" t="s">
        <v>194</v>
      </c>
      <c r="M499" s="177" t="s">
        <v>3893</v>
      </c>
    </row>
    <row r="500" spans="1:14" x14ac:dyDescent="0.25">
      <c r="A500" s="179">
        <v>43174</v>
      </c>
      <c r="B500" s="177">
        <v>2310</v>
      </c>
      <c r="C500" s="177" t="str">
        <f>VLOOKUP(B500,'Chart of Accounts'!A:B,2,FALSE)</f>
        <v>Occupational Health</v>
      </c>
      <c r="D500" s="177" t="s">
        <v>265</v>
      </c>
      <c r="E500" s="177" t="s">
        <v>264</v>
      </c>
      <c r="F500" s="177" t="s">
        <v>3892</v>
      </c>
      <c r="G500" s="177" t="s">
        <v>245</v>
      </c>
      <c r="H500" s="177">
        <v>263.91000000000003</v>
      </c>
      <c r="I500" s="177">
        <v>39.590000000000003</v>
      </c>
      <c r="K500" s="177" t="s">
        <v>194</v>
      </c>
      <c r="M500" s="177" t="s">
        <v>3891</v>
      </c>
    </row>
    <row r="501" spans="1:14" x14ac:dyDescent="0.25">
      <c r="A501" s="179">
        <v>43195</v>
      </c>
      <c r="B501" s="177">
        <v>2310</v>
      </c>
      <c r="C501" s="177" t="str">
        <f>VLOOKUP(B501,'Chart of Accounts'!A:B,2,FALSE)</f>
        <v>Occupational Health</v>
      </c>
      <c r="D501" s="177" t="s">
        <v>265</v>
      </c>
      <c r="E501" s="177" t="s">
        <v>264</v>
      </c>
      <c r="F501" s="177" t="s">
        <v>3890</v>
      </c>
      <c r="G501" s="177" t="s">
        <v>245</v>
      </c>
      <c r="H501" s="177">
        <v>787.93</v>
      </c>
      <c r="I501" s="177">
        <v>118.19</v>
      </c>
      <c r="K501" s="177" t="s">
        <v>194</v>
      </c>
      <c r="M501" s="177" t="s">
        <v>3889</v>
      </c>
    </row>
    <row r="502" spans="1:14" x14ac:dyDescent="0.25">
      <c r="A502" s="179">
        <v>43195</v>
      </c>
      <c r="B502" s="177">
        <v>2310</v>
      </c>
      <c r="C502" s="177" t="str">
        <f>VLOOKUP(B502,'Chart of Accounts'!A:B,2,FALSE)</f>
        <v>Occupational Health</v>
      </c>
      <c r="D502" s="177" t="s">
        <v>265</v>
      </c>
      <c r="E502" s="177" t="s">
        <v>264</v>
      </c>
      <c r="F502" s="177" t="s">
        <v>3888</v>
      </c>
      <c r="G502" s="177" t="s">
        <v>245</v>
      </c>
      <c r="H502" s="177">
        <v>393.48</v>
      </c>
      <c r="I502" s="177">
        <v>59.02</v>
      </c>
      <c r="K502" s="177" t="s">
        <v>194</v>
      </c>
      <c r="M502" s="177" t="s">
        <v>3887</v>
      </c>
    </row>
    <row r="503" spans="1:14" x14ac:dyDescent="0.25">
      <c r="A503" s="179">
        <v>43220</v>
      </c>
      <c r="B503" s="177">
        <v>2310</v>
      </c>
      <c r="C503" s="177" t="str">
        <f>VLOOKUP(B503,'Chart of Accounts'!A:B,2,FALSE)</f>
        <v>Occupational Health</v>
      </c>
      <c r="D503" s="177" t="s">
        <v>265</v>
      </c>
      <c r="E503" s="177" t="s">
        <v>264</v>
      </c>
      <c r="F503" s="177" t="s">
        <v>3886</v>
      </c>
      <c r="G503" s="177" t="s">
        <v>245</v>
      </c>
      <c r="H503" s="178">
        <v>1249.5</v>
      </c>
      <c r="I503" s="177">
        <v>0</v>
      </c>
      <c r="J503" s="177" t="s">
        <v>262</v>
      </c>
      <c r="K503" s="177" t="s">
        <v>198</v>
      </c>
      <c r="L503" s="177" t="s">
        <v>198</v>
      </c>
      <c r="M503" s="177" t="s">
        <v>2945</v>
      </c>
      <c r="N503" s="177" t="s">
        <v>169</v>
      </c>
    </row>
    <row r="504" spans="1:14" x14ac:dyDescent="0.25">
      <c r="A504" s="179">
        <v>43221</v>
      </c>
      <c r="B504" s="177">
        <v>2310</v>
      </c>
      <c r="C504" s="177" t="str">
        <f>VLOOKUP(B504,'Chart of Accounts'!A:B,2,FALSE)</f>
        <v>Occupational Health</v>
      </c>
      <c r="D504" s="177" t="s">
        <v>265</v>
      </c>
      <c r="E504" s="177" t="s">
        <v>264</v>
      </c>
      <c r="F504" s="177" t="s">
        <v>3886</v>
      </c>
      <c r="G504" s="177" t="s">
        <v>245</v>
      </c>
      <c r="H504" s="178">
        <v>-1249.5</v>
      </c>
      <c r="I504" s="177">
        <v>0</v>
      </c>
      <c r="J504" s="177" t="s">
        <v>262</v>
      </c>
      <c r="K504" s="177" t="s">
        <v>198</v>
      </c>
      <c r="L504" s="177" t="s">
        <v>198</v>
      </c>
      <c r="M504" s="177" t="s">
        <v>2943</v>
      </c>
      <c r="N504" s="177" t="s">
        <v>169</v>
      </c>
    </row>
    <row r="505" spans="1:14" x14ac:dyDescent="0.25">
      <c r="A505" s="179">
        <v>43251</v>
      </c>
      <c r="B505" s="177">
        <v>2310</v>
      </c>
      <c r="C505" s="177" t="str">
        <f>VLOOKUP(B505,'Chart of Accounts'!A:B,2,FALSE)</f>
        <v>Occupational Health</v>
      </c>
      <c r="D505" s="177" t="s">
        <v>265</v>
      </c>
      <c r="E505" s="177" t="s">
        <v>264</v>
      </c>
      <c r="F505" s="177" t="s">
        <v>3886</v>
      </c>
      <c r="G505" s="177" t="s">
        <v>245</v>
      </c>
      <c r="H505" s="178">
        <v>1249.5</v>
      </c>
      <c r="I505" s="177">
        <v>0</v>
      </c>
      <c r="J505" s="177" t="s">
        <v>262</v>
      </c>
      <c r="K505" s="177" t="s">
        <v>189</v>
      </c>
      <c r="L505" s="177" t="s">
        <v>189</v>
      </c>
      <c r="M505" s="177" t="s">
        <v>3885</v>
      </c>
      <c r="N505" s="177" t="s">
        <v>169</v>
      </c>
    </row>
    <row r="506" spans="1:14" x14ac:dyDescent="0.25">
      <c r="A506" s="179">
        <v>43252</v>
      </c>
      <c r="B506" s="177">
        <v>2310</v>
      </c>
      <c r="C506" s="177" t="str">
        <f>VLOOKUP(B506,'Chart of Accounts'!A:B,2,FALSE)</f>
        <v>Occupational Health</v>
      </c>
      <c r="D506" s="177" t="s">
        <v>265</v>
      </c>
      <c r="E506" s="177" t="s">
        <v>264</v>
      </c>
      <c r="F506" s="177" t="s">
        <v>3884</v>
      </c>
      <c r="G506" s="177" t="s">
        <v>245</v>
      </c>
      <c r="H506" s="178">
        <v>-1249.5</v>
      </c>
      <c r="I506" s="177">
        <v>0</v>
      </c>
      <c r="J506" s="177" t="s">
        <v>188</v>
      </c>
      <c r="K506" s="177" t="s">
        <v>262</v>
      </c>
      <c r="L506" s="177" t="s">
        <v>262</v>
      </c>
      <c r="M506" s="177" t="s">
        <v>3883</v>
      </c>
      <c r="N506" s="177" t="s">
        <v>169</v>
      </c>
    </row>
    <row r="507" spans="1:14" x14ac:dyDescent="0.25">
      <c r="A507" s="179">
        <v>43271</v>
      </c>
      <c r="B507" s="177">
        <v>2310</v>
      </c>
      <c r="C507" s="177" t="str">
        <f>VLOOKUP(B507,'Chart of Accounts'!A:B,2,FALSE)</f>
        <v>Occupational Health</v>
      </c>
      <c r="D507" s="177" t="s">
        <v>265</v>
      </c>
      <c r="E507" s="177" t="s">
        <v>264</v>
      </c>
      <c r="F507" s="177" t="s">
        <v>3882</v>
      </c>
      <c r="G507" s="177" t="s">
        <v>245</v>
      </c>
      <c r="H507" s="178">
        <v>1309</v>
      </c>
      <c r="I507" s="177">
        <v>196.35</v>
      </c>
      <c r="K507" s="177" t="s">
        <v>201</v>
      </c>
      <c r="M507" s="177" t="s">
        <v>3881</v>
      </c>
    </row>
    <row r="508" spans="1:14" x14ac:dyDescent="0.25">
      <c r="A508" s="179">
        <v>42965</v>
      </c>
      <c r="B508" s="177">
        <v>2315</v>
      </c>
      <c r="C508" s="177" t="str">
        <f>VLOOKUP(B508,'Chart of Accounts'!A:B,2,FALSE)</f>
        <v>Employee Assistance Programme</v>
      </c>
      <c r="D508" s="177" t="s">
        <v>265</v>
      </c>
      <c r="E508" s="177" t="s">
        <v>264</v>
      </c>
      <c r="F508" s="177" t="s">
        <v>3880</v>
      </c>
      <c r="G508" s="177" t="s">
        <v>245</v>
      </c>
      <c r="H508" s="177">
        <v>126</v>
      </c>
      <c r="I508" s="177">
        <v>18.899999999999999</v>
      </c>
      <c r="K508" s="177" t="s">
        <v>2429</v>
      </c>
      <c r="M508" s="177" t="s">
        <v>3879</v>
      </c>
    </row>
    <row r="509" spans="1:14" x14ac:dyDescent="0.25">
      <c r="A509" s="179">
        <v>43081</v>
      </c>
      <c r="B509" s="177">
        <v>2315</v>
      </c>
      <c r="C509" s="177" t="str">
        <f>VLOOKUP(B509,'Chart of Accounts'!A:B,2,FALSE)</f>
        <v>Employee Assistance Programme</v>
      </c>
      <c r="D509" s="177" t="s">
        <v>265</v>
      </c>
      <c r="E509" s="177" t="s">
        <v>264</v>
      </c>
      <c r="F509" s="177" t="s">
        <v>3878</v>
      </c>
      <c r="G509" s="177" t="s">
        <v>245</v>
      </c>
      <c r="H509" s="177">
        <v>126</v>
      </c>
      <c r="I509" s="177">
        <v>18.899999999999999</v>
      </c>
      <c r="K509" s="177" t="s">
        <v>201</v>
      </c>
      <c r="M509" s="177" t="s">
        <v>3877</v>
      </c>
    </row>
    <row r="510" spans="1:14" x14ac:dyDescent="0.25">
      <c r="A510" s="179">
        <v>43143</v>
      </c>
      <c r="B510" s="177">
        <v>2315</v>
      </c>
      <c r="C510" s="177" t="str">
        <f>VLOOKUP(B510,'Chart of Accounts'!A:B,2,FALSE)</f>
        <v>Employee Assistance Programme</v>
      </c>
      <c r="D510" s="177" t="s">
        <v>265</v>
      </c>
      <c r="E510" s="177" t="s">
        <v>264</v>
      </c>
      <c r="F510" s="177" t="s">
        <v>3876</v>
      </c>
      <c r="G510" s="177" t="s">
        <v>245</v>
      </c>
      <c r="H510" s="177">
        <v>126</v>
      </c>
      <c r="I510" s="177">
        <v>18.899999999999999</v>
      </c>
      <c r="K510" s="177" t="s">
        <v>201</v>
      </c>
      <c r="M510" s="177" t="s">
        <v>3875</v>
      </c>
    </row>
    <row r="511" spans="1:14" x14ac:dyDescent="0.25">
      <c r="A511" s="179">
        <v>43168</v>
      </c>
      <c r="B511" s="177">
        <v>2315</v>
      </c>
      <c r="C511" s="177" t="str">
        <f>VLOOKUP(B511,'Chart of Accounts'!A:B,2,FALSE)</f>
        <v>Employee Assistance Programme</v>
      </c>
      <c r="D511" s="177" t="s">
        <v>265</v>
      </c>
      <c r="E511" s="177" t="s">
        <v>264</v>
      </c>
      <c r="F511" s="177" t="s">
        <v>3874</v>
      </c>
      <c r="G511" s="177" t="s">
        <v>245</v>
      </c>
      <c r="H511" s="177">
        <v>150</v>
      </c>
      <c r="I511" s="177">
        <v>22.5</v>
      </c>
      <c r="K511" s="177" t="s">
        <v>209</v>
      </c>
      <c r="M511" s="177" t="s">
        <v>3873</v>
      </c>
    </row>
    <row r="512" spans="1:14" x14ac:dyDescent="0.25">
      <c r="A512" s="179">
        <v>43168</v>
      </c>
      <c r="B512" s="177">
        <v>2315</v>
      </c>
      <c r="C512" s="177" t="str">
        <f>VLOOKUP(B512,'Chart of Accounts'!A:B,2,FALSE)</f>
        <v>Employee Assistance Programme</v>
      </c>
      <c r="D512" s="177" t="s">
        <v>265</v>
      </c>
      <c r="E512" s="177" t="s">
        <v>264</v>
      </c>
      <c r="F512" s="177" t="s">
        <v>3872</v>
      </c>
      <c r="G512" s="177" t="s">
        <v>245</v>
      </c>
      <c r="H512" s="177">
        <v>397.5</v>
      </c>
      <c r="I512" s="177">
        <v>59.63</v>
      </c>
      <c r="K512" s="177" t="s">
        <v>209</v>
      </c>
      <c r="M512" s="177" t="s">
        <v>3871</v>
      </c>
    </row>
    <row r="513" spans="1:14" x14ac:dyDescent="0.25">
      <c r="A513" s="179">
        <v>43203</v>
      </c>
      <c r="B513" s="177">
        <v>2315</v>
      </c>
      <c r="C513" s="177" t="str">
        <f>VLOOKUP(B513,'Chart of Accounts'!A:B,2,FALSE)</f>
        <v>Employee Assistance Programme</v>
      </c>
      <c r="D513" s="177" t="s">
        <v>265</v>
      </c>
      <c r="E513" s="177" t="s">
        <v>264</v>
      </c>
      <c r="F513" s="177" t="s">
        <v>3870</v>
      </c>
      <c r="G513" s="177" t="s">
        <v>245</v>
      </c>
      <c r="H513" s="177">
        <v>397.5</v>
      </c>
      <c r="I513" s="177">
        <v>59.63</v>
      </c>
      <c r="K513" s="177" t="s">
        <v>201</v>
      </c>
      <c r="M513" s="177" t="s">
        <v>3869</v>
      </c>
    </row>
    <row r="514" spans="1:14" x14ac:dyDescent="0.25">
      <c r="A514" s="179">
        <v>43228</v>
      </c>
      <c r="B514" s="177">
        <v>2315</v>
      </c>
      <c r="C514" s="177" t="str">
        <f>VLOOKUP(B514,'Chart of Accounts'!A:B,2,FALSE)</f>
        <v>Employee Assistance Programme</v>
      </c>
      <c r="D514" s="177" t="s">
        <v>265</v>
      </c>
      <c r="E514" s="177" t="s">
        <v>264</v>
      </c>
      <c r="F514" s="177" t="s">
        <v>3868</v>
      </c>
      <c r="G514" s="177" t="s">
        <v>245</v>
      </c>
      <c r="H514" s="177">
        <v>397.51</v>
      </c>
      <c r="I514" s="177">
        <v>59.63</v>
      </c>
      <c r="K514" s="177" t="s">
        <v>201</v>
      </c>
      <c r="M514" s="177" t="s">
        <v>3867</v>
      </c>
    </row>
    <row r="515" spans="1:14" x14ac:dyDescent="0.25">
      <c r="A515" s="179">
        <v>43262</v>
      </c>
      <c r="B515" s="177">
        <v>2315</v>
      </c>
      <c r="C515" s="177" t="str">
        <f>VLOOKUP(B515,'Chart of Accounts'!A:B,2,FALSE)</f>
        <v>Employee Assistance Programme</v>
      </c>
      <c r="D515" s="177" t="s">
        <v>265</v>
      </c>
      <c r="E515" s="177" t="s">
        <v>264</v>
      </c>
      <c r="F515" s="177" t="s">
        <v>3866</v>
      </c>
      <c r="G515" s="177" t="s">
        <v>245</v>
      </c>
      <c r="H515" s="178">
        <v>1325.02</v>
      </c>
      <c r="I515" s="177">
        <v>198.75</v>
      </c>
      <c r="K515" s="177" t="s">
        <v>201</v>
      </c>
      <c r="M515" s="177" t="s">
        <v>3865</v>
      </c>
    </row>
    <row r="516" spans="1:14" x14ac:dyDescent="0.25">
      <c r="A516" s="179">
        <v>43281</v>
      </c>
      <c r="B516" s="177">
        <v>2315</v>
      </c>
      <c r="C516" s="177" t="str">
        <f>VLOOKUP(B516,'Chart of Accounts'!A:B,2,FALSE)</f>
        <v>Employee Assistance Programme</v>
      </c>
      <c r="D516" s="177" t="s">
        <v>265</v>
      </c>
      <c r="E516" s="177" t="s">
        <v>264</v>
      </c>
      <c r="F516" s="177" t="s">
        <v>3864</v>
      </c>
      <c r="G516" s="177" t="s">
        <v>245</v>
      </c>
      <c r="H516" s="178">
        <v>1500</v>
      </c>
      <c r="I516" s="177">
        <v>0</v>
      </c>
      <c r="J516" s="177" t="s">
        <v>262</v>
      </c>
      <c r="K516" s="177" t="s">
        <v>194</v>
      </c>
      <c r="L516" s="177" t="s">
        <v>194</v>
      </c>
      <c r="M516" s="177" t="s">
        <v>3399</v>
      </c>
      <c r="N516" s="177" t="s">
        <v>3863</v>
      </c>
    </row>
    <row r="517" spans="1:14" x14ac:dyDescent="0.25">
      <c r="A517" s="179">
        <v>42947</v>
      </c>
      <c r="B517" s="177">
        <v>2405</v>
      </c>
      <c r="C517" s="177" t="str">
        <f>VLOOKUP(B517,'Chart of Accounts'!A:B,2,FALSE)</f>
        <v>Training - Staff</v>
      </c>
      <c r="D517" s="177" t="s">
        <v>265</v>
      </c>
      <c r="E517" s="177" t="s">
        <v>264</v>
      </c>
      <c r="F517" s="177" t="s">
        <v>3862</v>
      </c>
      <c r="G517" s="177" t="s">
        <v>245</v>
      </c>
      <c r="H517" s="177">
        <v>576.09</v>
      </c>
      <c r="I517" s="177">
        <v>0</v>
      </c>
      <c r="J517" s="177" t="s">
        <v>193</v>
      </c>
      <c r="K517" s="177" t="s">
        <v>194</v>
      </c>
      <c r="L517" s="177" t="s">
        <v>194</v>
      </c>
      <c r="M517" s="177" t="s">
        <v>2305</v>
      </c>
      <c r="N517" s="177" t="s">
        <v>3081</v>
      </c>
    </row>
    <row r="518" spans="1:14" x14ac:dyDescent="0.25">
      <c r="A518" s="179">
        <v>42961</v>
      </c>
      <c r="B518" s="177">
        <v>2405</v>
      </c>
      <c r="C518" s="177" t="str">
        <f>VLOOKUP(B518,'Chart of Accounts'!A:B,2,FALSE)</f>
        <v>Training - Staff</v>
      </c>
      <c r="D518" s="177" t="s">
        <v>265</v>
      </c>
      <c r="E518" s="177" t="s">
        <v>264</v>
      </c>
      <c r="F518" s="177" t="s">
        <v>3861</v>
      </c>
      <c r="G518" s="177" t="s">
        <v>245</v>
      </c>
      <c r="H518" s="177">
        <v>-172.99</v>
      </c>
      <c r="I518" s="177">
        <v>-25.95</v>
      </c>
      <c r="K518" s="177" t="s">
        <v>194</v>
      </c>
      <c r="M518" s="177" t="s">
        <v>3860</v>
      </c>
    </row>
    <row r="519" spans="1:14" x14ac:dyDescent="0.25">
      <c r="A519" s="179">
        <v>42968</v>
      </c>
      <c r="B519" s="177">
        <v>2405</v>
      </c>
      <c r="C519" s="177" t="str">
        <f>VLOOKUP(B519,'Chart of Accounts'!A:B,2,FALSE)</f>
        <v>Training - Staff</v>
      </c>
      <c r="D519" s="177" t="s">
        <v>265</v>
      </c>
      <c r="E519" s="177" t="s">
        <v>264</v>
      </c>
      <c r="F519" s="177" t="s">
        <v>3859</v>
      </c>
      <c r="G519" s="177" t="s">
        <v>245</v>
      </c>
      <c r="H519" s="177">
        <v>324.04000000000002</v>
      </c>
      <c r="I519" s="177">
        <v>48.61</v>
      </c>
      <c r="K519" s="177" t="s">
        <v>2429</v>
      </c>
      <c r="M519" s="177" t="s">
        <v>3858</v>
      </c>
    </row>
    <row r="520" spans="1:14" x14ac:dyDescent="0.25">
      <c r="A520" s="179">
        <v>42972</v>
      </c>
      <c r="B520" s="177">
        <v>2405</v>
      </c>
      <c r="C520" s="177" t="str">
        <f>VLOOKUP(B520,'Chart of Accounts'!A:B,2,FALSE)</f>
        <v>Training - Staff</v>
      </c>
      <c r="D520" s="177" t="s">
        <v>265</v>
      </c>
      <c r="E520" s="177" t="s">
        <v>264</v>
      </c>
      <c r="F520" s="177" t="s">
        <v>3857</v>
      </c>
      <c r="G520" s="177" t="s">
        <v>245</v>
      </c>
      <c r="H520" s="177">
        <v>695</v>
      </c>
      <c r="I520" s="177">
        <v>104.25</v>
      </c>
      <c r="K520" s="177" t="s">
        <v>188</v>
      </c>
      <c r="M520" s="177" t="s">
        <v>3856</v>
      </c>
    </row>
    <row r="521" spans="1:14" x14ac:dyDescent="0.25">
      <c r="A521" s="179">
        <v>42976</v>
      </c>
      <c r="B521" s="177">
        <v>2405</v>
      </c>
      <c r="C521" s="177" t="str">
        <f>VLOOKUP(B521,'Chart of Accounts'!A:B,2,FALSE)</f>
        <v>Training - Staff</v>
      </c>
      <c r="D521" s="177" t="s">
        <v>265</v>
      </c>
      <c r="E521" s="177" t="s">
        <v>264</v>
      </c>
      <c r="F521" s="177" t="s">
        <v>3855</v>
      </c>
      <c r="G521" s="177" t="s">
        <v>245</v>
      </c>
      <c r="H521" s="177">
        <v>658.7</v>
      </c>
      <c r="I521" s="177">
        <v>0</v>
      </c>
      <c r="J521" s="177" t="s">
        <v>193</v>
      </c>
      <c r="K521" s="177" t="s">
        <v>194</v>
      </c>
      <c r="L521" s="177" t="s">
        <v>194</v>
      </c>
      <c r="M521" s="177" t="s">
        <v>2298</v>
      </c>
      <c r="N521" s="177" t="s">
        <v>3081</v>
      </c>
    </row>
    <row r="522" spans="1:14" x14ac:dyDescent="0.25">
      <c r="A522" s="179">
        <v>42978</v>
      </c>
      <c r="B522" s="177">
        <v>2405</v>
      </c>
      <c r="C522" s="177" t="str">
        <f>VLOOKUP(B522,'Chart of Accounts'!A:B,2,FALSE)</f>
        <v>Training - Staff</v>
      </c>
      <c r="D522" s="177" t="s">
        <v>265</v>
      </c>
      <c r="E522" s="177" t="s">
        <v>264</v>
      </c>
      <c r="F522" s="177" t="s">
        <v>3854</v>
      </c>
      <c r="G522" s="177" t="s">
        <v>245</v>
      </c>
      <c r="H522" s="178">
        <v>6748</v>
      </c>
      <c r="I522" s="177">
        <v>0</v>
      </c>
      <c r="J522" s="177" t="s">
        <v>262</v>
      </c>
      <c r="K522" s="177" t="s">
        <v>197</v>
      </c>
      <c r="L522" s="177" t="s">
        <v>197</v>
      </c>
      <c r="M522" s="177" t="s">
        <v>2427</v>
      </c>
      <c r="N522" s="177" t="s">
        <v>3853</v>
      </c>
    </row>
    <row r="523" spans="1:14" x14ac:dyDescent="0.25">
      <c r="A523" s="179">
        <v>42979</v>
      </c>
      <c r="B523" s="177">
        <v>2405</v>
      </c>
      <c r="C523" s="177" t="str">
        <f>VLOOKUP(B523,'Chart of Accounts'!A:B,2,FALSE)</f>
        <v>Training - Staff</v>
      </c>
      <c r="D523" s="177" t="s">
        <v>265</v>
      </c>
      <c r="E523" s="177" t="s">
        <v>264</v>
      </c>
      <c r="F523" s="177" t="s">
        <v>3854</v>
      </c>
      <c r="G523" s="177" t="s">
        <v>245</v>
      </c>
      <c r="H523" s="178">
        <v>-6748</v>
      </c>
      <c r="I523" s="177">
        <v>0</v>
      </c>
      <c r="J523" s="177" t="s">
        <v>262</v>
      </c>
      <c r="K523" s="177" t="s">
        <v>197</v>
      </c>
      <c r="L523" s="177" t="s">
        <v>197</v>
      </c>
      <c r="M523" s="177" t="s">
        <v>2423</v>
      </c>
      <c r="N523" s="177" t="s">
        <v>3853</v>
      </c>
    </row>
    <row r="524" spans="1:14" x14ac:dyDescent="0.25">
      <c r="A524" s="179">
        <v>42999</v>
      </c>
      <c r="B524" s="177">
        <v>2405</v>
      </c>
      <c r="C524" s="177" t="str">
        <f>VLOOKUP(B524,'Chart of Accounts'!A:B,2,FALSE)</f>
        <v>Training - Staff</v>
      </c>
      <c r="D524" s="177" t="s">
        <v>265</v>
      </c>
      <c r="E524" s="177" t="s">
        <v>264</v>
      </c>
      <c r="F524" s="177" t="s">
        <v>3852</v>
      </c>
      <c r="G524" s="177" t="s">
        <v>245</v>
      </c>
      <c r="H524" s="177">
        <v>87.8</v>
      </c>
      <c r="I524" s="177">
        <v>0</v>
      </c>
      <c r="K524" s="177" t="s">
        <v>194</v>
      </c>
      <c r="M524" s="177" t="s">
        <v>3851</v>
      </c>
    </row>
    <row r="525" spans="1:14" x14ac:dyDescent="0.25">
      <c r="A525" s="179">
        <v>43040</v>
      </c>
      <c r="B525" s="177">
        <v>2405</v>
      </c>
      <c r="C525" s="177" t="str">
        <f>VLOOKUP(B525,'Chart of Accounts'!A:B,2,FALSE)</f>
        <v>Training - Staff</v>
      </c>
      <c r="D525" s="177" t="s">
        <v>265</v>
      </c>
      <c r="E525" s="177" t="s">
        <v>264</v>
      </c>
      <c r="F525" s="177" t="s">
        <v>3850</v>
      </c>
      <c r="G525" s="177" t="s">
        <v>245</v>
      </c>
      <c r="H525" s="177">
        <v>80</v>
      </c>
      <c r="I525" s="177">
        <v>12</v>
      </c>
      <c r="K525" s="177" t="s">
        <v>188</v>
      </c>
      <c r="M525" s="177" t="s">
        <v>3849</v>
      </c>
    </row>
    <row r="526" spans="1:14" x14ac:dyDescent="0.25">
      <c r="A526" s="179">
        <v>43045</v>
      </c>
      <c r="B526" s="177">
        <v>2405</v>
      </c>
      <c r="C526" s="177" t="str">
        <f>VLOOKUP(B526,'Chart of Accounts'!A:B,2,FALSE)</f>
        <v>Training - Staff</v>
      </c>
      <c r="D526" s="177" t="s">
        <v>265</v>
      </c>
      <c r="E526" s="177" t="s">
        <v>264</v>
      </c>
      <c r="F526" s="177" t="s">
        <v>3848</v>
      </c>
      <c r="G526" s="177" t="s">
        <v>245</v>
      </c>
      <c r="H526" s="177">
        <v>275</v>
      </c>
      <c r="I526" s="177">
        <v>41.25</v>
      </c>
      <c r="K526" s="177" t="s">
        <v>2903</v>
      </c>
      <c r="M526" s="177" t="s">
        <v>3847</v>
      </c>
    </row>
    <row r="527" spans="1:14" x14ac:dyDescent="0.25">
      <c r="A527" s="179">
        <v>43077</v>
      </c>
      <c r="B527" s="177">
        <v>2405</v>
      </c>
      <c r="C527" s="177" t="str">
        <f>VLOOKUP(B527,'Chart of Accounts'!A:B,2,FALSE)</f>
        <v>Training - Staff</v>
      </c>
      <c r="D527" s="177" t="s">
        <v>265</v>
      </c>
      <c r="E527" s="177" t="s">
        <v>264</v>
      </c>
      <c r="F527" s="177" t="s">
        <v>3846</v>
      </c>
      <c r="G527" s="177" t="s">
        <v>245</v>
      </c>
      <c r="H527" s="177">
        <v>550</v>
      </c>
      <c r="I527" s="177">
        <v>82.5</v>
      </c>
      <c r="K527" s="177" t="s">
        <v>201</v>
      </c>
      <c r="M527" s="177" t="s">
        <v>3845</v>
      </c>
    </row>
    <row r="528" spans="1:14" x14ac:dyDescent="0.25">
      <c r="A528" s="179">
        <v>43100</v>
      </c>
      <c r="B528" s="177">
        <v>2405</v>
      </c>
      <c r="C528" s="177" t="str">
        <f>VLOOKUP(B528,'Chart of Accounts'!A:B,2,FALSE)</f>
        <v>Training - Staff</v>
      </c>
      <c r="D528" s="177" t="s">
        <v>265</v>
      </c>
      <c r="E528" s="177" t="s">
        <v>264</v>
      </c>
      <c r="F528" s="177" t="s">
        <v>3844</v>
      </c>
      <c r="G528" s="177" t="s">
        <v>245</v>
      </c>
      <c r="H528" s="177">
        <v>361.2</v>
      </c>
      <c r="I528" s="177">
        <v>0</v>
      </c>
      <c r="J528" s="177" t="s">
        <v>193</v>
      </c>
      <c r="K528" s="177" t="s">
        <v>201</v>
      </c>
      <c r="L528" s="177" t="s">
        <v>201</v>
      </c>
      <c r="M528" s="177" t="s">
        <v>2890</v>
      </c>
      <c r="N528" s="177" t="s">
        <v>1722</v>
      </c>
    </row>
    <row r="529" spans="1:14" x14ac:dyDescent="0.25">
      <c r="A529" s="179">
        <v>43126</v>
      </c>
      <c r="B529" s="177">
        <v>2405</v>
      </c>
      <c r="C529" s="177" t="str">
        <f>VLOOKUP(B529,'Chart of Accounts'!A:B,2,FALSE)</f>
        <v>Training - Staff</v>
      </c>
      <c r="D529" s="177" t="s">
        <v>265</v>
      </c>
      <c r="E529" s="177" t="s">
        <v>264</v>
      </c>
      <c r="F529" s="177" t="s">
        <v>3843</v>
      </c>
      <c r="G529" s="177" t="s">
        <v>245</v>
      </c>
      <c r="H529" s="177">
        <v>619.58000000000004</v>
      </c>
      <c r="I529" s="177">
        <v>92.94</v>
      </c>
      <c r="K529" s="177" t="s">
        <v>209</v>
      </c>
      <c r="M529" s="177" t="s">
        <v>3842</v>
      </c>
    </row>
    <row r="530" spans="1:14" x14ac:dyDescent="0.25">
      <c r="A530" s="179">
        <v>43143</v>
      </c>
      <c r="B530" s="177">
        <v>2405</v>
      </c>
      <c r="C530" s="177" t="str">
        <f>VLOOKUP(B530,'Chart of Accounts'!A:B,2,FALSE)</f>
        <v>Training - Staff</v>
      </c>
      <c r="D530" s="177" t="s">
        <v>265</v>
      </c>
      <c r="E530" s="177" t="s">
        <v>264</v>
      </c>
      <c r="F530" s="177" t="s">
        <v>3841</v>
      </c>
      <c r="G530" s="177" t="s">
        <v>245</v>
      </c>
      <c r="H530" s="177">
        <v>98.87</v>
      </c>
      <c r="I530" s="177">
        <v>0</v>
      </c>
      <c r="J530" s="177" t="s">
        <v>193</v>
      </c>
      <c r="K530" s="177" t="s">
        <v>201</v>
      </c>
      <c r="L530" s="177" t="s">
        <v>201</v>
      </c>
      <c r="M530" s="177" t="s">
        <v>3839</v>
      </c>
      <c r="N530" s="177" t="s">
        <v>3074</v>
      </c>
    </row>
    <row r="531" spans="1:14" x14ac:dyDescent="0.25">
      <c r="A531" s="179">
        <v>43143</v>
      </c>
      <c r="B531" s="177">
        <v>2405</v>
      </c>
      <c r="C531" s="177" t="str">
        <f>VLOOKUP(B531,'Chart of Accounts'!A:B,2,FALSE)</f>
        <v>Training - Staff</v>
      </c>
      <c r="D531" s="177" t="s">
        <v>265</v>
      </c>
      <c r="E531" s="177" t="s">
        <v>264</v>
      </c>
      <c r="F531" s="177" t="s">
        <v>3840</v>
      </c>
      <c r="G531" s="177" t="s">
        <v>245</v>
      </c>
      <c r="H531" s="178">
        <v>3145.5</v>
      </c>
      <c r="I531" s="177">
        <v>0</v>
      </c>
      <c r="J531" s="177" t="s">
        <v>193</v>
      </c>
      <c r="K531" s="177" t="s">
        <v>201</v>
      </c>
      <c r="L531" s="177" t="s">
        <v>201</v>
      </c>
      <c r="M531" s="177" t="s">
        <v>3839</v>
      </c>
      <c r="N531" s="177" t="s">
        <v>587</v>
      </c>
    </row>
    <row r="532" spans="1:14" x14ac:dyDescent="0.25">
      <c r="A532" s="179">
        <v>43146</v>
      </c>
      <c r="B532" s="177">
        <v>2405</v>
      </c>
      <c r="C532" s="177" t="str">
        <f>VLOOKUP(B532,'Chart of Accounts'!A:B,2,FALSE)</f>
        <v>Training - Staff</v>
      </c>
      <c r="D532" s="177" t="s">
        <v>265</v>
      </c>
      <c r="E532" s="177" t="s">
        <v>264</v>
      </c>
      <c r="F532" s="177" t="s">
        <v>3838</v>
      </c>
      <c r="G532" s="177" t="s">
        <v>245</v>
      </c>
      <c r="H532" s="177">
        <v>17.399999999999999</v>
      </c>
      <c r="I532" s="177">
        <v>0</v>
      </c>
      <c r="J532" s="177" t="s">
        <v>193</v>
      </c>
      <c r="K532" s="177" t="s">
        <v>188</v>
      </c>
      <c r="L532" s="177" t="s">
        <v>188</v>
      </c>
      <c r="M532" s="177" t="s">
        <v>2367</v>
      </c>
      <c r="N532" s="177" t="s">
        <v>3804</v>
      </c>
    </row>
    <row r="533" spans="1:14" x14ac:dyDescent="0.25">
      <c r="A533" s="179">
        <v>43159</v>
      </c>
      <c r="B533" s="177">
        <v>2405</v>
      </c>
      <c r="C533" s="177" t="str">
        <f>VLOOKUP(B533,'Chart of Accounts'!A:B,2,FALSE)</f>
        <v>Training - Staff</v>
      </c>
      <c r="D533" s="177" t="s">
        <v>265</v>
      </c>
      <c r="E533" s="177" t="s">
        <v>264</v>
      </c>
      <c r="F533" s="177" t="s">
        <v>3836</v>
      </c>
      <c r="G533" s="177" t="s">
        <v>245</v>
      </c>
      <c r="H533" s="178">
        <v>8662</v>
      </c>
      <c r="I533" s="177">
        <v>0</v>
      </c>
      <c r="J533" s="177" t="s">
        <v>262</v>
      </c>
      <c r="K533" s="177" t="s">
        <v>197</v>
      </c>
      <c r="L533" s="177" t="s">
        <v>197</v>
      </c>
      <c r="M533" s="177" t="s">
        <v>2953</v>
      </c>
      <c r="N533" s="177" t="s">
        <v>3835</v>
      </c>
    </row>
    <row r="534" spans="1:14" x14ac:dyDescent="0.25">
      <c r="A534" s="179">
        <v>43159</v>
      </c>
      <c r="B534" s="177">
        <v>2405</v>
      </c>
      <c r="C534" s="177" t="str">
        <f>VLOOKUP(B534,'Chart of Accounts'!A:B,2,FALSE)</f>
        <v>Training - Staff</v>
      </c>
      <c r="D534" s="177" t="s">
        <v>265</v>
      </c>
      <c r="E534" s="177" t="s">
        <v>264</v>
      </c>
      <c r="F534" s="177" t="s">
        <v>3837</v>
      </c>
      <c r="G534" s="177" t="s">
        <v>245</v>
      </c>
      <c r="H534" s="177">
        <v>25</v>
      </c>
      <c r="I534" s="177">
        <v>0</v>
      </c>
      <c r="J534" s="177" t="s">
        <v>193</v>
      </c>
      <c r="K534" s="177" t="s">
        <v>194</v>
      </c>
      <c r="L534" s="177" t="s">
        <v>194</v>
      </c>
      <c r="M534" s="177" t="s">
        <v>2239</v>
      </c>
      <c r="N534" s="177" t="s">
        <v>3442</v>
      </c>
    </row>
    <row r="535" spans="1:14" x14ac:dyDescent="0.25">
      <c r="A535" s="179">
        <v>43160</v>
      </c>
      <c r="B535" s="177">
        <v>2405</v>
      </c>
      <c r="C535" s="177" t="str">
        <f>VLOOKUP(B535,'Chart of Accounts'!A:B,2,FALSE)</f>
        <v>Training - Staff</v>
      </c>
      <c r="D535" s="177" t="s">
        <v>265</v>
      </c>
      <c r="E535" s="177" t="s">
        <v>264</v>
      </c>
      <c r="F535" s="177" t="s">
        <v>3836</v>
      </c>
      <c r="G535" s="177" t="s">
        <v>245</v>
      </c>
      <c r="H535" s="178">
        <v>-8662</v>
      </c>
      <c r="I535" s="177">
        <v>0</v>
      </c>
      <c r="J535" s="177" t="s">
        <v>262</v>
      </c>
      <c r="K535" s="177" t="s">
        <v>197</v>
      </c>
      <c r="L535" s="177" t="s">
        <v>197</v>
      </c>
      <c r="M535" s="177" t="s">
        <v>2951</v>
      </c>
      <c r="N535" s="177" t="s">
        <v>3835</v>
      </c>
    </row>
    <row r="536" spans="1:14" x14ac:dyDescent="0.25">
      <c r="A536" s="179">
        <v>43160</v>
      </c>
      <c r="B536" s="177">
        <v>2405</v>
      </c>
      <c r="C536" s="177" t="str">
        <f>VLOOKUP(B536,'Chart of Accounts'!A:B,2,FALSE)</f>
        <v>Training - Staff</v>
      </c>
      <c r="D536" s="177" t="s">
        <v>265</v>
      </c>
      <c r="E536" s="177" t="s">
        <v>264</v>
      </c>
      <c r="F536" s="177" t="s">
        <v>3834</v>
      </c>
      <c r="G536" s="177" t="s">
        <v>245</v>
      </c>
      <c r="H536" s="177">
        <v>70.430000000000007</v>
      </c>
      <c r="I536" s="177">
        <v>10.57</v>
      </c>
      <c r="K536" s="177" t="s">
        <v>194</v>
      </c>
      <c r="M536" s="177" t="s">
        <v>3833</v>
      </c>
    </row>
    <row r="537" spans="1:14" x14ac:dyDescent="0.25">
      <c r="A537" s="179">
        <v>43174</v>
      </c>
      <c r="B537" s="177">
        <v>2405</v>
      </c>
      <c r="C537" s="177" t="str">
        <f>VLOOKUP(B537,'Chart of Accounts'!A:B,2,FALSE)</f>
        <v>Training - Staff</v>
      </c>
      <c r="D537" s="177" t="s">
        <v>265</v>
      </c>
      <c r="E537" s="177" t="s">
        <v>264</v>
      </c>
      <c r="F537" s="177" t="s">
        <v>3832</v>
      </c>
      <c r="G537" s="177" t="s">
        <v>245</v>
      </c>
      <c r="H537" s="177">
        <v>825</v>
      </c>
      <c r="I537" s="177">
        <v>123.75</v>
      </c>
      <c r="K537" s="177" t="s">
        <v>194</v>
      </c>
      <c r="M537" s="177" t="s">
        <v>3831</v>
      </c>
    </row>
    <row r="538" spans="1:14" x14ac:dyDescent="0.25">
      <c r="A538" s="179">
        <v>43178</v>
      </c>
      <c r="B538" s="177">
        <v>2405</v>
      </c>
      <c r="C538" s="177" t="str">
        <f>VLOOKUP(B538,'Chart of Accounts'!A:B,2,FALSE)</f>
        <v>Training - Staff</v>
      </c>
      <c r="D538" s="177" t="s">
        <v>265</v>
      </c>
      <c r="E538" s="177" t="s">
        <v>264</v>
      </c>
      <c r="F538" s="177" t="s">
        <v>3830</v>
      </c>
      <c r="G538" s="177" t="s">
        <v>245</v>
      </c>
      <c r="H538" s="178">
        <v>7532.35</v>
      </c>
      <c r="I538" s="177">
        <v>0</v>
      </c>
      <c r="J538" s="177" t="s">
        <v>193</v>
      </c>
      <c r="K538" s="177" t="s">
        <v>194</v>
      </c>
      <c r="L538" s="177" t="s">
        <v>194</v>
      </c>
      <c r="M538" s="177" t="s">
        <v>2877</v>
      </c>
      <c r="N538" s="177" t="s">
        <v>587</v>
      </c>
    </row>
    <row r="539" spans="1:14" x14ac:dyDescent="0.25">
      <c r="A539" s="179">
        <v>43190</v>
      </c>
      <c r="B539" s="177">
        <v>2405</v>
      </c>
      <c r="C539" s="177" t="str">
        <f>VLOOKUP(B539,'Chart of Accounts'!A:B,2,FALSE)</f>
        <v>Training - Staff</v>
      </c>
      <c r="D539" s="177" t="s">
        <v>265</v>
      </c>
      <c r="E539" s="177" t="s">
        <v>264</v>
      </c>
      <c r="F539" s="177" t="s">
        <v>3829</v>
      </c>
      <c r="G539" s="177" t="s">
        <v>245</v>
      </c>
      <c r="H539" s="178">
        <v>2625</v>
      </c>
      <c r="I539" s="177">
        <v>0</v>
      </c>
      <c r="J539" s="177" t="s">
        <v>262</v>
      </c>
      <c r="K539" s="177" t="s">
        <v>197</v>
      </c>
      <c r="L539" s="177" t="s">
        <v>197</v>
      </c>
      <c r="M539" s="177" t="s">
        <v>2948</v>
      </c>
      <c r="N539" s="177" t="s">
        <v>3421</v>
      </c>
    </row>
    <row r="540" spans="1:14" x14ac:dyDescent="0.25">
      <c r="A540" s="179">
        <v>43191</v>
      </c>
      <c r="B540" s="177">
        <v>2405</v>
      </c>
      <c r="C540" s="177" t="str">
        <f>VLOOKUP(B540,'Chart of Accounts'!A:B,2,FALSE)</f>
        <v>Training - Staff</v>
      </c>
      <c r="D540" s="177" t="s">
        <v>265</v>
      </c>
      <c r="E540" s="177" t="s">
        <v>264</v>
      </c>
      <c r="F540" s="177" t="s">
        <v>3829</v>
      </c>
      <c r="G540" s="177" t="s">
        <v>245</v>
      </c>
      <c r="H540" s="178">
        <v>-2625</v>
      </c>
      <c r="I540" s="177">
        <v>0</v>
      </c>
      <c r="J540" s="177" t="s">
        <v>262</v>
      </c>
      <c r="K540" s="177" t="s">
        <v>197</v>
      </c>
      <c r="L540" s="177" t="s">
        <v>197</v>
      </c>
      <c r="M540" s="177" t="s">
        <v>2946</v>
      </c>
      <c r="N540" s="177" t="s">
        <v>3421</v>
      </c>
    </row>
    <row r="541" spans="1:14" x14ac:dyDescent="0.25">
      <c r="A541" s="179">
        <v>43193</v>
      </c>
      <c r="B541" s="177">
        <v>2405</v>
      </c>
      <c r="C541" s="177" t="str">
        <f>VLOOKUP(B541,'Chart of Accounts'!A:B,2,FALSE)</f>
        <v>Training - Staff</v>
      </c>
      <c r="D541" s="177" t="s">
        <v>265</v>
      </c>
      <c r="E541" s="177" t="s">
        <v>264</v>
      </c>
      <c r="F541" s="177" t="s">
        <v>3828</v>
      </c>
      <c r="G541" s="177" t="s">
        <v>245</v>
      </c>
      <c r="H541" s="178">
        <v>2625</v>
      </c>
      <c r="I541" s="177">
        <v>393.75</v>
      </c>
      <c r="K541" s="177" t="s">
        <v>2903</v>
      </c>
      <c r="M541" s="177" t="s">
        <v>3827</v>
      </c>
    </row>
    <row r="542" spans="1:14" x14ac:dyDescent="0.25">
      <c r="A542" s="179">
        <v>43202</v>
      </c>
      <c r="B542" s="177">
        <v>2405</v>
      </c>
      <c r="C542" s="177" t="str">
        <f>VLOOKUP(B542,'Chart of Accounts'!A:B,2,FALSE)</f>
        <v>Training - Staff</v>
      </c>
      <c r="D542" s="177" t="s">
        <v>265</v>
      </c>
      <c r="E542" s="177" t="s">
        <v>264</v>
      </c>
      <c r="F542" s="177" t="s">
        <v>3826</v>
      </c>
      <c r="G542" s="177" t="s">
        <v>245</v>
      </c>
      <c r="H542" s="177">
        <v>611.74</v>
      </c>
      <c r="I542" s="177">
        <v>0</v>
      </c>
      <c r="J542" s="177" t="s">
        <v>193</v>
      </c>
      <c r="K542" s="177" t="s">
        <v>201</v>
      </c>
      <c r="L542" s="177" t="s">
        <v>201</v>
      </c>
      <c r="M542" s="177" t="s">
        <v>3312</v>
      </c>
      <c r="N542" s="177" t="s">
        <v>195</v>
      </c>
    </row>
    <row r="543" spans="1:14" x14ac:dyDescent="0.25">
      <c r="A543" s="179">
        <v>43236</v>
      </c>
      <c r="B543" s="177">
        <v>2405</v>
      </c>
      <c r="C543" s="177" t="str">
        <f>VLOOKUP(B543,'Chart of Accounts'!A:B,2,FALSE)</f>
        <v>Training - Staff</v>
      </c>
      <c r="D543" s="177" t="s">
        <v>265</v>
      </c>
      <c r="E543" s="177" t="s">
        <v>264</v>
      </c>
      <c r="F543" s="177" t="s">
        <v>3825</v>
      </c>
      <c r="G543" s="177" t="s">
        <v>245</v>
      </c>
      <c r="H543" s="177">
        <v>395</v>
      </c>
      <c r="I543" s="177">
        <v>0</v>
      </c>
      <c r="J543" s="177" t="s">
        <v>193</v>
      </c>
      <c r="K543" s="177" t="s">
        <v>201</v>
      </c>
      <c r="L543" s="177" t="s">
        <v>201</v>
      </c>
      <c r="M543" s="177" t="s">
        <v>2363</v>
      </c>
      <c r="N543" s="177" t="s">
        <v>3022</v>
      </c>
    </row>
    <row r="544" spans="1:14" x14ac:dyDescent="0.25">
      <c r="A544" s="179">
        <v>43236</v>
      </c>
      <c r="B544" s="177">
        <v>2405</v>
      </c>
      <c r="C544" s="177" t="str">
        <f>VLOOKUP(B544,'Chart of Accounts'!A:B,2,FALSE)</f>
        <v>Training - Staff</v>
      </c>
      <c r="D544" s="177" t="s">
        <v>265</v>
      </c>
      <c r="E544" s="177" t="s">
        <v>264</v>
      </c>
      <c r="F544" s="177" t="s">
        <v>3824</v>
      </c>
      <c r="G544" s="177" t="s">
        <v>245</v>
      </c>
      <c r="H544" s="177">
        <v>395</v>
      </c>
      <c r="I544" s="177">
        <v>0</v>
      </c>
      <c r="J544" s="177" t="s">
        <v>193</v>
      </c>
      <c r="K544" s="177" t="s">
        <v>201</v>
      </c>
      <c r="L544" s="177" t="s">
        <v>201</v>
      </c>
      <c r="M544" s="177" t="s">
        <v>2363</v>
      </c>
      <c r="N544" s="177" t="s">
        <v>3022</v>
      </c>
    </row>
    <row r="545" spans="1:14" x14ac:dyDescent="0.25">
      <c r="A545" s="179">
        <v>43257</v>
      </c>
      <c r="B545" s="177">
        <v>2405</v>
      </c>
      <c r="C545" s="177" t="str">
        <f>VLOOKUP(B545,'Chart of Accounts'!A:B,2,FALSE)</f>
        <v>Training - Staff</v>
      </c>
      <c r="D545" s="177" t="s">
        <v>265</v>
      </c>
      <c r="E545" s="177" t="s">
        <v>264</v>
      </c>
      <c r="F545" s="177" t="s">
        <v>3823</v>
      </c>
      <c r="G545" s="177" t="s">
        <v>245</v>
      </c>
      <c r="H545" s="177">
        <v>275</v>
      </c>
      <c r="I545" s="177">
        <v>41.25</v>
      </c>
      <c r="K545" s="177" t="s">
        <v>201</v>
      </c>
      <c r="M545" s="177" t="s">
        <v>3822</v>
      </c>
    </row>
    <row r="546" spans="1:14" x14ac:dyDescent="0.25">
      <c r="A546" s="179">
        <v>42957</v>
      </c>
      <c r="B546" s="177">
        <v>2410</v>
      </c>
      <c r="C546" s="177" t="str">
        <f>VLOOKUP(B546,'Chart of Accounts'!A:B,2,FALSE)</f>
        <v>Professional Memberships</v>
      </c>
      <c r="D546" s="177" t="s">
        <v>265</v>
      </c>
      <c r="E546" s="177" t="s">
        <v>264</v>
      </c>
      <c r="F546" s="177" t="s">
        <v>3821</v>
      </c>
      <c r="G546" s="177" t="s">
        <v>245</v>
      </c>
      <c r="H546" s="177">
        <v>25</v>
      </c>
      <c r="I546" s="177">
        <v>0</v>
      </c>
      <c r="K546" s="177" t="s">
        <v>201</v>
      </c>
      <c r="M546" s="177" t="s">
        <v>3820</v>
      </c>
    </row>
    <row r="547" spans="1:14" x14ac:dyDescent="0.25">
      <c r="A547" s="179">
        <v>42957</v>
      </c>
      <c r="B547" s="177">
        <v>2410</v>
      </c>
      <c r="C547" s="177" t="str">
        <f>VLOOKUP(B547,'Chart of Accounts'!A:B,2,FALSE)</f>
        <v>Professional Memberships</v>
      </c>
      <c r="D547" s="177" t="s">
        <v>265</v>
      </c>
      <c r="E547" s="177" t="s">
        <v>264</v>
      </c>
      <c r="F547" s="177" t="s">
        <v>3819</v>
      </c>
      <c r="G547" s="177" t="s">
        <v>245</v>
      </c>
      <c r="H547" s="177">
        <v>25</v>
      </c>
      <c r="I547" s="177">
        <v>0</v>
      </c>
      <c r="K547" s="177" t="s">
        <v>201</v>
      </c>
      <c r="M547" s="177" t="s">
        <v>3818</v>
      </c>
    </row>
    <row r="548" spans="1:14" x14ac:dyDescent="0.25">
      <c r="A548" s="179">
        <v>42957</v>
      </c>
      <c r="B548" s="177">
        <v>2410</v>
      </c>
      <c r="C548" s="177" t="str">
        <f>VLOOKUP(B548,'Chart of Accounts'!A:B,2,FALSE)</f>
        <v>Professional Memberships</v>
      </c>
      <c r="D548" s="177" t="s">
        <v>265</v>
      </c>
      <c r="E548" s="177" t="s">
        <v>264</v>
      </c>
      <c r="F548" s="177" t="s">
        <v>3817</v>
      </c>
      <c r="G548" s="177" t="s">
        <v>245</v>
      </c>
      <c r="H548" s="177">
        <v>25</v>
      </c>
      <c r="I548" s="177">
        <v>0</v>
      </c>
      <c r="K548" s="177" t="s">
        <v>201</v>
      </c>
      <c r="M548" s="177" t="s">
        <v>3816</v>
      </c>
    </row>
    <row r="549" spans="1:14" x14ac:dyDescent="0.25">
      <c r="A549" s="179">
        <v>42957</v>
      </c>
      <c r="B549" s="177">
        <v>2410</v>
      </c>
      <c r="C549" s="177" t="str">
        <f>VLOOKUP(B549,'Chart of Accounts'!A:B,2,FALSE)</f>
        <v>Professional Memberships</v>
      </c>
      <c r="D549" s="177" t="s">
        <v>265</v>
      </c>
      <c r="E549" s="177" t="s">
        <v>264</v>
      </c>
      <c r="F549" s="177" t="s">
        <v>3815</v>
      </c>
      <c r="G549" s="177" t="s">
        <v>245</v>
      </c>
      <c r="H549" s="177">
        <v>50</v>
      </c>
      <c r="I549" s="177">
        <v>0</v>
      </c>
      <c r="K549" s="177" t="s">
        <v>201</v>
      </c>
      <c r="M549" s="177" t="s">
        <v>3814</v>
      </c>
    </row>
    <row r="550" spans="1:14" x14ac:dyDescent="0.25">
      <c r="A550" s="179">
        <v>43027</v>
      </c>
      <c r="B550" s="177">
        <v>2410</v>
      </c>
      <c r="C550" s="177" t="str">
        <f>VLOOKUP(B550,'Chart of Accounts'!A:B,2,FALSE)</f>
        <v>Professional Memberships</v>
      </c>
      <c r="D550" s="177" t="s">
        <v>265</v>
      </c>
      <c r="E550" s="177" t="s">
        <v>264</v>
      </c>
      <c r="F550" s="177" t="s">
        <v>3813</v>
      </c>
      <c r="G550" s="177" t="s">
        <v>245</v>
      </c>
      <c r="H550" s="177">
        <v>95.76</v>
      </c>
      <c r="I550" s="177">
        <v>0</v>
      </c>
      <c r="K550" s="177" t="s">
        <v>194</v>
      </c>
      <c r="M550" s="177" t="s">
        <v>3812</v>
      </c>
    </row>
    <row r="551" spans="1:14" x14ac:dyDescent="0.25">
      <c r="A551" s="179">
        <v>43083</v>
      </c>
      <c r="B551" s="177">
        <v>2410</v>
      </c>
      <c r="C551" s="177" t="str">
        <f>VLOOKUP(B551,'Chart of Accounts'!A:B,2,FALSE)</f>
        <v>Professional Memberships</v>
      </c>
      <c r="D551" s="177" t="s">
        <v>265</v>
      </c>
      <c r="E551" s="177" t="s">
        <v>264</v>
      </c>
      <c r="F551" s="177" t="s">
        <v>3811</v>
      </c>
      <c r="G551" s="177" t="s">
        <v>245</v>
      </c>
      <c r="H551" s="177">
        <v>76.930000000000007</v>
      </c>
      <c r="I551" s="177">
        <v>0</v>
      </c>
      <c r="K551" s="177" t="s">
        <v>194</v>
      </c>
      <c r="M551" s="177" t="s">
        <v>3810</v>
      </c>
    </row>
    <row r="552" spans="1:14" x14ac:dyDescent="0.25">
      <c r="A552" s="179">
        <v>43164</v>
      </c>
      <c r="B552" s="177">
        <v>2410</v>
      </c>
      <c r="C552" s="177" t="str">
        <f>VLOOKUP(B552,'Chart of Accounts'!A:B,2,FALSE)</f>
        <v>Professional Memberships</v>
      </c>
      <c r="D552" s="177" t="s">
        <v>265</v>
      </c>
      <c r="E552" s="177" t="s">
        <v>264</v>
      </c>
      <c r="F552" s="177" t="s">
        <v>3809</v>
      </c>
      <c r="G552" s="177" t="s">
        <v>245</v>
      </c>
      <c r="H552" s="177">
        <v>386.96</v>
      </c>
      <c r="I552" s="177">
        <v>58.04</v>
      </c>
      <c r="K552" s="177" t="s">
        <v>194</v>
      </c>
      <c r="M552" s="177" t="s">
        <v>3808</v>
      </c>
    </row>
    <row r="553" spans="1:14" x14ac:dyDescent="0.25">
      <c r="A553" s="179">
        <v>43174</v>
      </c>
      <c r="B553" s="177">
        <v>2410</v>
      </c>
      <c r="C553" s="177" t="str">
        <f>VLOOKUP(B553,'Chart of Accounts'!A:B,2,FALSE)</f>
        <v>Professional Memberships</v>
      </c>
      <c r="D553" s="177" t="s">
        <v>265</v>
      </c>
      <c r="E553" s="177" t="s">
        <v>264</v>
      </c>
      <c r="F553" s="177" t="s">
        <v>3807</v>
      </c>
      <c r="G553" s="177" t="s">
        <v>245</v>
      </c>
      <c r="H553" s="177">
        <v>25</v>
      </c>
      <c r="I553" s="177">
        <v>0</v>
      </c>
      <c r="K553" s="177" t="s">
        <v>194</v>
      </c>
      <c r="M553" s="177" t="s">
        <v>3806</v>
      </c>
    </row>
    <row r="554" spans="1:14" x14ac:dyDescent="0.25">
      <c r="A554" s="179">
        <v>43178</v>
      </c>
      <c r="B554" s="177">
        <v>2410</v>
      </c>
      <c r="C554" s="177" t="str">
        <f>VLOOKUP(B554,'Chart of Accounts'!A:B,2,FALSE)</f>
        <v>Professional Memberships</v>
      </c>
      <c r="D554" s="177" t="s">
        <v>265</v>
      </c>
      <c r="E554" s="177" t="s">
        <v>264</v>
      </c>
      <c r="F554" s="177" t="s">
        <v>3805</v>
      </c>
      <c r="G554" s="177" t="s">
        <v>245</v>
      </c>
      <c r="H554" s="177">
        <v>356.5</v>
      </c>
      <c r="I554" s="177">
        <v>0</v>
      </c>
      <c r="J554" s="177" t="s">
        <v>193</v>
      </c>
      <c r="K554" s="177" t="s">
        <v>194</v>
      </c>
      <c r="L554" s="177" t="s">
        <v>194</v>
      </c>
      <c r="M554" s="177" t="s">
        <v>2877</v>
      </c>
      <c r="N554" s="177" t="s">
        <v>3804</v>
      </c>
    </row>
    <row r="555" spans="1:14" x14ac:dyDescent="0.25">
      <c r="A555" s="179">
        <v>43186</v>
      </c>
      <c r="B555" s="177">
        <v>2410</v>
      </c>
      <c r="C555" s="177" t="str">
        <f>VLOOKUP(B555,'Chart of Accounts'!A:B,2,FALSE)</f>
        <v>Professional Memberships</v>
      </c>
      <c r="D555" s="177" t="s">
        <v>265</v>
      </c>
      <c r="E555" s="177" t="s">
        <v>264</v>
      </c>
      <c r="F555" s="177" t="s">
        <v>3803</v>
      </c>
      <c r="G555" s="177" t="s">
        <v>245</v>
      </c>
      <c r="H555" s="177">
        <v>173.91</v>
      </c>
      <c r="I555" s="177">
        <v>26.09</v>
      </c>
      <c r="K555" s="177" t="s">
        <v>201</v>
      </c>
      <c r="M555" s="177" t="s">
        <v>3802</v>
      </c>
    </row>
    <row r="556" spans="1:14" x14ac:dyDescent="0.25">
      <c r="A556" s="179">
        <v>43194</v>
      </c>
      <c r="B556" s="177">
        <v>2410</v>
      </c>
      <c r="C556" s="177" t="str">
        <f>VLOOKUP(B556,'Chart of Accounts'!A:B,2,FALSE)</f>
        <v>Professional Memberships</v>
      </c>
      <c r="D556" s="177" t="s">
        <v>265</v>
      </c>
      <c r="E556" s="177" t="s">
        <v>264</v>
      </c>
      <c r="F556" s="177" t="s">
        <v>3801</v>
      </c>
      <c r="G556" s="177" t="s">
        <v>245</v>
      </c>
      <c r="H556" s="178">
        <v>1022.36</v>
      </c>
      <c r="I556" s="177">
        <v>0</v>
      </c>
      <c r="K556" s="177" t="s">
        <v>194</v>
      </c>
      <c r="M556" s="177" t="s">
        <v>3800</v>
      </c>
    </row>
    <row r="557" spans="1:14" x14ac:dyDescent="0.25">
      <c r="A557" s="179">
        <v>43230</v>
      </c>
      <c r="B557" s="177">
        <v>2410</v>
      </c>
      <c r="C557" s="177" t="str">
        <f>VLOOKUP(B557,'Chart of Accounts'!A:B,2,FALSE)</f>
        <v>Professional Memberships</v>
      </c>
      <c r="D557" s="177" t="s">
        <v>265</v>
      </c>
      <c r="E557" s="177" t="s">
        <v>264</v>
      </c>
      <c r="F557" s="177" t="s">
        <v>3799</v>
      </c>
      <c r="G557" s="177" t="s">
        <v>245</v>
      </c>
      <c r="H557" s="178">
        <v>1732</v>
      </c>
      <c r="I557" s="177">
        <v>259.8</v>
      </c>
      <c r="K557" s="177" t="s">
        <v>194</v>
      </c>
      <c r="M557" s="177" t="s">
        <v>3798</v>
      </c>
    </row>
    <row r="558" spans="1:14" x14ac:dyDescent="0.25">
      <c r="A558" s="179">
        <v>43251</v>
      </c>
      <c r="B558" s="177">
        <v>2410</v>
      </c>
      <c r="C558" s="177" t="str">
        <f>VLOOKUP(B558,'Chart of Accounts'!A:B,2,FALSE)</f>
        <v>Professional Memberships</v>
      </c>
      <c r="D558" s="177" t="s">
        <v>265</v>
      </c>
      <c r="E558" s="177" t="s">
        <v>264</v>
      </c>
      <c r="F558" s="177" t="s">
        <v>3797</v>
      </c>
      <c r="G558" s="177" t="s">
        <v>245</v>
      </c>
      <c r="H558" s="177">
        <v>77.010000000000005</v>
      </c>
      <c r="I558" s="177">
        <v>0</v>
      </c>
      <c r="K558" s="177" t="s">
        <v>194</v>
      </c>
      <c r="M558" s="177" t="s">
        <v>3796</v>
      </c>
    </row>
    <row r="559" spans="1:14" x14ac:dyDescent="0.25">
      <c r="A559" s="179">
        <v>42947</v>
      </c>
      <c r="B559" s="177">
        <v>2505</v>
      </c>
      <c r="C559" s="177" t="str">
        <f>VLOOKUP(B559,'Chart of Accounts'!A:B,2,FALSE)</f>
        <v>Annual Leave</v>
      </c>
      <c r="D559" s="177" t="s">
        <v>265</v>
      </c>
      <c r="E559" s="177" t="s">
        <v>264</v>
      </c>
      <c r="F559" s="177" t="s">
        <v>3795</v>
      </c>
      <c r="G559" s="177" t="s">
        <v>245</v>
      </c>
      <c r="H559" s="178">
        <v>22654.49</v>
      </c>
      <c r="I559" s="177">
        <v>0</v>
      </c>
      <c r="J559" s="177" t="s">
        <v>2168</v>
      </c>
      <c r="K559" s="177" t="s">
        <v>2172</v>
      </c>
      <c r="L559" s="177" t="s">
        <v>2172</v>
      </c>
      <c r="M559" s="177" t="s">
        <v>3794</v>
      </c>
    </row>
    <row r="560" spans="1:14" x14ac:dyDescent="0.25">
      <c r="A560" s="179">
        <v>42978</v>
      </c>
      <c r="B560" s="177">
        <v>2505</v>
      </c>
      <c r="C560" s="177" t="str">
        <f>VLOOKUP(B560,'Chart of Accounts'!A:B,2,FALSE)</f>
        <v>Annual Leave</v>
      </c>
      <c r="D560" s="177" t="s">
        <v>265</v>
      </c>
      <c r="E560" s="177" t="s">
        <v>264</v>
      </c>
      <c r="F560" s="177" t="s">
        <v>3793</v>
      </c>
      <c r="G560" s="177" t="s">
        <v>245</v>
      </c>
      <c r="H560" s="178">
        <v>-2751.42</v>
      </c>
      <c r="I560" s="177">
        <v>0</v>
      </c>
      <c r="J560" s="177" t="s">
        <v>2168</v>
      </c>
      <c r="K560" s="177" t="s">
        <v>2171</v>
      </c>
      <c r="L560" s="177" t="s">
        <v>2171</v>
      </c>
      <c r="M560" s="177" t="s">
        <v>3792</v>
      </c>
    </row>
    <row r="561" spans="1:13" x14ac:dyDescent="0.25">
      <c r="A561" s="179">
        <v>43008</v>
      </c>
      <c r="B561" s="177">
        <v>2505</v>
      </c>
      <c r="C561" s="177" t="str">
        <f>VLOOKUP(B561,'Chart of Accounts'!A:B,2,FALSE)</f>
        <v>Annual Leave</v>
      </c>
      <c r="D561" s="177" t="s">
        <v>265</v>
      </c>
      <c r="E561" s="177" t="s">
        <v>264</v>
      </c>
      <c r="F561" s="177" t="s">
        <v>3791</v>
      </c>
      <c r="G561" s="177" t="s">
        <v>245</v>
      </c>
      <c r="H561" s="178">
        <v>10956.81</v>
      </c>
      <c r="I561" s="177">
        <v>0</v>
      </c>
      <c r="J561" s="177" t="s">
        <v>2168</v>
      </c>
      <c r="K561" s="177" t="s">
        <v>189</v>
      </c>
      <c r="L561" s="177" t="s">
        <v>189</v>
      </c>
      <c r="M561" s="177" t="s">
        <v>3790</v>
      </c>
    </row>
    <row r="562" spans="1:13" x14ac:dyDescent="0.25">
      <c r="A562" s="179">
        <v>43039</v>
      </c>
      <c r="B562" s="177">
        <v>2505</v>
      </c>
      <c r="C562" s="177" t="str">
        <f>VLOOKUP(B562,'Chart of Accounts'!A:B,2,FALSE)</f>
        <v>Annual Leave</v>
      </c>
      <c r="D562" s="177" t="s">
        <v>265</v>
      </c>
      <c r="E562" s="177" t="s">
        <v>264</v>
      </c>
      <c r="F562" s="177" t="s">
        <v>3789</v>
      </c>
      <c r="G562" s="177" t="s">
        <v>245</v>
      </c>
      <c r="H562" s="178">
        <v>10580.78</v>
      </c>
      <c r="I562" s="177">
        <v>0</v>
      </c>
      <c r="J562" s="177" t="s">
        <v>189</v>
      </c>
      <c r="K562" s="177" t="s">
        <v>2168</v>
      </c>
      <c r="L562" s="177" t="s">
        <v>2168</v>
      </c>
      <c r="M562" s="177" t="s">
        <v>3788</v>
      </c>
    </row>
    <row r="563" spans="1:13" x14ac:dyDescent="0.25">
      <c r="A563" s="179">
        <v>43069</v>
      </c>
      <c r="B563" s="177">
        <v>2505</v>
      </c>
      <c r="C563" s="177" t="str">
        <f>VLOOKUP(B563,'Chart of Accounts'!A:B,2,FALSE)</f>
        <v>Annual Leave</v>
      </c>
      <c r="D563" s="177" t="s">
        <v>265</v>
      </c>
      <c r="E563" s="177" t="s">
        <v>264</v>
      </c>
      <c r="F563" s="177" t="s">
        <v>3787</v>
      </c>
      <c r="G563" s="177" t="s">
        <v>245</v>
      </c>
      <c r="H563" s="178">
        <v>5860.08</v>
      </c>
      <c r="I563" s="177">
        <v>0</v>
      </c>
      <c r="J563" s="177" t="s">
        <v>2168</v>
      </c>
      <c r="K563" s="177" t="s">
        <v>189</v>
      </c>
      <c r="L563" s="177" t="s">
        <v>189</v>
      </c>
      <c r="M563" s="177" t="s">
        <v>3786</v>
      </c>
    </row>
    <row r="564" spans="1:13" x14ac:dyDescent="0.25">
      <c r="A564" s="179">
        <v>43100</v>
      </c>
      <c r="B564" s="177">
        <v>2505</v>
      </c>
      <c r="C564" s="177" t="str">
        <f>VLOOKUP(B564,'Chart of Accounts'!A:B,2,FALSE)</f>
        <v>Annual Leave</v>
      </c>
      <c r="D564" s="177" t="s">
        <v>265</v>
      </c>
      <c r="E564" s="177" t="s">
        <v>264</v>
      </c>
      <c r="F564" s="177" t="s">
        <v>3785</v>
      </c>
      <c r="G564" s="177" t="s">
        <v>245</v>
      </c>
      <c r="H564" s="178">
        <v>-6880.99</v>
      </c>
      <c r="I564" s="177">
        <v>0</v>
      </c>
      <c r="J564" s="177" t="s">
        <v>188</v>
      </c>
      <c r="K564" s="177" t="s">
        <v>189</v>
      </c>
      <c r="L564" s="177" t="s">
        <v>189</v>
      </c>
      <c r="M564" s="177" t="s">
        <v>3784</v>
      </c>
    </row>
    <row r="565" spans="1:13" x14ac:dyDescent="0.25">
      <c r="A565" s="179">
        <v>43131</v>
      </c>
      <c r="B565" s="177">
        <v>2505</v>
      </c>
      <c r="C565" s="177" t="str">
        <f>VLOOKUP(B565,'Chart of Accounts'!A:B,2,FALSE)</f>
        <v>Annual Leave</v>
      </c>
      <c r="D565" s="177" t="s">
        <v>265</v>
      </c>
      <c r="E565" s="177" t="s">
        <v>264</v>
      </c>
      <c r="F565" s="177" t="s">
        <v>3783</v>
      </c>
      <c r="G565" s="177" t="s">
        <v>245</v>
      </c>
      <c r="H565" s="178">
        <v>-10929.91</v>
      </c>
      <c r="I565" s="177">
        <v>0</v>
      </c>
      <c r="J565" s="177" t="s">
        <v>189</v>
      </c>
      <c r="K565" s="177" t="s">
        <v>2168</v>
      </c>
      <c r="L565" s="177" t="s">
        <v>2168</v>
      </c>
      <c r="M565" s="177" t="s">
        <v>3782</v>
      </c>
    </row>
    <row r="566" spans="1:13" x14ac:dyDescent="0.25">
      <c r="A566" s="179">
        <v>43159</v>
      </c>
      <c r="B566" s="177">
        <v>2505</v>
      </c>
      <c r="C566" s="177" t="str">
        <f>VLOOKUP(B566,'Chart of Accounts'!A:B,2,FALSE)</f>
        <v>Annual Leave</v>
      </c>
      <c r="D566" s="177" t="s">
        <v>265</v>
      </c>
      <c r="E566" s="177" t="s">
        <v>264</v>
      </c>
      <c r="F566" s="177" t="s">
        <v>3781</v>
      </c>
      <c r="G566" s="177" t="s">
        <v>245</v>
      </c>
      <c r="H566" s="178">
        <v>8061.17</v>
      </c>
      <c r="I566" s="177">
        <v>0</v>
      </c>
      <c r="J566" s="177" t="s">
        <v>188</v>
      </c>
      <c r="K566" s="177" t="s">
        <v>189</v>
      </c>
      <c r="L566" s="177" t="s">
        <v>189</v>
      </c>
      <c r="M566" s="177" t="s">
        <v>3780</v>
      </c>
    </row>
    <row r="567" spans="1:13" x14ac:dyDescent="0.25">
      <c r="A567" s="179">
        <v>43190</v>
      </c>
      <c r="B567" s="177">
        <v>2505</v>
      </c>
      <c r="C567" s="177" t="str">
        <f>VLOOKUP(B567,'Chart of Accounts'!A:B,2,FALSE)</f>
        <v>Annual Leave</v>
      </c>
      <c r="D567" s="177" t="s">
        <v>265</v>
      </c>
      <c r="E567" s="177" t="s">
        <v>264</v>
      </c>
      <c r="F567" s="177" t="s">
        <v>3779</v>
      </c>
      <c r="G567" s="177" t="s">
        <v>245</v>
      </c>
      <c r="H567" s="178">
        <v>-6548.87</v>
      </c>
      <c r="I567" s="177">
        <v>0</v>
      </c>
      <c r="J567" s="177" t="s">
        <v>188</v>
      </c>
      <c r="K567" s="177" t="s">
        <v>189</v>
      </c>
      <c r="L567" s="177" t="s">
        <v>189</v>
      </c>
      <c r="M567" s="177" t="s">
        <v>3778</v>
      </c>
    </row>
    <row r="568" spans="1:13" x14ac:dyDescent="0.25">
      <c r="A568" s="179">
        <v>43220</v>
      </c>
      <c r="B568" s="177">
        <v>2505</v>
      </c>
      <c r="C568" s="177" t="str">
        <f>VLOOKUP(B568,'Chart of Accounts'!A:B,2,FALSE)</f>
        <v>Annual Leave</v>
      </c>
      <c r="D568" s="177" t="s">
        <v>265</v>
      </c>
      <c r="E568" s="177" t="s">
        <v>264</v>
      </c>
      <c r="F568" s="177" t="s">
        <v>3777</v>
      </c>
      <c r="G568" s="177" t="s">
        <v>245</v>
      </c>
      <c r="H568" s="178">
        <v>-7385.8</v>
      </c>
      <c r="I568" s="177">
        <v>0</v>
      </c>
      <c r="J568" s="177" t="s">
        <v>189</v>
      </c>
      <c r="K568" s="177" t="s">
        <v>198</v>
      </c>
      <c r="L568" s="177" t="s">
        <v>198</v>
      </c>
      <c r="M568" s="177" t="s">
        <v>3776</v>
      </c>
    </row>
    <row r="569" spans="1:13" x14ac:dyDescent="0.25">
      <c r="A569" s="179">
        <v>43251</v>
      </c>
      <c r="B569" s="177">
        <v>2505</v>
      </c>
      <c r="C569" s="177" t="str">
        <f>VLOOKUP(B569,'Chart of Accounts'!A:B,2,FALSE)</f>
        <v>Annual Leave</v>
      </c>
      <c r="D569" s="177" t="s">
        <v>265</v>
      </c>
      <c r="E569" s="177" t="s">
        <v>264</v>
      </c>
      <c r="F569" s="177" t="s">
        <v>3775</v>
      </c>
      <c r="G569" s="177" t="s">
        <v>245</v>
      </c>
      <c r="H569" s="178">
        <v>9284.4699999999993</v>
      </c>
      <c r="I569" s="177">
        <v>0</v>
      </c>
      <c r="J569" s="177" t="s">
        <v>188</v>
      </c>
      <c r="K569" s="177" t="s">
        <v>189</v>
      </c>
      <c r="L569" s="177" t="s">
        <v>189</v>
      </c>
      <c r="M569" s="177" t="s">
        <v>3774</v>
      </c>
    </row>
    <row r="570" spans="1:13" x14ac:dyDescent="0.25">
      <c r="A570" s="179">
        <v>43281</v>
      </c>
      <c r="B570" s="177">
        <v>2505</v>
      </c>
      <c r="C570" s="177" t="str">
        <f>VLOOKUP(B570,'Chart of Accounts'!A:B,2,FALSE)</f>
        <v>Annual Leave</v>
      </c>
      <c r="D570" s="177" t="s">
        <v>265</v>
      </c>
      <c r="E570" s="177" t="s">
        <v>264</v>
      </c>
      <c r="F570" s="177" t="s">
        <v>3773</v>
      </c>
      <c r="G570" s="177" t="s">
        <v>245</v>
      </c>
      <c r="H570" s="178">
        <v>1373.36</v>
      </c>
      <c r="I570" s="177">
        <v>0</v>
      </c>
      <c r="J570" s="177" t="s">
        <v>188</v>
      </c>
      <c r="K570" s="177" t="s">
        <v>200</v>
      </c>
      <c r="L570" s="177" t="s">
        <v>200</v>
      </c>
      <c r="M570" s="177" t="s">
        <v>3772</v>
      </c>
    </row>
    <row r="571" spans="1:13" x14ac:dyDescent="0.25">
      <c r="A571" s="179">
        <v>42928</v>
      </c>
      <c r="B571" s="177">
        <v>2506</v>
      </c>
      <c r="C571" s="177" t="str">
        <f>VLOOKUP(B571,'Chart of Accounts'!A:B,2,FALSE)</f>
        <v>Annual Leave Payout</v>
      </c>
      <c r="D571" s="177" t="s">
        <v>265</v>
      </c>
      <c r="E571" s="177" t="s">
        <v>264</v>
      </c>
      <c r="F571" s="177" t="s">
        <v>3771</v>
      </c>
      <c r="G571" s="177" t="s">
        <v>245</v>
      </c>
      <c r="H571" s="178">
        <v>12155.84</v>
      </c>
      <c r="I571" s="177">
        <v>0</v>
      </c>
      <c r="J571" s="177" t="s">
        <v>2168</v>
      </c>
      <c r="K571" s="177" t="s">
        <v>2172</v>
      </c>
      <c r="L571" s="177" t="s">
        <v>2172</v>
      </c>
      <c r="M571" s="177" t="s">
        <v>3770</v>
      </c>
    </row>
    <row r="572" spans="1:13" x14ac:dyDescent="0.25">
      <c r="A572" s="179">
        <v>42956</v>
      </c>
      <c r="B572" s="177">
        <v>2506</v>
      </c>
      <c r="C572" s="177" t="str">
        <f>VLOOKUP(B572,'Chart of Accounts'!A:B,2,FALSE)</f>
        <v>Annual Leave Payout</v>
      </c>
      <c r="D572" s="177" t="s">
        <v>265</v>
      </c>
      <c r="E572" s="177" t="s">
        <v>264</v>
      </c>
      <c r="F572" s="177" t="s">
        <v>3769</v>
      </c>
      <c r="G572" s="177" t="s">
        <v>245</v>
      </c>
      <c r="H572" s="178">
        <v>6497.52</v>
      </c>
      <c r="I572" s="177">
        <v>0</v>
      </c>
      <c r="J572" s="177" t="s">
        <v>2168</v>
      </c>
      <c r="K572" s="177" t="s">
        <v>2172</v>
      </c>
      <c r="L572" s="177" t="s">
        <v>2172</v>
      </c>
      <c r="M572" s="177" t="s">
        <v>3768</v>
      </c>
    </row>
    <row r="573" spans="1:13" x14ac:dyDescent="0.25">
      <c r="A573" s="179">
        <v>43054</v>
      </c>
      <c r="B573" s="177">
        <v>2506</v>
      </c>
      <c r="C573" s="177" t="str">
        <f>VLOOKUP(B573,'Chart of Accounts'!A:B,2,FALSE)</f>
        <v>Annual Leave Payout</v>
      </c>
      <c r="D573" s="177" t="s">
        <v>265</v>
      </c>
      <c r="E573" s="177" t="s">
        <v>264</v>
      </c>
      <c r="F573" s="177" t="s">
        <v>3767</v>
      </c>
      <c r="G573" s="177" t="s">
        <v>245</v>
      </c>
      <c r="H573" s="178">
        <v>4234.5200000000004</v>
      </c>
      <c r="I573" s="177">
        <v>0</v>
      </c>
      <c r="J573" s="177" t="s">
        <v>189</v>
      </c>
      <c r="K573" s="177" t="s">
        <v>2168</v>
      </c>
      <c r="L573" s="177" t="s">
        <v>2168</v>
      </c>
      <c r="M573" s="177" t="s">
        <v>3766</v>
      </c>
    </row>
    <row r="574" spans="1:13" x14ac:dyDescent="0.25">
      <c r="A574" s="179">
        <v>43096</v>
      </c>
      <c r="B574" s="177">
        <v>2506</v>
      </c>
      <c r="C574" s="177" t="str">
        <f>VLOOKUP(B574,'Chart of Accounts'!A:B,2,FALSE)</f>
        <v>Annual Leave Payout</v>
      </c>
      <c r="D574" s="177" t="s">
        <v>265</v>
      </c>
      <c r="E574" s="177" t="s">
        <v>264</v>
      </c>
      <c r="F574" s="177" t="s">
        <v>3765</v>
      </c>
      <c r="G574" s="177" t="s">
        <v>245</v>
      </c>
      <c r="H574" s="177">
        <v>450</v>
      </c>
      <c r="I574" s="177">
        <v>0</v>
      </c>
      <c r="J574" s="177" t="s">
        <v>189</v>
      </c>
      <c r="K574" s="177" t="s">
        <v>2168</v>
      </c>
      <c r="L574" s="177" t="s">
        <v>2168</v>
      </c>
      <c r="M574" s="177" t="s">
        <v>3764</v>
      </c>
    </row>
    <row r="575" spans="1:13" x14ac:dyDescent="0.25">
      <c r="A575" s="179">
        <v>43194</v>
      </c>
      <c r="B575" s="177">
        <v>2506</v>
      </c>
      <c r="C575" s="177" t="str">
        <f>VLOOKUP(B575,'Chart of Accounts'!A:B,2,FALSE)</f>
        <v>Annual Leave Payout</v>
      </c>
      <c r="D575" s="177" t="s">
        <v>265</v>
      </c>
      <c r="E575" s="177" t="s">
        <v>264</v>
      </c>
      <c r="F575" s="177" t="s">
        <v>3763</v>
      </c>
      <c r="G575" s="177" t="s">
        <v>245</v>
      </c>
      <c r="H575" s="178">
        <v>15052.05</v>
      </c>
      <c r="I575" s="177">
        <v>0</v>
      </c>
      <c r="J575" s="177" t="s">
        <v>188</v>
      </c>
      <c r="K575" s="177" t="s">
        <v>189</v>
      </c>
      <c r="L575" s="177" t="s">
        <v>189</v>
      </c>
      <c r="M575" s="177" t="s">
        <v>3762</v>
      </c>
    </row>
    <row r="576" spans="1:13" x14ac:dyDescent="0.25">
      <c r="A576" s="179">
        <v>43208</v>
      </c>
      <c r="B576" s="177">
        <v>2506</v>
      </c>
      <c r="C576" s="177" t="str">
        <f>VLOOKUP(B576,'Chart of Accounts'!A:B,2,FALSE)</f>
        <v>Annual Leave Payout</v>
      </c>
      <c r="D576" s="177" t="s">
        <v>265</v>
      </c>
      <c r="E576" s="177" t="s">
        <v>264</v>
      </c>
      <c r="F576" s="177" t="s">
        <v>3761</v>
      </c>
      <c r="G576" s="177" t="s">
        <v>245</v>
      </c>
      <c r="H576" s="178">
        <v>3212.33</v>
      </c>
      <c r="I576" s="177">
        <v>0</v>
      </c>
      <c r="J576" s="177" t="s">
        <v>188</v>
      </c>
      <c r="K576" s="177" t="s">
        <v>189</v>
      </c>
      <c r="L576" s="177" t="s">
        <v>189</v>
      </c>
      <c r="M576" s="177" t="s">
        <v>3760</v>
      </c>
    </row>
    <row r="577" spans="1:14" x14ac:dyDescent="0.25">
      <c r="A577" s="179">
        <v>43222</v>
      </c>
      <c r="B577" s="177">
        <v>2506</v>
      </c>
      <c r="C577" s="177" t="str">
        <f>VLOOKUP(B577,'Chart of Accounts'!A:B,2,FALSE)</f>
        <v>Annual Leave Payout</v>
      </c>
      <c r="D577" s="177" t="s">
        <v>265</v>
      </c>
      <c r="E577" s="177" t="s">
        <v>264</v>
      </c>
      <c r="F577" s="177" t="s">
        <v>3759</v>
      </c>
      <c r="G577" s="177" t="s">
        <v>245</v>
      </c>
      <c r="H577" s="178">
        <v>3973.74</v>
      </c>
      <c r="I577" s="177">
        <v>0</v>
      </c>
      <c r="J577" s="177" t="s">
        <v>189</v>
      </c>
      <c r="K577" s="177" t="s">
        <v>197</v>
      </c>
      <c r="L577" s="177" t="s">
        <v>197</v>
      </c>
      <c r="M577" s="177" t="s">
        <v>3758</v>
      </c>
    </row>
    <row r="578" spans="1:14" x14ac:dyDescent="0.25">
      <c r="A578" s="179">
        <v>43101</v>
      </c>
      <c r="B578" s="177">
        <v>2515</v>
      </c>
      <c r="C578" s="177" t="str">
        <f>VLOOKUP(B578,'Chart of Accounts'!A:B,2,FALSE)</f>
        <v>Long Service Leave</v>
      </c>
      <c r="D578" s="177" t="s">
        <v>265</v>
      </c>
      <c r="E578" s="177" t="s">
        <v>264</v>
      </c>
      <c r="F578" s="177" t="s">
        <v>3757</v>
      </c>
      <c r="G578" s="177" t="s">
        <v>245</v>
      </c>
      <c r="H578" s="178">
        <v>5253</v>
      </c>
      <c r="I578" s="177">
        <v>0</v>
      </c>
      <c r="J578" s="177" t="s">
        <v>189</v>
      </c>
      <c r="K578" s="177" t="s">
        <v>2168</v>
      </c>
      <c r="L578" s="177" t="s">
        <v>2168</v>
      </c>
      <c r="M578" s="177" t="s">
        <v>3756</v>
      </c>
    </row>
    <row r="579" spans="1:14" x14ac:dyDescent="0.25">
      <c r="A579" s="179">
        <v>43281</v>
      </c>
      <c r="B579" s="177">
        <v>2515</v>
      </c>
      <c r="C579" s="177" t="str">
        <f>VLOOKUP(B579,'Chart of Accounts'!A:B,2,FALSE)</f>
        <v>Long Service Leave</v>
      </c>
      <c r="D579" s="177" t="s">
        <v>265</v>
      </c>
      <c r="E579" s="177" t="s">
        <v>264</v>
      </c>
      <c r="F579" s="177" t="s">
        <v>3755</v>
      </c>
      <c r="G579" s="177" t="s">
        <v>245</v>
      </c>
      <c r="H579" s="178">
        <v>4399</v>
      </c>
      <c r="I579" s="177">
        <v>0</v>
      </c>
      <c r="J579" s="177" t="s">
        <v>188</v>
      </c>
      <c r="K579" s="177" t="s">
        <v>229</v>
      </c>
      <c r="L579" s="177" t="s">
        <v>229</v>
      </c>
      <c r="M579" s="177" t="s">
        <v>3754</v>
      </c>
    </row>
    <row r="580" spans="1:14" x14ac:dyDescent="0.25">
      <c r="A580" s="179">
        <v>43281</v>
      </c>
      <c r="B580" s="177">
        <v>2520</v>
      </c>
      <c r="C580" s="177" t="str">
        <f>VLOOKUP(B580,'Chart of Accounts'!A:B,2,FALSE)</f>
        <v>Sick and Domestic Leave</v>
      </c>
      <c r="D580" s="177" t="s">
        <v>265</v>
      </c>
      <c r="E580" s="177" t="s">
        <v>264</v>
      </c>
      <c r="F580" s="177" t="s">
        <v>3753</v>
      </c>
      <c r="G580" s="177" t="s">
        <v>245</v>
      </c>
      <c r="H580" s="178">
        <v>-6798</v>
      </c>
      <c r="I580" s="177">
        <v>0</v>
      </c>
      <c r="J580" s="177" t="s">
        <v>188</v>
      </c>
      <c r="K580" s="177" t="s">
        <v>229</v>
      </c>
      <c r="L580" s="177" t="s">
        <v>229</v>
      </c>
      <c r="M580" s="177" t="s">
        <v>3752</v>
      </c>
    </row>
    <row r="581" spans="1:14" x14ac:dyDescent="0.25">
      <c r="A581" s="179">
        <v>42917</v>
      </c>
      <c r="B581" s="177">
        <v>3010</v>
      </c>
      <c r="C581" s="177" t="str">
        <f>VLOOKUP(B581,'Chart of Accounts'!A:B,2,FALSE)</f>
        <v>Phones - Cell Phones</v>
      </c>
      <c r="D581" s="177" t="s">
        <v>265</v>
      </c>
      <c r="E581" s="177" t="s">
        <v>264</v>
      </c>
      <c r="F581" s="177" t="s">
        <v>3751</v>
      </c>
      <c r="G581" s="177" t="s">
        <v>245</v>
      </c>
      <c r="H581" s="177">
        <v>-161.44999999999999</v>
      </c>
      <c r="I581" s="177">
        <v>0</v>
      </c>
      <c r="J581" s="177" t="s">
        <v>262</v>
      </c>
      <c r="K581" s="177" t="s">
        <v>197</v>
      </c>
      <c r="L581" s="177" t="s">
        <v>197</v>
      </c>
      <c r="M581" s="177" t="s">
        <v>2462</v>
      </c>
      <c r="N581" s="177" t="s">
        <v>549</v>
      </c>
    </row>
    <row r="582" spans="1:14" x14ac:dyDescent="0.25">
      <c r="A582" s="179">
        <v>42919</v>
      </c>
      <c r="B582" s="177">
        <v>3010</v>
      </c>
      <c r="C582" s="177" t="str">
        <f>VLOOKUP(B582,'Chart of Accounts'!A:B,2,FALSE)</f>
        <v>Phones - Cell Phones</v>
      </c>
      <c r="D582" s="177" t="s">
        <v>265</v>
      </c>
      <c r="E582" s="177" t="s">
        <v>264</v>
      </c>
      <c r="F582" s="177" t="s">
        <v>3750</v>
      </c>
      <c r="G582" s="177" t="s">
        <v>245</v>
      </c>
      <c r="H582" s="177">
        <v>161.44999999999999</v>
      </c>
      <c r="I582" s="177">
        <v>24.22</v>
      </c>
      <c r="K582" s="177" t="s">
        <v>201</v>
      </c>
      <c r="M582" s="177" t="s">
        <v>3749</v>
      </c>
    </row>
    <row r="583" spans="1:14" x14ac:dyDescent="0.25">
      <c r="A583" s="179">
        <v>42972</v>
      </c>
      <c r="B583" s="177">
        <v>3010</v>
      </c>
      <c r="C583" s="177" t="str">
        <f>VLOOKUP(B583,'Chart of Accounts'!A:B,2,FALSE)</f>
        <v>Phones - Cell Phones</v>
      </c>
      <c r="D583" s="177" t="s">
        <v>265</v>
      </c>
      <c r="E583" s="177" t="s">
        <v>264</v>
      </c>
      <c r="F583" s="177" t="s">
        <v>3748</v>
      </c>
      <c r="G583" s="177" t="s">
        <v>245</v>
      </c>
      <c r="H583" s="177">
        <v>25</v>
      </c>
      <c r="I583" s="177">
        <v>0</v>
      </c>
      <c r="K583" s="177" t="s">
        <v>188</v>
      </c>
      <c r="M583" s="177" t="s">
        <v>2334</v>
      </c>
    </row>
    <row r="584" spans="1:14" x14ac:dyDescent="0.25">
      <c r="A584" s="179">
        <v>42972</v>
      </c>
      <c r="B584" s="177">
        <v>3010</v>
      </c>
      <c r="C584" s="177" t="str">
        <f>VLOOKUP(B584,'Chart of Accounts'!A:B,2,FALSE)</f>
        <v>Phones - Cell Phones</v>
      </c>
      <c r="D584" s="177" t="s">
        <v>265</v>
      </c>
      <c r="E584" s="177" t="s">
        <v>264</v>
      </c>
      <c r="F584" s="177" t="s">
        <v>3748</v>
      </c>
      <c r="G584" s="177" t="s">
        <v>245</v>
      </c>
      <c r="H584" s="177">
        <v>113.71</v>
      </c>
      <c r="I584" s="177">
        <v>17.059999999999999</v>
      </c>
      <c r="K584" s="177" t="s">
        <v>188</v>
      </c>
      <c r="M584" s="177" t="s">
        <v>2334</v>
      </c>
    </row>
    <row r="585" spans="1:14" x14ac:dyDescent="0.25">
      <c r="A585" s="179">
        <v>42996</v>
      </c>
      <c r="B585" s="177">
        <v>3010</v>
      </c>
      <c r="C585" s="177" t="str">
        <f>VLOOKUP(B585,'Chart of Accounts'!A:B,2,FALSE)</f>
        <v>Phones - Cell Phones</v>
      </c>
      <c r="D585" s="177" t="s">
        <v>265</v>
      </c>
      <c r="E585" s="177" t="s">
        <v>264</v>
      </c>
      <c r="F585" s="177" t="s">
        <v>3747</v>
      </c>
      <c r="G585" s="177" t="s">
        <v>245</v>
      </c>
      <c r="H585" s="177">
        <v>15.56</v>
      </c>
      <c r="I585" s="177">
        <v>0</v>
      </c>
      <c r="J585" s="177" t="s">
        <v>193</v>
      </c>
      <c r="K585" s="177" t="s">
        <v>194</v>
      </c>
      <c r="L585" s="177" t="s">
        <v>194</v>
      </c>
      <c r="M585" s="177" t="s">
        <v>2347</v>
      </c>
      <c r="N585" s="177" t="s">
        <v>2914</v>
      </c>
    </row>
    <row r="586" spans="1:14" x14ac:dyDescent="0.25">
      <c r="A586" s="179">
        <v>43021</v>
      </c>
      <c r="B586" s="177">
        <v>3010</v>
      </c>
      <c r="C586" s="177" t="str">
        <f>VLOOKUP(B586,'Chart of Accounts'!A:B,2,FALSE)</f>
        <v>Phones - Cell Phones</v>
      </c>
      <c r="D586" s="177" t="s">
        <v>265</v>
      </c>
      <c r="E586" s="177" t="s">
        <v>264</v>
      </c>
      <c r="F586" s="177" t="s">
        <v>3746</v>
      </c>
      <c r="G586" s="177" t="s">
        <v>245</v>
      </c>
      <c r="H586" s="177">
        <v>522.84</v>
      </c>
      <c r="I586" s="177">
        <v>78.430000000000007</v>
      </c>
      <c r="K586" s="177" t="s">
        <v>201</v>
      </c>
      <c r="M586" s="177" t="s">
        <v>3745</v>
      </c>
    </row>
    <row r="587" spans="1:14" x14ac:dyDescent="0.25">
      <c r="A587" s="179">
        <v>43021</v>
      </c>
      <c r="B587" s="177">
        <v>3010</v>
      </c>
      <c r="C587" s="177" t="str">
        <f>VLOOKUP(B587,'Chart of Accounts'!A:B,2,FALSE)</f>
        <v>Phones - Cell Phones</v>
      </c>
      <c r="D587" s="177" t="s">
        <v>265</v>
      </c>
      <c r="E587" s="177" t="s">
        <v>264</v>
      </c>
      <c r="F587" s="177" t="s">
        <v>3744</v>
      </c>
      <c r="G587" s="177" t="s">
        <v>245</v>
      </c>
      <c r="H587" s="177">
        <v>95</v>
      </c>
      <c r="I587" s="177">
        <v>0</v>
      </c>
      <c r="K587" s="177" t="s">
        <v>201</v>
      </c>
      <c r="M587" s="177" t="s">
        <v>3743</v>
      </c>
    </row>
    <row r="588" spans="1:14" x14ac:dyDescent="0.25">
      <c r="A588" s="179">
        <v>43021</v>
      </c>
      <c r="B588" s="177">
        <v>3010</v>
      </c>
      <c r="C588" s="177" t="str">
        <f>VLOOKUP(B588,'Chart of Accounts'!A:B,2,FALSE)</f>
        <v>Phones - Cell Phones</v>
      </c>
      <c r="D588" s="177" t="s">
        <v>265</v>
      </c>
      <c r="E588" s="177" t="s">
        <v>264</v>
      </c>
      <c r="F588" s="177" t="s">
        <v>3744</v>
      </c>
      <c r="G588" s="177" t="s">
        <v>245</v>
      </c>
      <c r="H588" s="177">
        <v>161.44999999999999</v>
      </c>
      <c r="I588" s="177">
        <v>24.22</v>
      </c>
      <c r="K588" s="177" t="s">
        <v>201</v>
      </c>
      <c r="M588" s="177" t="s">
        <v>3743</v>
      </c>
    </row>
    <row r="589" spans="1:14" x14ac:dyDescent="0.25">
      <c r="A589" s="179">
        <v>43067</v>
      </c>
      <c r="B589" s="177">
        <v>3010</v>
      </c>
      <c r="C589" s="177" t="str">
        <f>VLOOKUP(B589,'Chart of Accounts'!A:B,2,FALSE)</f>
        <v>Phones - Cell Phones</v>
      </c>
      <c r="D589" s="177" t="s">
        <v>265</v>
      </c>
      <c r="E589" s="177" t="s">
        <v>264</v>
      </c>
      <c r="F589" s="177" t="s">
        <v>3742</v>
      </c>
      <c r="G589" s="177" t="s">
        <v>245</v>
      </c>
      <c r="H589" s="177">
        <v>10</v>
      </c>
      <c r="I589" s="177">
        <v>0</v>
      </c>
      <c r="K589" s="177" t="s">
        <v>188</v>
      </c>
      <c r="M589" s="177" t="s">
        <v>3741</v>
      </c>
    </row>
    <row r="590" spans="1:14" x14ac:dyDescent="0.25">
      <c r="A590" s="179">
        <v>43067</v>
      </c>
      <c r="B590" s="177">
        <v>3010</v>
      </c>
      <c r="C590" s="177" t="str">
        <f>VLOOKUP(B590,'Chart of Accounts'!A:B,2,FALSE)</f>
        <v>Phones - Cell Phones</v>
      </c>
      <c r="D590" s="177" t="s">
        <v>265</v>
      </c>
      <c r="E590" s="177" t="s">
        <v>264</v>
      </c>
      <c r="F590" s="177" t="s">
        <v>3742</v>
      </c>
      <c r="G590" s="177" t="s">
        <v>245</v>
      </c>
      <c r="H590" s="177">
        <v>162.06</v>
      </c>
      <c r="I590" s="177">
        <v>24.31</v>
      </c>
      <c r="K590" s="177" t="s">
        <v>188</v>
      </c>
      <c r="M590" s="177" t="s">
        <v>3741</v>
      </c>
    </row>
    <row r="591" spans="1:14" x14ac:dyDescent="0.25">
      <c r="A591" s="179">
        <v>43069</v>
      </c>
      <c r="B591" s="177">
        <v>3010</v>
      </c>
      <c r="C591" s="177" t="str">
        <f>VLOOKUP(B591,'Chart of Accounts'!A:B,2,FALSE)</f>
        <v>Phones - Cell Phones</v>
      </c>
      <c r="D591" s="177" t="s">
        <v>265</v>
      </c>
      <c r="E591" s="177" t="s">
        <v>264</v>
      </c>
      <c r="F591" s="177" t="s">
        <v>3740</v>
      </c>
      <c r="G591" s="177" t="s">
        <v>245</v>
      </c>
      <c r="H591" s="177">
        <v>78.260000000000005</v>
      </c>
      <c r="I591" s="177">
        <v>0</v>
      </c>
      <c r="J591" s="177" t="s">
        <v>193</v>
      </c>
      <c r="K591" s="177" t="s">
        <v>194</v>
      </c>
      <c r="L591" s="177" t="s">
        <v>194</v>
      </c>
      <c r="M591" s="177" t="s">
        <v>2341</v>
      </c>
      <c r="N591" s="177" t="s">
        <v>1728</v>
      </c>
    </row>
    <row r="592" spans="1:14" x14ac:dyDescent="0.25">
      <c r="A592" s="179">
        <v>43069</v>
      </c>
      <c r="B592" s="177">
        <v>3010</v>
      </c>
      <c r="C592" s="177" t="str">
        <f>VLOOKUP(B592,'Chart of Accounts'!A:B,2,FALSE)</f>
        <v>Phones - Cell Phones</v>
      </c>
      <c r="D592" s="177" t="s">
        <v>265</v>
      </c>
      <c r="E592" s="177" t="s">
        <v>264</v>
      </c>
      <c r="F592" s="177" t="s">
        <v>3739</v>
      </c>
      <c r="G592" s="177" t="s">
        <v>245</v>
      </c>
      <c r="H592" s="177">
        <v>22.69</v>
      </c>
      <c r="I592" s="177">
        <v>0</v>
      </c>
      <c r="J592" s="177" t="s">
        <v>193</v>
      </c>
      <c r="K592" s="177" t="s">
        <v>194</v>
      </c>
      <c r="L592" s="177" t="s">
        <v>194</v>
      </c>
      <c r="M592" s="177" t="s">
        <v>3738</v>
      </c>
      <c r="N592" s="177" t="s">
        <v>3100</v>
      </c>
    </row>
    <row r="593" spans="1:14" x14ac:dyDescent="0.25">
      <c r="A593" s="179">
        <v>43081</v>
      </c>
      <c r="B593" s="177">
        <v>3010</v>
      </c>
      <c r="C593" s="177" t="str">
        <f>VLOOKUP(B593,'Chart of Accounts'!A:B,2,FALSE)</f>
        <v>Phones - Cell Phones</v>
      </c>
      <c r="D593" s="177" t="s">
        <v>265</v>
      </c>
      <c r="E593" s="177" t="s">
        <v>264</v>
      </c>
      <c r="F593" s="177" t="s">
        <v>3737</v>
      </c>
      <c r="G593" s="177" t="s">
        <v>245</v>
      </c>
      <c r="H593" s="177">
        <v>16.2</v>
      </c>
      <c r="I593" s="177">
        <v>2.4300000000000002</v>
      </c>
      <c r="K593" s="177" t="s">
        <v>201</v>
      </c>
      <c r="M593" s="177" t="s">
        <v>3736</v>
      </c>
    </row>
    <row r="594" spans="1:14" x14ac:dyDescent="0.25">
      <c r="A594" s="179">
        <v>43117</v>
      </c>
      <c r="B594" s="177">
        <v>3010</v>
      </c>
      <c r="C594" s="177" t="str">
        <f>VLOOKUP(B594,'Chart of Accounts'!A:B,2,FALSE)</f>
        <v>Phones - Cell Phones</v>
      </c>
      <c r="D594" s="177" t="s">
        <v>265</v>
      </c>
      <c r="E594" s="177" t="s">
        <v>264</v>
      </c>
      <c r="F594" s="177" t="s">
        <v>3735</v>
      </c>
      <c r="G594" s="177" t="s">
        <v>245</v>
      </c>
      <c r="H594" s="177">
        <v>10</v>
      </c>
      <c r="I594" s="177">
        <v>0</v>
      </c>
      <c r="K594" s="177" t="s">
        <v>194</v>
      </c>
      <c r="M594" s="177" t="s">
        <v>3734</v>
      </c>
    </row>
    <row r="595" spans="1:14" x14ac:dyDescent="0.25">
      <c r="A595" s="179">
        <v>43117</v>
      </c>
      <c r="B595" s="177">
        <v>3010</v>
      </c>
      <c r="C595" s="177" t="str">
        <f>VLOOKUP(B595,'Chart of Accounts'!A:B,2,FALSE)</f>
        <v>Phones - Cell Phones</v>
      </c>
      <c r="D595" s="177" t="s">
        <v>265</v>
      </c>
      <c r="E595" s="177" t="s">
        <v>264</v>
      </c>
      <c r="F595" s="177" t="s">
        <v>3735</v>
      </c>
      <c r="G595" s="177" t="s">
        <v>245</v>
      </c>
      <c r="H595" s="177">
        <v>44.34</v>
      </c>
      <c r="I595" s="177">
        <v>6.65</v>
      </c>
      <c r="K595" s="177" t="s">
        <v>194</v>
      </c>
      <c r="M595" s="177" t="s">
        <v>3734</v>
      </c>
    </row>
    <row r="596" spans="1:14" x14ac:dyDescent="0.25">
      <c r="A596" s="179">
        <v>43143</v>
      </c>
      <c r="B596" s="177">
        <v>3010</v>
      </c>
      <c r="C596" s="177" t="str">
        <f>VLOOKUP(B596,'Chart of Accounts'!A:B,2,FALSE)</f>
        <v>Phones - Cell Phones</v>
      </c>
      <c r="D596" s="177" t="s">
        <v>265</v>
      </c>
      <c r="E596" s="177" t="s">
        <v>264</v>
      </c>
      <c r="F596" s="177" t="s">
        <v>3733</v>
      </c>
      <c r="G596" s="177" t="s">
        <v>245</v>
      </c>
      <c r="H596" s="177">
        <v>65.2</v>
      </c>
      <c r="I596" s="177">
        <v>0</v>
      </c>
      <c r="K596" s="177" t="s">
        <v>201</v>
      </c>
      <c r="M596" s="177" t="s">
        <v>3732</v>
      </c>
    </row>
    <row r="597" spans="1:14" x14ac:dyDescent="0.25">
      <c r="A597" s="179">
        <v>43143</v>
      </c>
      <c r="B597" s="177">
        <v>3010</v>
      </c>
      <c r="C597" s="177" t="str">
        <f>VLOOKUP(B597,'Chart of Accounts'!A:B,2,FALSE)</f>
        <v>Phones - Cell Phones</v>
      </c>
      <c r="D597" s="177" t="s">
        <v>265</v>
      </c>
      <c r="E597" s="177" t="s">
        <v>264</v>
      </c>
      <c r="F597" s="177" t="s">
        <v>3733</v>
      </c>
      <c r="G597" s="177" t="s">
        <v>245</v>
      </c>
      <c r="H597" s="177">
        <v>44.33</v>
      </c>
      <c r="I597" s="177">
        <v>6.65</v>
      </c>
      <c r="K597" s="177" t="s">
        <v>201</v>
      </c>
      <c r="M597" s="177" t="s">
        <v>3732</v>
      </c>
    </row>
    <row r="598" spans="1:14" x14ac:dyDescent="0.25">
      <c r="A598" s="179">
        <v>43159</v>
      </c>
      <c r="B598" s="177">
        <v>3010</v>
      </c>
      <c r="C598" s="177" t="str">
        <f>VLOOKUP(B598,'Chart of Accounts'!A:B,2,FALSE)</f>
        <v>Phones - Cell Phones</v>
      </c>
      <c r="D598" s="177" t="s">
        <v>265</v>
      </c>
      <c r="E598" s="177" t="s">
        <v>264</v>
      </c>
      <c r="F598" s="177" t="s">
        <v>3728</v>
      </c>
      <c r="G598" s="177" t="s">
        <v>245</v>
      </c>
      <c r="H598" s="178">
        <v>1849.57</v>
      </c>
      <c r="I598" s="177">
        <v>0</v>
      </c>
      <c r="J598" s="177" t="s">
        <v>262</v>
      </c>
      <c r="K598" s="177" t="s">
        <v>197</v>
      </c>
      <c r="L598" s="177" t="s">
        <v>197</v>
      </c>
      <c r="M598" s="177" t="s">
        <v>2953</v>
      </c>
      <c r="N598" s="177" t="s">
        <v>549</v>
      </c>
    </row>
    <row r="599" spans="1:14" x14ac:dyDescent="0.25">
      <c r="A599" s="179">
        <v>43159</v>
      </c>
      <c r="B599" s="177">
        <v>3010</v>
      </c>
      <c r="C599" s="177" t="str">
        <f>VLOOKUP(B599,'Chart of Accounts'!A:B,2,FALSE)</f>
        <v>Phones - Cell Phones</v>
      </c>
      <c r="D599" s="177" t="s">
        <v>265</v>
      </c>
      <c r="E599" s="177" t="s">
        <v>264</v>
      </c>
      <c r="F599" s="177" t="s">
        <v>3731</v>
      </c>
      <c r="G599" s="177" t="s">
        <v>245</v>
      </c>
      <c r="H599" s="177">
        <v>152.16999999999999</v>
      </c>
      <c r="I599" s="177">
        <v>0</v>
      </c>
      <c r="J599" s="177" t="s">
        <v>193</v>
      </c>
      <c r="K599" s="177" t="s">
        <v>194</v>
      </c>
      <c r="L599" s="177" t="s">
        <v>194</v>
      </c>
      <c r="M599" s="177" t="s">
        <v>2239</v>
      </c>
      <c r="N599" s="177" t="s">
        <v>3730</v>
      </c>
    </row>
    <row r="600" spans="1:14" x14ac:dyDescent="0.25">
      <c r="A600" s="179">
        <v>43159</v>
      </c>
      <c r="B600" s="177">
        <v>3010</v>
      </c>
      <c r="C600" s="177" t="str">
        <f>VLOOKUP(B600,'Chart of Accounts'!A:B,2,FALSE)</f>
        <v>Phones - Cell Phones</v>
      </c>
      <c r="D600" s="177" t="s">
        <v>265</v>
      </c>
      <c r="E600" s="177" t="s">
        <v>264</v>
      </c>
      <c r="F600" s="177" t="s">
        <v>3729</v>
      </c>
      <c r="G600" s="177" t="s">
        <v>245</v>
      </c>
      <c r="H600" s="177">
        <v>59.25</v>
      </c>
      <c r="I600" s="177">
        <v>0</v>
      </c>
      <c r="J600" s="177" t="s">
        <v>193</v>
      </c>
      <c r="K600" s="177" t="s">
        <v>194</v>
      </c>
      <c r="L600" s="177" t="s">
        <v>194</v>
      </c>
      <c r="M600" s="177" t="s">
        <v>2239</v>
      </c>
      <c r="N600" s="177" t="s">
        <v>2362</v>
      </c>
    </row>
    <row r="601" spans="1:14" x14ac:dyDescent="0.25">
      <c r="A601" s="179">
        <v>43160</v>
      </c>
      <c r="B601" s="177">
        <v>3010</v>
      </c>
      <c r="C601" s="177" t="str">
        <f>VLOOKUP(B601,'Chart of Accounts'!A:B,2,FALSE)</f>
        <v>Phones - Cell Phones</v>
      </c>
      <c r="D601" s="177" t="s">
        <v>265</v>
      </c>
      <c r="E601" s="177" t="s">
        <v>264</v>
      </c>
      <c r="F601" s="177" t="s">
        <v>3728</v>
      </c>
      <c r="G601" s="177" t="s">
        <v>245</v>
      </c>
      <c r="H601" s="178">
        <v>-1849.57</v>
      </c>
      <c r="I601" s="177">
        <v>0</v>
      </c>
      <c r="J601" s="177" t="s">
        <v>262</v>
      </c>
      <c r="K601" s="177" t="s">
        <v>197</v>
      </c>
      <c r="L601" s="177" t="s">
        <v>197</v>
      </c>
      <c r="M601" s="177" t="s">
        <v>2951</v>
      </c>
      <c r="N601" s="177" t="s">
        <v>549</v>
      </c>
    </row>
    <row r="602" spans="1:14" x14ac:dyDescent="0.25">
      <c r="A602" s="179">
        <v>43167</v>
      </c>
      <c r="B602" s="177">
        <v>3010</v>
      </c>
      <c r="C602" s="177" t="str">
        <f>VLOOKUP(B602,'Chart of Accounts'!A:B,2,FALSE)</f>
        <v>Phones - Cell Phones</v>
      </c>
      <c r="D602" s="177" t="s">
        <v>265</v>
      </c>
      <c r="E602" s="177" t="s">
        <v>264</v>
      </c>
      <c r="F602" s="177" t="s">
        <v>3727</v>
      </c>
      <c r="G602" s="177" t="s">
        <v>245</v>
      </c>
      <c r="H602" s="177">
        <v>9</v>
      </c>
      <c r="I602" s="177">
        <v>0</v>
      </c>
      <c r="K602" s="177" t="s">
        <v>201</v>
      </c>
      <c r="M602" s="177" t="s">
        <v>3726</v>
      </c>
    </row>
    <row r="603" spans="1:14" x14ac:dyDescent="0.25">
      <c r="A603" s="179">
        <v>43167</v>
      </c>
      <c r="B603" s="177">
        <v>3010</v>
      </c>
      <c r="C603" s="177" t="str">
        <f>VLOOKUP(B603,'Chart of Accounts'!A:B,2,FALSE)</f>
        <v>Phones - Cell Phones</v>
      </c>
      <c r="D603" s="177" t="s">
        <v>265</v>
      </c>
      <c r="E603" s="177" t="s">
        <v>264</v>
      </c>
      <c r="F603" s="177" t="s">
        <v>3727</v>
      </c>
      <c r="G603" s="177" t="s">
        <v>245</v>
      </c>
      <c r="H603" s="178">
        <v>1897.24</v>
      </c>
      <c r="I603" s="177">
        <v>284.58999999999997</v>
      </c>
      <c r="K603" s="177" t="s">
        <v>201</v>
      </c>
      <c r="M603" s="177" t="s">
        <v>3726</v>
      </c>
    </row>
    <row r="604" spans="1:14" x14ac:dyDescent="0.25">
      <c r="A604" s="179">
        <v>43173</v>
      </c>
      <c r="B604" s="177">
        <v>3010</v>
      </c>
      <c r="C604" s="177" t="str">
        <f>VLOOKUP(B604,'Chart of Accounts'!A:B,2,FALSE)</f>
        <v>Phones - Cell Phones</v>
      </c>
      <c r="D604" s="177" t="s">
        <v>265</v>
      </c>
      <c r="E604" s="177" t="s">
        <v>264</v>
      </c>
      <c r="F604" s="177" t="s">
        <v>3725</v>
      </c>
      <c r="G604" s="177" t="s">
        <v>245</v>
      </c>
      <c r="H604" s="177">
        <v>20</v>
      </c>
      <c r="I604" s="177">
        <v>0</v>
      </c>
      <c r="J604" s="177" t="s">
        <v>193</v>
      </c>
      <c r="K604" s="177" t="s">
        <v>194</v>
      </c>
      <c r="L604" s="177" t="s">
        <v>194</v>
      </c>
      <c r="M604" s="177" t="s">
        <v>3178</v>
      </c>
      <c r="N604" s="177" t="s">
        <v>3051</v>
      </c>
    </row>
    <row r="605" spans="1:14" x14ac:dyDescent="0.25">
      <c r="A605" s="179">
        <v>43191</v>
      </c>
      <c r="B605" s="177">
        <v>3010</v>
      </c>
      <c r="C605" s="177" t="str">
        <f>VLOOKUP(B605,'Chart of Accounts'!A:B,2,FALSE)</f>
        <v>Phones - Cell Phones</v>
      </c>
      <c r="D605" s="177" t="s">
        <v>265</v>
      </c>
      <c r="E605" s="177" t="s">
        <v>264</v>
      </c>
      <c r="F605" s="177" t="s">
        <v>3724</v>
      </c>
      <c r="G605" s="177" t="s">
        <v>245</v>
      </c>
      <c r="H605" s="177">
        <v>958.25</v>
      </c>
      <c r="I605" s="177">
        <v>143.72999999999999</v>
      </c>
      <c r="K605" s="177" t="s">
        <v>209</v>
      </c>
      <c r="M605" s="177" t="s">
        <v>3723</v>
      </c>
    </row>
    <row r="606" spans="1:14" x14ac:dyDescent="0.25">
      <c r="A606" s="179">
        <v>43220</v>
      </c>
      <c r="B606" s="177">
        <v>3010</v>
      </c>
      <c r="C606" s="177" t="str">
        <f>VLOOKUP(B606,'Chart of Accounts'!A:B,2,FALSE)</f>
        <v>Phones - Cell Phones</v>
      </c>
      <c r="D606" s="177" t="s">
        <v>265</v>
      </c>
      <c r="E606" s="177" t="s">
        <v>264</v>
      </c>
      <c r="F606" s="177" t="s">
        <v>3722</v>
      </c>
      <c r="G606" s="177" t="s">
        <v>245</v>
      </c>
      <c r="H606" s="177">
        <v>13</v>
      </c>
      <c r="I606" s="177">
        <v>0</v>
      </c>
      <c r="J606" s="177" t="s">
        <v>193</v>
      </c>
      <c r="K606" s="177" t="s">
        <v>201</v>
      </c>
      <c r="L606" s="177" t="s">
        <v>201</v>
      </c>
      <c r="M606" s="177" t="s">
        <v>2220</v>
      </c>
      <c r="N606" s="177" t="s">
        <v>3721</v>
      </c>
    </row>
    <row r="607" spans="1:14" x14ac:dyDescent="0.25">
      <c r="A607" s="179">
        <v>43220</v>
      </c>
      <c r="B607" s="177">
        <v>3010</v>
      </c>
      <c r="C607" s="177" t="str">
        <f>VLOOKUP(B607,'Chart of Accounts'!A:B,2,FALSE)</f>
        <v>Phones - Cell Phones</v>
      </c>
      <c r="D607" s="177" t="s">
        <v>265</v>
      </c>
      <c r="E607" s="177" t="s">
        <v>264</v>
      </c>
      <c r="F607" s="177" t="s">
        <v>3720</v>
      </c>
      <c r="G607" s="177" t="s">
        <v>245</v>
      </c>
      <c r="H607" s="177">
        <v>14.74</v>
      </c>
      <c r="I607" s="177">
        <v>0</v>
      </c>
      <c r="J607" s="177" t="s">
        <v>193</v>
      </c>
      <c r="K607" s="177" t="s">
        <v>201</v>
      </c>
      <c r="L607" s="177" t="s">
        <v>201</v>
      </c>
      <c r="M607" s="177" t="s">
        <v>2220</v>
      </c>
      <c r="N607" s="177" t="s">
        <v>3719</v>
      </c>
    </row>
    <row r="608" spans="1:14" x14ac:dyDescent="0.25">
      <c r="A608" s="179">
        <v>43220</v>
      </c>
      <c r="B608" s="177">
        <v>3010</v>
      </c>
      <c r="C608" s="177" t="str">
        <f>VLOOKUP(B608,'Chart of Accounts'!A:B,2,FALSE)</f>
        <v>Phones - Cell Phones</v>
      </c>
      <c r="D608" s="177" t="s">
        <v>265</v>
      </c>
      <c r="E608" s="177" t="s">
        <v>264</v>
      </c>
      <c r="F608" s="177" t="s">
        <v>3718</v>
      </c>
      <c r="G608" s="177" t="s">
        <v>245</v>
      </c>
      <c r="H608" s="177">
        <v>206.95</v>
      </c>
      <c r="I608" s="177">
        <v>0</v>
      </c>
      <c r="J608" s="177" t="s">
        <v>193</v>
      </c>
      <c r="K608" s="177" t="s">
        <v>201</v>
      </c>
      <c r="L608" s="177" t="s">
        <v>201</v>
      </c>
      <c r="M608" s="177" t="s">
        <v>2219</v>
      </c>
      <c r="N608" s="177" t="s">
        <v>3033</v>
      </c>
    </row>
    <row r="609" spans="1:14" x14ac:dyDescent="0.25">
      <c r="A609" s="179">
        <v>43251</v>
      </c>
      <c r="B609" s="177">
        <v>3010</v>
      </c>
      <c r="C609" s="177" t="str">
        <f>VLOOKUP(B609,'Chart of Accounts'!A:B,2,FALSE)</f>
        <v>Phones - Cell Phones</v>
      </c>
      <c r="D609" s="177" t="s">
        <v>265</v>
      </c>
      <c r="E609" s="177" t="s">
        <v>264</v>
      </c>
      <c r="F609" s="177" t="s">
        <v>3717</v>
      </c>
      <c r="G609" s="177" t="s">
        <v>245</v>
      </c>
      <c r="H609" s="177">
        <v>55.57</v>
      </c>
      <c r="I609" s="177">
        <v>0</v>
      </c>
      <c r="J609" s="177" t="s">
        <v>193</v>
      </c>
      <c r="K609" s="177" t="s">
        <v>201</v>
      </c>
      <c r="L609" s="177" t="s">
        <v>201</v>
      </c>
      <c r="M609" s="177" t="s">
        <v>3302</v>
      </c>
      <c r="N609" s="177" t="s">
        <v>2914</v>
      </c>
    </row>
    <row r="610" spans="1:14" x14ac:dyDescent="0.25">
      <c r="A610" s="179">
        <v>43252</v>
      </c>
      <c r="B610" s="177">
        <v>3010</v>
      </c>
      <c r="C610" s="177" t="str">
        <f>VLOOKUP(B610,'Chart of Accounts'!A:B,2,FALSE)</f>
        <v>Phones - Cell Phones</v>
      </c>
      <c r="D610" s="177" t="s">
        <v>265</v>
      </c>
      <c r="E610" s="177" t="s">
        <v>264</v>
      </c>
      <c r="F610" s="177" t="s">
        <v>3716</v>
      </c>
      <c r="G610" s="177" t="s">
        <v>245</v>
      </c>
      <c r="H610" s="177">
        <v>89.29</v>
      </c>
      <c r="I610" s="177">
        <v>13.39</v>
      </c>
      <c r="K610" s="177" t="s">
        <v>194</v>
      </c>
      <c r="M610" s="177" t="s">
        <v>3715</v>
      </c>
    </row>
    <row r="611" spans="1:14" x14ac:dyDescent="0.25">
      <c r="A611" s="179">
        <v>43252</v>
      </c>
      <c r="B611" s="177">
        <v>3010</v>
      </c>
      <c r="C611" s="177" t="str">
        <f>VLOOKUP(B611,'Chart of Accounts'!A:B,2,FALSE)</f>
        <v>Phones - Cell Phones</v>
      </c>
      <c r="D611" s="177" t="s">
        <v>265</v>
      </c>
      <c r="E611" s="177" t="s">
        <v>264</v>
      </c>
      <c r="F611" s="177" t="s">
        <v>3714</v>
      </c>
      <c r="G611" s="177" t="s">
        <v>245</v>
      </c>
      <c r="H611" s="177">
        <v>90.07</v>
      </c>
      <c r="I611" s="177">
        <v>13.51</v>
      </c>
      <c r="K611" s="177" t="s">
        <v>194</v>
      </c>
      <c r="M611" s="177" t="s">
        <v>3713</v>
      </c>
    </row>
    <row r="612" spans="1:14" x14ac:dyDescent="0.25">
      <c r="A612" s="179">
        <v>42947</v>
      </c>
      <c r="B612" s="177">
        <v>3030</v>
      </c>
      <c r="C612" s="177" t="str">
        <f>VLOOKUP(B612,'Chart of Accounts'!A:B,2,FALSE)</f>
        <v>Phones - Landlines &amp; Facsimile</v>
      </c>
      <c r="D612" s="177" t="s">
        <v>265</v>
      </c>
      <c r="E612" s="177" t="s">
        <v>264</v>
      </c>
      <c r="F612" s="177" t="s">
        <v>3712</v>
      </c>
      <c r="G612" s="177" t="s">
        <v>245</v>
      </c>
      <c r="H612" s="177">
        <v>0.7</v>
      </c>
      <c r="I612" s="177">
        <v>0</v>
      </c>
      <c r="J612" s="177" t="s">
        <v>194</v>
      </c>
      <c r="K612" s="177" t="s">
        <v>201</v>
      </c>
      <c r="L612" s="177" t="s">
        <v>201</v>
      </c>
      <c r="M612" s="177" t="s">
        <v>2837</v>
      </c>
      <c r="N612" s="177" t="s">
        <v>212</v>
      </c>
    </row>
    <row r="613" spans="1:14" x14ac:dyDescent="0.25">
      <c r="A613" s="179">
        <v>42947</v>
      </c>
      <c r="B613" s="177">
        <v>3030</v>
      </c>
      <c r="C613" s="177" t="str">
        <f>VLOOKUP(B613,'Chart of Accounts'!A:B,2,FALSE)</f>
        <v>Phones - Landlines &amp; Facsimile</v>
      </c>
      <c r="D613" s="177" t="s">
        <v>265</v>
      </c>
      <c r="E613" s="177" t="s">
        <v>264</v>
      </c>
      <c r="F613" s="177" t="s">
        <v>3711</v>
      </c>
      <c r="G613" s="177" t="s">
        <v>245</v>
      </c>
      <c r="H613" s="177">
        <v>1.7</v>
      </c>
      <c r="I613" s="177">
        <v>0</v>
      </c>
      <c r="J613" s="177" t="s">
        <v>194</v>
      </c>
      <c r="K613" s="177" t="s">
        <v>201</v>
      </c>
      <c r="L613" s="177" t="s">
        <v>201</v>
      </c>
      <c r="M613" s="177" t="s">
        <v>2837</v>
      </c>
      <c r="N613" s="177" t="s">
        <v>212</v>
      </c>
    </row>
    <row r="614" spans="1:14" x14ac:dyDescent="0.25">
      <c r="A614" s="179">
        <v>42947</v>
      </c>
      <c r="B614" s="177">
        <v>3030</v>
      </c>
      <c r="C614" s="177" t="str">
        <f>VLOOKUP(B614,'Chart of Accounts'!A:B,2,FALSE)</f>
        <v>Phones - Landlines &amp; Facsimile</v>
      </c>
      <c r="D614" s="177" t="s">
        <v>265</v>
      </c>
      <c r="E614" s="177" t="s">
        <v>264</v>
      </c>
      <c r="F614" s="177" t="s">
        <v>3710</v>
      </c>
      <c r="G614" s="177" t="s">
        <v>245</v>
      </c>
      <c r="H614" s="177">
        <v>0.7</v>
      </c>
      <c r="I614" s="177">
        <v>0</v>
      </c>
      <c r="J614" s="177" t="s">
        <v>194</v>
      </c>
      <c r="K614" s="177" t="s">
        <v>201</v>
      </c>
      <c r="L614" s="177" t="s">
        <v>201</v>
      </c>
      <c r="M614" s="177" t="s">
        <v>2837</v>
      </c>
      <c r="N614" s="177" t="s">
        <v>212</v>
      </c>
    </row>
    <row r="615" spans="1:14" x14ac:dyDescent="0.25">
      <c r="A615" s="179">
        <v>42947</v>
      </c>
      <c r="B615" s="177">
        <v>3030</v>
      </c>
      <c r="C615" s="177" t="str">
        <f>VLOOKUP(B615,'Chart of Accounts'!A:B,2,FALSE)</f>
        <v>Phones - Landlines &amp; Facsimile</v>
      </c>
      <c r="D615" s="177" t="s">
        <v>265</v>
      </c>
      <c r="E615" s="177" t="s">
        <v>264</v>
      </c>
      <c r="F615" s="177" t="s">
        <v>3709</v>
      </c>
      <c r="G615" s="177" t="s">
        <v>245</v>
      </c>
      <c r="H615" s="177">
        <v>0.7</v>
      </c>
      <c r="I615" s="177">
        <v>0</v>
      </c>
      <c r="J615" s="177" t="s">
        <v>194</v>
      </c>
      <c r="K615" s="177" t="s">
        <v>201</v>
      </c>
      <c r="L615" s="177" t="s">
        <v>201</v>
      </c>
      <c r="M615" s="177" t="s">
        <v>2837</v>
      </c>
      <c r="N615" s="177" t="s">
        <v>212</v>
      </c>
    </row>
    <row r="616" spans="1:14" x14ac:dyDescent="0.25">
      <c r="A616" s="179">
        <v>42947</v>
      </c>
      <c r="B616" s="177">
        <v>3030</v>
      </c>
      <c r="C616" s="177" t="str">
        <f>VLOOKUP(B616,'Chart of Accounts'!A:B,2,FALSE)</f>
        <v>Phones - Landlines &amp; Facsimile</v>
      </c>
      <c r="D616" s="177" t="s">
        <v>265</v>
      </c>
      <c r="E616" s="177" t="s">
        <v>264</v>
      </c>
      <c r="F616" s="177" t="s">
        <v>3708</v>
      </c>
      <c r="G616" s="177" t="s">
        <v>245</v>
      </c>
      <c r="H616" s="177">
        <v>0.7</v>
      </c>
      <c r="I616" s="177">
        <v>0</v>
      </c>
      <c r="J616" s="177" t="s">
        <v>194</v>
      </c>
      <c r="K616" s="177" t="s">
        <v>201</v>
      </c>
      <c r="L616" s="177" t="s">
        <v>201</v>
      </c>
      <c r="M616" s="177" t="s">
        <v>2837</v>
      </c>
      <c r="N616" s="177" t="s">
        <v>212</v>
      </c>
    </row>
    <row r="617" spans="1:14" x14ac:dyDescent="0.25">
      <c r="A617" s="179">
        <v>42947</v>
      </c>
      <c r="B617" s="177">
        <v>3030</v>
      </c>
      <c r="C617" s="177" t="str">
        <f>VLOOKUP(B617,'Chart of Accounts'!A:B,2,FALSE)</f>
        <v>Phones - Landlines &amp; Facsimile</v>
      </c>
      <c r="D617" s="177" t="s">
        <v>265</v>
      </c>
      <c r="E617" s="177" t="s">
        <v>264</v>
      </c>
      <c r="F617" s="177" t="s">
        <v>3707</v>
      </c>
      <c r="G617" s="177" t="s">
        <v>245</v>
      </c>
      <c r="H617" s="177">
        <v>13.23</v>
      </c>
      <c r="I617" s="177">
        <v>0</v>
      </c>
      <c r="J617" s="177" t="s">
        <v>194</v>
      </c>
      <c r="K617" s="177" t="s">
        <v>201</v>
      </c>
      <c r="L617" s="177" t="s">
        <v>201</v>
      </c>
      <c r="M617" s="177" t="s">
        <v>2837</v>
      </c>
      <c r="N617" s="177" t="s">
        <v>212</v>
      </c>
    </row>
    <row r="618" spans="1:14" x14ac:dyDescent="0.25">
      <c r="A618" s="179">
        <v>42947</v>
      </c>
      <c r="B618" s="177">
        <v>3030</v>
      </c>
      <c r="C618" s="177" t="str">
        <f>VLOOKUP(B618,'Chart of Accounts'!A:B,2,FALSE)</f>
        <v>Phones - Landlines &amp; Facsimile</v>
      </c>
      <c r="D618" s="177" t="s">
        <v>265</v>
      </c>
      <c r="E618" s="177" t="s">
        <v>264</v>
      </c>
      <c r="F618" s="177" t="s">
        <v>3706</v>
      </c>
      <c r="G618" s="177" t="s">
        <v>245</v>
      </c>
      <c r="H618" s="177">
        <v>1.62</v>
      </c>
      <c r="I618" s="177">
        <v>0</v>
      </c>
      <c r="J618" s="177" t="s">
        <v>194</v>
      </c>
      <c r="K618" s="177" t="s">
        <v>201</v>
      </c>
      <c r="L618" s="177" t="s">
        <v>201</v>
      </c>
      <c r="M618" s="177" t="s">
        <v>2837</v>
      </c>
      <c r="N618" s="177" t="s">
        <v>212</v>
      </c>
    </row>
    <row r="619" spans="1:14" x14ac:dyDescent="0.25">
      <c r="A619" s="179">
        <v>42947</v>
      </c>
      <c r="B619" s="177">
        <v>3030</v>
      </c>
      <c r="C619" s="177" t="str">
        <f>VLOOKUP(B619,'Chart of Accounts'!A:B,2,FALSE)</f>
        <v>Phones - Landlines &amp; Facsimile</v>
      </c>
      <c r="D619" s="177" t="s">
        <v>265</v>
      </c>
      <c r="E619" s="177" t="s">
        <v>264</v>
      </c>
      <c r="F619" s="177" t="s">
        <v>3705</v>
      </c>
      <c r="G619" s="177" t="s">
        <v>245</v>
      </c>
      <c r="H619" s="177">
        <v>0.7</v>
      </c>
      <c r="I619" s="177">
        <v>0</v>
      </c>
      <c r="J619" s="177" t="s">
        <v>194</v>
      </c>
      <c r="K619" s="177" t="s">
        <v>201</v>
      </c>
      <c r="L619" s="177" t="s">
        <v>201</v>
      </c>
      <c r="M619" s="177" t="s">
        <v>2837</v>
      </c>
      <c r="N619" s="177" t="s">
        <v>212</v>
      </c>
    </row>
    <row r="620" spans="1:14" x14ac:dyDescent="0.25">
      <c r="A620" s="179">
        <v>42947</v>
      </c>
      <c r="B620" s="177">
        <v>3030</v>
      </c>
      <c r="C620" s="177" t="str">
        <f>VLOOKUP(B620,'Chart of Accounts'!A:B,2,FALSE)</f>
        <v>Phones - Landlines &amp; Facsimile</v>
      </c>
      <c r="D620" s="177" t="s">
        <v>265</v>
      </c>
      <c r="E620" s="177" t="s">
        <v>264</v>
      </c>
      <c r="F620" s="177" t="s">
        <v>3704</v>
      </c>
      <c r="G620" s="177" t="s">
        <v>245</v>
      </c>
      <c r="H620" s="177">
        <v>12.72</v>
      </c>
      <c r="I620" s="177">
        <v>0</v>
      </c>
      <c r="J620" s="177" t="s">
        <v>194</v>
      </c>
      <c r="K620" s="177" t="s">
        <v>201</v>
      </c>
      <c r="L620" s="177" t="s">
        <v>201</v>
      </c>
      <c r="M620" s="177" t="s">
        <v>2837</v>
      </c>
      <c r="N620" s="177" t="s">
        <v>212</v>
      </c>
    </row>
    <row r="621" spans="1:14" x14ac:dyDescent="0.25">
      <c r="A621" s="179">
        <v>42947</v>
      </c>
      <c r="B621" s="177">
        <v>3030</v>
      </c>
      <c r="C621" s="177" t="str">
        <f>VLOOKUP(B621,'Chart of Accounts'!A:B,2,FALSE)</f>
        <v>Phones - Landlines &amp; Facsimile</v>
      </c>
      <c r="D621" s="177" t="s">
        <v>265</v>
      </c>
      <c r="E621" s="177" t="s">
        <v>264</v>
      </c>
      <c r="F621" s="177" t="s">
        <v>3703</v>
      </c>
      <c r="G621" s="177" t="s">
        <v>245</v>
      </c>
      <c r="H621" s="177">
        <v>0.83</v>
      </c>
      <c r="I621" s="177">
        <v>0</v>
      </c>
      <c r="J621" s="177" t="s">
        <v>194</v>
      </c>
      <c r="K621" s="177" t="s">
        <v>201</v>
      </c>
      <c r="L621" s="177" t="s">
        <v>201</v>
      </c>
      <c r="M621" s="177" t="s">
        <v>2837</v>
      </c>
      <c r="N621" s="177" t="s">
        <v>212</v>
      </c>
    </row>
    <row r="622" spans="1:14" x14ac:dyDescent="0.25">
      <c r="A622" s="179">
        <v>42947</v>
      </c>
      <c r="B622" s="177">
        <v>3030</v>
      </c>
      <c r="C622" s="177" t="str">
        <f>VLOOKUP(B622,'Chart of Accounts'!A:B,2,FALSE)</f>
        <v>Phones - Landlines &amp; Facsimile</v>
      </c>
      <c r="D622" s="177" t="s">
        <v>265</v>
      </c>
      <c r="E622" s="177" t="s">
        <v>264</v>
      </c>
      <c r="F622" s="177" t="s">
        <v>3702</v>
      </c>
      <c r="G622" s="177" t="s">
        <v>245</v>
      </c>
      <c r="H622" s="177">
        <v>4.32</v>
      </c>
      <c r="I622" s="177">
        <v>0</v>
      </c>
      <c r="J622" s="177" t="s">
        <v>194</v>
      </c>
      <c r="K622" s="177" t="s">
        <v>201</v>
      </c>
      <c r="L622" s="177" t="s">
        <v>201</v>
      </c>
      <c r="M622" s="177" t="s">
        <v>2837</v>
      </c>
      <c r="N622" s="177" t="s">
        <v>212</v>
      </c>
    </row>
    <row r="623" spans="1:14" x14ac:dyDescent="0.25">
      <c r="A623" s="179">
        <v>42947</v>
      </c>
      <c r="B623" s="177">
        <v>3030</v>
      </c>
      <c r="C623" s="177" t="str">
        <f>VLOOKUP(B623,'Chart of Accounts'!A:B,2,FALSE)</f>
        <v>Phones - Landlines &amp; Facsimile</v>
      </c>
      <c r="D623" s="177" t="s">
        <v>265</v>
      </c>
      <c r="E623" s="177" t="s">
        <v>264</v>
      </c>
      <c r="F623" s="177" t="s">
        <v>3701</v>
      </c>
      <c r="G623" s="177" t="s">
        <v>245</v>
      </c>
      <c r="H623" s="177">
        <v>6.87</v>
      </c>
      <c r="I623" s="177">
        <v>0</v>
      </c>
      <c r="J623" s="177" t="s">
        <v>194</v>
      </c>
      <c r="K623" s="177" t="s">
        <v>201</v>
      </c>
      <c r="L623" s="177" t="s">
        <v>201</v>
      </c>
      <c r="M623" s="177" t="s">
        <v>2837</v>
      </c>
      <c r="N623" s="177" t="s">
        <v>212</v>
      </c>
    </row>
    <row r="624" spans="1:14" x14ac:dyDescent="0.25">
      <c r="A624" s="179">
        <v>42978</v>
      </c>
      <c r="B624" s="177">
        <v>3030</v>
      </c>
      <c r="C624" s="177" t="str">
        <f>VLOOKUP(B624,'Chart of Accounts'!A:B,2,FALSE)</f>
        <v>Phones - Landlines &amp; Facsimile</v>
      </c>
      <c r="D624" s="177" t="s">
        <v>265</v>
      </c>
      <c r="E624" s="177" t="s">
        <v>264</v>
      </c>
      <c r="F624" s="177" t="s">
        <v>3700</v>
      </c>
      <c r="G624" s="177" t="s">
        <v>245</v>
      </c>
      <c r="H624" s="177">
        <v>0.7</v>
      </c>
      <c r="I624" s="177">
        <v>0</v>
      </c>
      <c r="J624" s="177" t="s">
        <v>188</v>
      </c>
      <c r="K624" s="177" t="s">
        <v>194</v>
      </c>
      <c r="L624" s="177" t="s">
        <v>194</v>
      </c>
      <c r="M624" s="177" t="s">
        <v>3688</v>
      </c>
      <c r="N624" s="177" t="s">
        <v>212</v>
      </c>
    </row>
    <row r="625" spans="1:14" x14ac:dyDescent="0.25">
      <c r="A625" s="179">
        <v>42978</v>
      </c>
      <c r="B625" s="177">
        <v>3030</v>
      </c>
      <c r="C625" s="177" t="str">
        <f>VLOOKUP(B625,'Chart of Accounts'!A:B,2,FALSE)</f>
        <v>Phones - Landlines &amp; Facsimile</v>
      </c>
      <c r="D625" s="177" t="s">
        <v>265</v>
      </c>
      <c r="E625" s="177" t="s">
        <v>264</v>
      </c>
      <c r="F625" s="177" t="s">
        <v>3699</v>
      </c>
      <c r="G625" s="177" t="s">
        <v>245</v>
      </c>
      <c r="H625" s="177">
        <v>3.84</v>
      </c>
      <c r="I625" s="177">
        <v>0</v>
      </c>
      <c r="J625" s="177" t="s">
        <v>188</v>
      </c>
      <c r="K625" s="177" t="s">
        <v>194</v>
      </c>
      <c r="L625" s="177" t="s">
        <v>194</v>
      </c>
      <c r="M625" s="177" t="s">
        <v>3688</v>
      </c>
      <c r="N625" s="177" t="s">
        <v>212</v>
      </c>
    </row>
    <row r="626" spans="1:14" x14ac:dyDescent="0.25">
      <c r="A626" s="179">
        <v>42978</v>
      </c>
      <c r="B626" s="177">
        <v>3030</v>
      </c>
      <c r="C626" s="177" t="str">
        <f>VLOOKUP(B626,'Chart of Accounts'!A:B,2,FALSE)</f>
        <v>Phones - Landlines &amp; Facsimile</v>
      </c>
      <c r="D626" s="177" t="s">
        <v>265</v>
      </c>
      <c r="E626" s="177" t="s">
        <v>264</v>
      </c>
      <c r="F626" s="177" t="s">
        <v>3698</v>
      </c>
      <c r="G626" s="177" t="s">
        <v>245</v>
      </c>
      <c r="H626" s="177">
        <v>0.7</v>
      </c>
      <c r="I626" s="177">
        <v>0</v>
      </c>
      <c r="J626" s="177" t="s">
        <v>188</v>
      </c>
      <c r="K626" s="177" t="s">
        <v>194</v>
      </c>
      <c r="L626" s="177" t="s">
        <v>194</v>
      </c>
      <c r="M626" s="177" t="s">
        <v>3688</v>
      </c>
      <c r="N626" s="177" t="s">
        <v>212</v>
      </c>
    </row>
    <row r="627" spans="1:14" x14ac:dyDescent="0.25">
      <c r="A627" s="179">
        <v>42978</v>
      </c>
      <c r="B627" s="177">
        <v>3030</v>
      </c>
      <c r="C627" s="177" t="str">
        <f>VLOOKUP(B627,'Chart of Accounts'!A:B,2,FALSE)</f>
        <v>Phones - Landlines &amp; Facsimile</v>
      </c>
      <c r="D627" s="177" t="s">
        <v>265</v>
      </c>
      <c r="E627" s="177" t="s">
        <v>264</v>
      </c>
      <c r="F627" s="177" t="s">
        <v>3697</v>
      </c>
      <c r="G627" s="177" t="s">
        <v>245</v>
      </c>
      <c r="H627" s="177">
        <v>0.7</v>
      </c>
      <c r="I627" s="177">
        <v>0</v>
      </c>
      <c r="J627" s="177" t="s">
        <v>188</v>
      </c>
      <c r="K627" s="177" t="s">
        <v>194</v>
      </c>
      <c r="L627" s="177" t="s">
        <v>194</v>
      </c>
      <c r="M627" s="177" t="s">
        <v>3688</v>
      </c>
      <c r="N627" s="177" t="s">
        <v>212</v>
      </c>
    </row>
    <row r="628" spans="1:14" x14ac:dyDescent="0.25">
      <c r="A628" s="179">
        <v>42978</v>
      </c>
      <c r="B628" s="177">
        <v>3030</v>
      </c>
      <c r="C628" s="177" t="str">
        <f>VLOOKUP(B628,'Chart of Accounts'!A:B,2,FALSE)</f>
        <v>Phones - Landlines &amp; Facsimile</v>
      </c>
      <c r="D628" s="177" t="s">
        <v>265</v>
      </c>
      <c r="E628" s="177" t="s">
        <v>264</v>
      </c>
      <c r="F628" s="177" t="s">
        <v>3696</v>
      </c>
      <c r="G628" s="177" t="s">
        <v>245</v>
      </c>
      <c r="H628" s="177">
        <v>0.7</v>
      </c>
      <c r="I628" s="177">
        <v>0</v>
      </c>
      <c r="J628" s="177" t="s">
        <v>188</v>
      </c>
      <c r="K628" s="177" t="s">
        <v>194</v>
      </c>
      <c r="L628" s="177" t="s">
        <v>194</v>
      </c>
      <c r="M628" s="177" t="s">
        <v>3688</v>
      </c>
      <c r="N628" s="177" t="s">
        <v>212</v>
      </c>
    </row>
    <row r="629" spans="1:14" x14ac:dyDescent="0.25">
      <c r="A629" s="179">
        <v>42978</v>
      </c>
      <c r="B629" s="177">
        <v>3030</v>
      </c>
      <c r="C629" s="177" t="str">
        <f>VLOOKUP(B629,'Chart of Accounts'!A:B,2,FALSE)</f>
        <v>Phones - Landlines &amp; Facsimile</v>
      </c>
      <c r="D629" s="177" t="s">
        <v>265</v>
      </c>
      <c r="E629" s="177" t="s">
        <v>264</v>
      </c>
      <c r="F629" s="177" t="s">
        <v>3695</v>
      </c>
      <c r="G629" s="177" t="s">
        <v>245</v>
      </c>
      <c r="H629" s="177">
        <v>10.54</v>
      </c>
      <c r="I629" s="177">
        <v>0</v>
      </c>
      <c r="J629" s="177" t="s">
        <v>188</v>
      </c>
      <c r="K629" s="177" t="s">
        <v>194</v>
      </c>
      <c r="L629" s="177" t="s">
        <v>194</v>
      </c>
      <c r="M629" s="177" t="s">
        <v>3688</v>
      </c>
      <c r="N629" s="177" t="s">
        <v>212</v>
      </c>
    </row>
    <row r="630" spans="1:14" x14ac:dyDescent="0.25">
      <c r="A630" s="179">
        <v>42978</v>
      </c>
      <c r="B630" s="177">
        <v>3030</v>
      </c>
      <c r="C630" s="177" t="str">
        <f>VLOOKUP(B630,'Chart of Accounts'!A:B,2,FALSE)</f>
        <v>Phones - Landlines &amp; Facsimile</v>
      </c>
      <c r="D630" s="177" t="s">
        <v>265</v>
      </c>
      <c r="E630" s="177" t="s">
        <v>264</v>
      </c>
      <c r="F630" s="177" t="s">
        <v>3694</v>
      </c>
      <c r="G630" s="177" t="s">
        <v>245</v>
      </c>
      <c r="H630" s="177">
        <v>5.21</v>
      </c>
      <c r="I630" s="177">
        <v>0</v>
      </c>
      <c r="J630" s="177" t="s">
        <v>188</v>
      </c>
      <c r="K630" s="177" t="s">
        <v>194</v>
      </c>
      <c r="L630" s="177" t="s">
        <v>194</v>
      </c>
      <c r="M630" s="177" t="s">
        <v>3688</v>
      </c>
      <c r="N630" s="177" t="s">
        <v>212</v>
      </c>
    </row>
    <row r="631" spans="1:14" x14ac:dyDescent="0.25">
      <c r="A631" s="179">
        <v>42978</v>
      </c>
      <c r="B631" s="177">
        <v>3030</v>
      </c>
      <c r="C631" s="177" t="str">
        <f>VLOOKUP(B631,'Chart of Accounts'!A:B,2,FALSE)</f>
        <v>Phones - Landlines &amp; Facsimile</v>
      </c>
      <c r="D631" s="177" t="s">
        <v>265</v>
      </c>
      <c r="E631" s="177" t="s">
        <v>264</v>
      </c>
      <c r="F631" s="177" t="s">
        <v>3693</v>
      </c>
      <c r="G631" s="177" t="s">
        <v>245</v>
      </c>
      <c r="H631" s="177">
        <v>1.05</v>
      </c>
      <c r="I631" s="177">
        <v>0</v>
      </c>
      <c r="J631" s="177" t="s">
        <v>188</v>
      </c>
      <c r="K631" s="177" t="s">
        <v>194</v>
      </c>
      <c r="L631" s="177" t="s">
        <v>194</v>
      </c>
      <c r="M631" s="177" t="s">
        <v>3688</v>
      </c>
      <c r="N631" s="177" t="s">
        <v>212</v>
      </c>
    </row>
    <row r="632" spans="1:14" x14ac:dyDescent="0.25">
      <c r="A632" s="179">
        <v>42978</v>
      </c>
      <c r="B632" s="177">
        <v>3030</v>
      </c>
      <c r="C632" s="177" t="str">
        <f>VLOOKUP(B632,'Chart of Accounts'!A:B,2,FALSE)</f>
        <v>Phones - Landlines &amp; Facsimile</v>
      </c>
      <c r="D632" s="177" t="s">
        <v>265</v>
      </c>
      <c r="E632" s="177" t="s">
        <v>264</v>
      </c>
      <c r="F632" s="177" t="s">
        <v>3692</v>
      </c>
      <c r="G632" s="177" t="s">
        <v>245</v>
      </c>
      <c r="H632" s="177">
        <v>11.44</v>
      </c>
      <c r="I632" s="177">
        <v>0</v>
      </c>
      <c r="J632" s="177" t="s">
        <v>188</v>
      </c>
      <c r="K632" s="177" t="s">
        <v>194</v>
      </c>
      <c r="L632" s="177" t="s">
        <v>194</v>
      </c>
      <c r="M632" s="177" t="s">
        <v>3688</v>
      </c>
      <c r="N632" s="177" t="s">
        <v>212</v>
      </c>
    </row>
    <row r="633" spans="1:14" x14ac:dyDescent="0.25">
      <c r="A633" s="179">
        <v>42978</v>
      </c>
      <c r="B633" s="177">
        <v>3030</v>
      </c>
      <c r="C633" s="177" t="str">
        <f>VLOOKUP(B633,'Chart of Accounts'!A:B,2,FALSE)</f>
        <v>Phones - Landlines &amp; Facsimile</v>
      </c>
      <c r="D633" s="177" t="s">
        <v>265</v>
      </c>
      <c r="E633" s="177" t="s">
        <v>264</v>
      </c>
      <c r="F633" s="177" t="s">
        <v>3691</v>
      </c>
      <c r="G633" s="177" t="s">
        <v>245</v>
      </c>
      <c r="H633" s="177">
        <v>1</v>
      </c>
      <c r="I633" s="177">
        <v>0</v>
      </c>
      <c r="J633" s="177" t="s">
        <v>188</v>
      </c>
      <c r="K633" s="177" t="s">
        <v>194</v>
      </c>
      <c r="L633" s="177" t="s">
        <v>194</v>
      </c>
      <c r="M633" s="177" t="s">
        <v>3688</v>
      </c>
      <c r="N633" s="177" t="s">
        <v>212</v>
      </c>
    </row>
    <row r="634" spans="1:14" x14ac:dyDescent="0.25">
      <c r="A634" s="179">
        <v>42978</v>
      </c>
      <c r="B634" s="177">
        <v>3030</v>
      </c>
      <c r="C634" s="177" t="str">
        <f>VLOOKUP(B634,'Chart of Accounts'!A:B,2,FALSE)</f>
        <v>Phones - Landlines &amp; Facsimile</v>
      </c>
      <c r="D634" s="177" t="s">
        <v>265</v>
      </c>
      <c r="E634" s="177" t="s">
        <v>264</v>
      </c>
      <c r="F634" s="177" t="s">
        <v>3690</v>
      </c>
      <c r="G634" s="177" t="s">
        <v>245</v>
      </c>
      <c r="H634" s="177">
        <v>12.06</v>
      </c>
      <c r="I634" s="177">
        <v>0</v>
      </c>
      <c r="J634" s="177" t="s">
        <v>188</v>
      </c>
      <c r="K634" s="177" t="s">
        <v>194</v>
      </c>
      <c r="L634" s="177" t="s">
        <v>194</v>
      </c>
      <c r="M634" s="177" t="s">
        <v>3688</v>
      </c>
      <c r="N634" s="177" t="s">
        <v>212</v>
      </c>
    </row>
    <row r="635" spans="1:14" x14ac:dyDescent="0.25">
      <c r="A635" s="179">
        <v>42978</v>
      </c>
      <c r="B635" s="177">
        <v>3030</v>
      </c>
      <c r="C635" s="177" t="str">
        <f>VLOOKUP(B635,'Chart of Accounts'!A:B,2,FALSE)</f>
        <v>Phones - Landlines &amp; Facsimile</v>
      </c>
      <c r="D635" s="177" t="s">
        <v>265</v>
      </c>
      <c r="E635" s="177" t="s">
        <v>264</v>
      </c>
      <c r="F635" s="177" t="s">
        <v>3689</v>
      </c>
      <c r="G635" s="177" t="s">
        <v>245</v>
      </c>
      <c r="H635" s="177">
        <v>1.3</v>
      </c>
      <c r="I635" s="177">
        <v>0</v>
      </c>
      <c r="J635" s="177" t="s">
        <v>188</v>
      </c>
      <c r="K635" s="177" t="s">
        <v>194</v>
      </c>
      <c r="L635" s="177" t="s">
        <v>194</v>
      </c>
      <c r="M635" s="177" t="s">
        <v>3688</v>
      </c>
      <c r="N635" s="177" t="s">
        <v>212</v>
      </c>
    </row>
    <row r="636" spans="1:14" x14ac:dyDescent="0.25">
      <c r="A636" s="179">
        <v>43008</v>
      </c>
      <c r="B636" s="177">
        <v>3030</v>
      </c>
      <c r="C636" s="177" t="str">
        <f>VLOOKUP(B636,'Chart of Accounts'!A:B,2,FALSE)</f>
        <v>Phones - Landlines &amp; Facsimile</v>
      </c>
      <c r="D636" s="177" t="s">
        <v>265</v>
      </c>
      <c r="E636" s="177" t="s">
        <v>264</v>
      </c>
      <c r="F636" s="177" t="s">
        <v>3687</v>
      </c>
      <c r="G636" s="177" t="s">
        <v>245</v>
      </c>
      <c r="H636" s="177">
        <v>0.7</v>
      </c>
      <c r="I636" s="177">
        <v>0</v>
      </c>
      <c r="J636" s="177" t="s">
        <v>188</v>
      </c>
      <c r="K636" s="177" t="s">
        <v>194</v>
      </c>
      <c r="L636" s="177" t="s">
        <v>194</v>
      </c>
      <c r="M636" s="177" t="s">
        <v>3674</v>
      </c>
      <c r="N636" s="177" t="s">
        <v>212</v>
      </c>
    </row>
    <row r="637" spans="1:14" x14ac:dyDescent="0.25">
      <c r="A637" s="179">
        <v>43008</v>
      </c>
      <c r="B637" s="177">
        <v>3030</v>
      </c>
      <c r="C637" s="177" t="str">
        <f>VLOOKUP(B637,'Chart of Accounts'!A:B,2,FALSE)</f>
        <v>Phones - Landlines &amp; Facsimile</v>
      </c>
      <c r="D637" s="177" t="s">
        <v>265</v>
      </c>
      <c r="E637" s="177" t="s">
        <v>264</v>
      </c>
      <c r="F637" s="177" t="s">
        <v>3686</v>
      </c>
      <c r="G637" s="177" t="s">
        <v>245</v>
      </c>
      <c r="H637" s="177">
        <v>2.79</v>
      </c>
      <c r="I637" s="177">
        <v>0</v>
      </c>
      <c r="J637" s="177" t="s">
        <v>188</v>
      </c>
      <c r="K637" s="177" t="s">
        <v>194</v>
      </c>
      <c r="L637" s="177" t="s">
        <v>194</v>
      </c>
      <c r="M637" s="177" t="s">
        <v>3674</v>
      </c>
      <c r="N637" s="177" t="s">
        <v>212</v>
      </c>
    </row>
    <row r="638" spans="1:14" x14ac:dyDescent="0.25">
      <c r="A638" s="179">
        <v>43008</v>
      </c>
      <c r="B638" s="177">
        <v>3030</v>
      </c>
      <c r="C638" s="177" t="str">
        <f>VLOOKUP(B638,'Chart of Accounts'!A:B,2,FALSE)</f>
        <v>Phones - Landlines &amp; Facsimile</v>
      </c>
      <c r="D638" s="177" t="s">
        <v>265</v>
      </c>
      <c r="E638" s="177" t="s">
        <v>264</v>
      </c>
      <c r="F638" s="177" t="s">
        <v>3685</v>
      </c>
      <c r="G638" s="177" t="s">
        <v>245</v>
      </c>
      <c r="H638" s="177">
        <v>0.7</v>
      </c>
      <c r="I638" s="177">
        <v>0</v>
      </c>
      <c r="J638" s="177" t="s">
        <v>188</v>
      </c>
      <c r="K638" s="177" t="s">
        <v>194</v>
      </c>
      <c r="L638" s="177" t="s">
        <v>194</v>
      </c>
      <c r="M638" s="177" t="s">
        <v>3674</v>
      </c>
      <c r="N638" s="177" t="s">
        <v>212</v>
      </c>
    </row>
    <row r="639" spans="1:14" x14ac:dyDescent="0.25">
      <c r="A639" s="179">
        <v>43008</v>
      </c>
      <c r="B639" s="177">
        <v>3030</v>
      </c>
      <c r="C639" s="177" t="str">
        <f>VLOOKUP(B639,'Chart of Accounts'!A:B,2,FALSE)</f>
        <v>Phones - Landlines &amp; Facsimile</v>
      </c>
      <c r="D639" s="177" t="s">
        <v>265</v>
      </c>
      <c r="E639" s="177" t="s">
        <v>264</v>
      </c>
      <c r="F639" s="177" t="s">
        <v>3684</v>
      </c>
      <c r="G639" s="177" t="s">
        <v>245</v>
      </c>
      <c r="H639" s="177">
        <v>0.7</v>
      </c>
      <c r="I639" s="177">
        <v>0</v>
      </c>
      <c r="J639" s="177" t="s">
        <v>188</v>
      </c>
      <c r="K639" s="177" t="s">
        <v>194</v>
      </c>
      <c r="L639" s="177" t="s">
        <v>194</v>
      </c>
      <c r="M639" s="177" t="s">
        <v>3674</v>
      </c>
      <c r="N639" s="177" t="s">
        <v>212</v>
      </c>
    </row>
    <row r="640" spans="1:14" x14ac:dyDescent="0.25">
      <c r="A640" s="179">
        <v>43008</v>
      </c>
      <c r="B640" s="177">
        <v>3030</v>
      </c>
      <c r="C640" s="177" t="str">
        <f>VLOOKUP(B640,'Chart of Accounts'!A:B,2,FALSE)</f>
        <v>Phones - Landlines &amp; Facsimile</v>
      </c>
      <c r="D640" s="177" t="s">
        <v>265</v>
      </c>
      <c r="E640" s="177" t="s">
        <v>264</v>
      </c>
      <c r="F640" s="177" t="s">
        <v>3683</v>
      </c>
      <c r="G640" s="177" t="s">
        <v>245</v>
      </c>
      <c r="H640" s="177">
        <v>0.7</v>
      </c>
      <c r="I640" s="177">
        <v>0</v>
      </c>
      <c r="J640" s="177" t="s">
        <v>188</v>
      </c>
      <c r="K640" s="177" t="s">
        <v>194</v>
      </c>
      <c r="L640" s="177" t="s">
        <v>194</v>
      </c>
      <c r="M640" s="177" t="s">
        <v>3674</v>
      </c>
      <c r="N640" s="177" t="s">
        <v>212</v>
      </c>
    </row>
    <row r="641" spans="1:14" x14ac:dyDescent="0.25">
      <c r="A641" s="179">
        <v>43008</v>
      </c>
      <c r="B641" s="177">
        <v>3030</v>
      </c>
      <c r="C641" s="177" t="str">
        <f>VLOOKUP(B641,'Chart of Accounts'!A:B,2,FALSE)</f>
        <v>Phones - Landlines &amp; Facsimile</v>
      </c>
      <c r="D641" s="177" t="s">
        <v>265</v>
      </c>
      <c r="E641" s="177" t="s">
        <v>264</v>
      </c>
      <c r="F641" s="177" t="s">
        <v>3682</v>
      </c>
      <c r="G641" s="177" t="s">
        <v>245</v>
      </c>
      <c r="H641" s="177">
        <v>7.41</v>
      </c>
      <c r="I641" s="177">
        <v>0</v>
      </c>
      <c r="J641" s="177" t="s">
        <v>188</v>
      </c>
      <c r="K641" s="177" t="s">
        <v>194</v>
      </c>
      <c r="L641" s="177" t="s">
        <v>194</v>
      </c>
      <c r="M641" s="177" t="s">
        <v>3674</v>
      </c>
      <c r="N641" s="177" t="s">
        <v>212</v>
      </c>
    </row>
    <row r="642" spans="1:14" x14ac:dyDescent="0.25">
      <c r="A642" s="179">
        <v>43008</v>
      </c>
      <c r="B642" s="177">
        <v>3030</v>
      </c>
      <c r="C642" s="177" t="str">
        <f>VLOOKUP(B642,'Chart of Accounts'!A:B,2,FALSE)</f>
        <v>Phones - Landlines &amp; Facsimile</v>
      </c>
      <c r="D642" s="177" t="s">
        <v>265</v>
      </c>
      <c r="E642" s="177" t="s">
        <v>264</v>
      </c>
      <c r="F642" s="177" t="s">
        <v>3681</v>
      </c>
      <c r="G642" s="177" t="s">
        <v>245</v>
      </c>
      <c r="H642" s="177">
        <v>1.77</v>
      </c>
      <c r="I642" s="177">
        <v>0</v>
      </c>
      <c r="J642" s="177" t="s">
        <v>188</v>
      </c>
      <c r="K642" s="177" t="s">
        <v>194</v>
      </c>
      <c r="L642" s="177" t="s">
        <v>194</v>
      </c>
      <c r="M642" s="177" t="s">
        <v>3674</v>
      </c>
      <c r="N642" s="177" t="s">
        <v>212</v>
      </c>
    </row>
    <row r="643" spans="1:14" x14ac:dyDescent="0.25">
      <c r="A643" s="179">
        <v>43008</v>
      </c>
      <c r="B643" s="177">
        <v>3030</v>
      </c>
      <c r="C643" s="177" t="str">
        <f>VLOOKUP(B643,'Chart of Accounts'!A:B,2,FALSE)</f>
        <v>Phones - Landlines &amp; Facsimile</v>
      </c>
      <c r="D643" s="177" t="s">
        <v>265</v>
      </c>
      <c r="E643" s="177" t="s">
        <v>264</v>
      </c>
      <c r="F643" s="177" t="s">
        <v>3680</v>
      </c>
      <c r="G643" s="177" t="s">
        <v>245</v>
      </c>
      <c r="H643" s="177">
        <v>3.02</v>
      </c>
      <c r="I643" s="177">
        <v>0</v>
      </c>
      <c r="J643" s="177" t="s">
        <v>188</v>
      </c>
      <c r="K643" s="177" t="s">
        <v>194</v>
      </c>
      <c r="L643" s="177" t="s">
        <v>194</v>
      </c>
      <c r="M643" s="177" t="s">
        <v>3674</v>
      </c>
      <c r="N643" s="177" t="s">
        <v>212</v>
      </c>
    </row>
    <row r="644" spans="1:14" x14ac:dyDescent="0.25">
      <c r="A644" s="179">
        <v>43008</v>
      </c>
      <c r="B644" s="177">
        <v>3030</v>
      </c>
      <c r="C644" s="177" t="str">
        <f>VLOOKUP(B644,'Chart of Accounts'!A:B,2,FALSE)</f>
        <v>Phones - Landlines &amp; Facsimile</v>
      </c>
      <c r="D644" s="177" t="s">
        <v>265</v>
      </c>
      <c r="E644" s="177" t="s">
        <v>264</v>
      </c>
      <c r="F644" s="177" t="s">
        <v>3679</v>
      </c>
      <c r="G644" s="177" t="s">
        <v>245</v>
      </c>
      <c r="H644" s="177">
        <v>8.32</v>
      </c>
      <c r="I644" s="177">
        <v>0</v>
      </c>
      <c r="J644" s="177" t="s">
        <v>188</v>
      </c>
      <c r="K644" s="177" t="s">
        <v>194</v>
      </c>
      <c r="L644" s="177" t="s">
        <v>194</v>
      </c>
      <c r="M644" s="177" t="s">
        <v>3674</v>
      </c>
      <c r="N644" s="177" t="s">
        <v>212</v>
      </c>
    </row>
    <row r="645" spans="1:14" x14ac:dyDescent="0.25">
      <c r="A645" s="179">
        <v>43008</v>
      </c>
      <c r="B645" s="177">
        <v>3030</v>
      </c>
      <c r="C645" s="177" t="str">
        <f>VLOOKUP(B645,'Chart of Accounts'!A:B,2,FALSE)</f>
        <v>Phones - Landlines &amp; Facsimile</v>
      </c>
      <c r="D645" s="177" t="s">
        <v>265</v>
      </c>
      <c r="E645" s="177" t="s">
        <v>264</v>
      </c>
      <c r="F645" s="177" t="s">
        <v>3678</v>
      </c>
      <c r="G645" s="177" t="s">
        <v>245</v>
      </c>
      <c r="H645" s="177">
        <v>11.4</v>
      </c>
      <c r="I645" s="177">
        <v>0</v>
      </c>
      <c r="J645" s="177" t="s">
        <v>188</v>
      </c>
      <c r="K645" s="177" t="s">
        <v>194</v>
      </c>
      <c r="L645" s="177" t="s">
        <v>194</v>
      </c>
      <c r="M645" s="177" t="s">
        <v>3674</v>
      </c>
      <c r="N645" s="177" t="s">
        <v>212</v>
      </c>
    </row>
    <row r="646" spans="1:14" x14ac:dyDescent="0.25">
      <c r="A646" s="179">
        <v>43008</v>
      </c>
      <c r="B646" s="177">
        <v>3030</v>
      </c>
      <c r="C646" s="177" t="str">
        <f>VLOOKUP(B646,'Chart of Accounts'!A:B,2,FALSE)</f>
        <v>Phones - Landlines &amp; Facsimile</v>
      </c>
      <c r="D646" s="177" t="s">
        <v>265</v>
      </c>
      <c r="E646" s="177" t="s">
        <v>264</v>
      </c>
      <c r="F646" s="177" t="s">
        <v>3677</v>
      </c>
      <c r="G646" s="177" t="s">
        <v>245</v>
      </c>
      <c r="H646" s="177">
        <v>0.7</v>
      </c>
      <c r="I646" s="177">
        <v>0</v>
      </c>
      <c r="J646" s="177" t="s">
        <v>188</v>
      </c>
      <c r="K646" s="177" t="s">
        <v>194</v>
      </c>
      <c r="L646" s="177" t="s">
        <v>194</v>
      </c>
      <c r="M646" s="177" t="s">
        <v>3674</v>
      </c>
      <c r="N646" s="177" t="s">
        <v>212</v>
      </c>
    </row>
    <row r="647" spans="1:14" x14ac:dyDescent="0.25">
      <c r="A647" s="179">
        <v>43008</v>
      </c>
      <c r="B647" s="177">
        <v>3030</v>
      </c>
      <c r="C647" s="177" t="str">
        <f>VLOOKUP(B647,'Chart of Accounts'!A:B,2,FALSE)</f>
        <v>Phones - Landlines &amp; Facsimile</v>
      </c>
      <c r="D647" s="177" t="s">
        <v>265</v>
      </c>
      <c r="E647" s="177" t="s">
        <v>264</v>
      </c>
      <c r="F647" s="177" t="s">
        <v>3676</v>
      </c>
      <c r="G647" s="177" t="s">
        <v>245</v>
      </c>
      <c r="H647" s="177">
        <v>8.0399999999999991</v>
      </c>
      <c r="I647" s="177">
        <v>0</v>
      </c>
      <c r="J647" s="177" t="s">
        <v>188</v>
      </c>
      <c r="K647" s="177" t="s">
        <v>194</v>
      </c>
      <c r="L647" s="177" t="s">
        <v>194</v>
      </c>
      <c r="M647" s="177" t="s">
        <v>3674</v>
      </c>
      <c r="N647" s="177" t="s">
        <v>212</v>
      </c>
    </row>
    <row r="648" spans="1:14" x14ac:dyDescent="0.25">
      <c r="A648" s="179">
        <v>43008</v>
      </c>
      <c r="B648" s="177">
        <v>3030</v>
      </c>
      <c r="C648" s="177" t="str">
        <f>VLOOKUP(B648,'Chart of Accounts'!A:B,2,FALSE)</f>
        <v>Phones - Landlines &amp; Facsimile</v>
      </c>
      <c r="D648" s="177" t="s">
        <v>265</v>
      </c>
      <c r="E648" s="177" t="s">
        <v>264</v>
      </c>
      <c r="F648" s="177" t="s">
        <v>3675</v>
      </c>
      <c r="G648" s="177" t="s">
        <v>245</v>
      </c>
      <c r="H648" s="177">
        <v>0.7</v>
      </c>
      <c r="I648" s="177">
        <v>0</v>
      </c>
      <c r="J648" s="177" t="s">
        <v>188</v>
      </c>
      <c r="K648" s="177" t="s">
        <v>194</v>
      </c>
      <c r="L648" s="177" t="s">
        <v>194</v>
      </c>
      <c r="M648" s="177" t="s">
        <v>3674</v>
      </c>
      <c r="N648" s="177" t="s">
        <v>212</v>
      </c>
    </row>
    <row r="649" spans="1:14" x14ac:dyDescent="0.25">
      <c r="A649" s="179">
        <v>43039</v>
      </c>
      <c r="B649" s="177">
        <v>3030</v>
      </c>
      <c r="C649" s="177" t="str">
        <f>VLOOKUP(B649,'Chart of Accounts'!A:B,2,FALSE)</f>
        <v>Phones - Landlines &amp; Facsimile</v>
      </c>
      <c r="D649" s="177" t="s">
        <v>265</v>
      </c>
      <c r="E649" s="177" t="s">
        <v>264</v>
      </c>
      <c r="F649" s="177" t="s">
        <v>3673</v>
      </c>
      <c r="G649" s="177" t="s">
        <v>245</v>
      </c>
      <c r="H649" s="177">
        <v>0.7</v>
      </c>
      <c r="I649" s="177">
        <v>0</v>
      </c>
      <c r="J649" s="177" t="s">
        <v>188</v>
      </c>
      <c r="K649" s="177" t="s">
        <v>194</v>
      </c>
      <c r="L649" s="177" t="s">
        <v>194</v>
      </c>
      <c r="M649" s="177" t="s">
        <v>3661</v>
      </c>
      <c r="N649" s="177" t="s">
        <v>212</v>
      </c>
    </row>
    <row r="650" spans="1:14" x14ac:dyDescent="0.25">
      <c r="A650" s="179">
        <v>43039</v>
      </c>
      <c r="B650" s="177">
        <v>3030</v>
      </c>
      <c r="C650" s="177" t="str">
        <f>VLOOKUP(B650,'Chart of Accounts'!A:B,2,FALSE)</f>
        <v>Phones - Landlines &amp; Facsimile</v>
      </c>
      <c r="D650" s="177" t="s">
        <v>265</v>
      </c>
      <c r="E650" s="177" t="s">
        <v>264</v>
      </c>
      <c r="F650" s="177" t="s">
        <v>3672</v>
      </c>
      <c r="G650" s="177" t="s">
        <v>245</v>
      </c>
      <c r="H650" s="177">
        <v>0.7</v>
      </c>
      <c r="I650" s="177">
        <v>0</v>
      </c>
      <c r="J650" s="177" t="s">
        <v>188</v>
      </c>
      <c r="K650" s="177" t="s">
        <v>194</v>
      </c>
      <c r="L650" s="177" t="s">
        <v>194</v>
      </c>
      <c r="M650" s="177" t="s">
        <v>3661</v>
      </c>
      <c r="N650" s="177" t="s">
        <v>212</v>
      </c>
    </row>
    <row r="651" spans="1:14" x14ac:dyDescent="0.25">
      <c r="A651" s="179">
        <v>43039</v>
      </c>
      <c r="B651" s="177">
        <v>3030</v>
      </c>
      <c r="C651" s="177" t="str">
        <f>VLOOKUP(B651,'Chart of Accounts'!A:B,2,FALSE)</f>
        <v>Phones - Landlines &amp; Facsimile</v>
      </c>
      <c r="D651" s="177" t="s">
        <v>265</v>
      </c>
      <c r="E651" s="177" t="s">
        <v>264</v>
      </c>
      <c r="F651" s="177" t="s">
        <v>3671</v>
      </c>
      <c r="G651" s="177" t="s">
        <v>245</v>
      </c>
      <c r="H651" s="177">
        <v>0.7</v>
      </c>
      <c r="I651" s="177">
        <v>0</v>
      </c>
      <c r="J651" s="177" t="s">
        <v>188</v>
      </c>
      <c r="K651" s="177" t="s">
        <v>194</v>
      </c>
      <c r="L651" s="177" t="s">
        <v>194</v>
      </c>
      <c r="M651" s="177" t="s">
        <v>3661</v>
      </c>
      <c r="N651" s="177" t="s">
        <v>212</v>
      </c>
    </row>
    <row r="652" spans="1:14" x14ac:dyDescent="0.25">
      <c r="A652" s="179">
        <v>43039</v>
      </c>
      <c r="B652" s="177">
        <v>3030</v>
      </c>
      <c r="C652" s="177" t="str">
        <f>VLOOKUP(B652,'Chart of Accounts'!A:B,2,FALSE)</f>
        <v>Phones - Landlines &amp; Facsimile</v>
      </c>
      <c r="D652" s="177" t="s">
        <v>265</v>
      </c>
      <c r="E652" s="177" t="s">
        <v>264</v>
      </c>
      <c r="F652" s="177" t="s">
        <v>3670</v>
      </c>
      <c r="G652" s="177" t="s">
        <v>245</v>
      </c>
      <c r="H652" s="177">
        <v>0.7</v>
      </c>
      <c r="I652" s="177">
        <v>0</v>
      </c>
      <c r="J652" s="177" t="s">
        <v>188</v>
      </c>
      <c r="K652" s="177" t="s">
        <v>194</v>
      </c>
      <c r="L652" s="177" t="s">
        <v>194</v>
      </c>
      <c r="M652" s="177" t="s">
        <v>3661</v>
      </c>
      <c r="N652" s="177" t="s">
        <v>212</v>
      </c>
    </row>
    <row r="653" spans="1:14" x14ac:dyDescent="0.25">
      <c r="A653" s="179">
        <v>43039</v>
      </c>
      <c r="B653" s="177">
        <v>3030</v>
      </c>
      <c r="C653" s="177" t="str">
        <f>VLOOKUP(B653,'Chart of Accounts'!A:B,2,FALSE)</f>
        <v>Phones - Landlines &amp; Facsimile</v>
      </c>
      <c r="D653" s="177" t="s">
        <v>265</v>
      </c>
      <c r="E653" s="177" t="s">
        <v>264</v>
      </c>
      <c r="F653" s="177" t="s">
        <v>3669</v>
      </c>
      <c r="G653" s="177" t="s">
        <v>245</v>
      </c>
      <c r="H653" s="177">
        <v>1.43</v>
      </c>
      <c r="I653" s="177">
        <v>0</v>
      </c>
      <c r="J653" s="177" t="s">
        <v>188</v>
      </c>
      <c r="K653" s="177" t="s">
        <v>194</v>
      </c>
      <c r="L653" s="177" t="s">
        <v>194</v>
      </c>
      <c r="M653" s="177" t="s">
        <v>3661</v>
      </c>
      <c r="N653" s="177" t="s">
        <v>212</v>
      </c>
    </row>
    <row r="654" spans="1:14" x14ac:dyDescent="0.25">
      <c r="A654" s="179">
        <v>43039</v>
      </c>
      <c r="B654" s="177">
        <v>3030</v>
      </c>
      <c r="C654" s="177" t="str">
        <f>VLOOKUP(B654,'Chart of Accounts'!A:B,2,FALSE)</f>
        <v>Phones - Landlines &amp; Facsimile</v>
      </c>
      <c r="D654" s="177" t="s">
        <v>265</v>
      </c>
      <c r="E654" s="177" t="s">
        <v>264</v>
      </c>
      <c r="F654" s="177" t="s">
        <v>3668</v>
      </c>
      <c r="G654" s="177" t="s">
        <v>245</v>
      </c>
      <c r="H654" s="177">
        <v>14.83</v>
      </c>
      <c r="I654" s="177">
        <v>0</v>
      </c>
      <c r="J654" s="177" t="s">
        <v>188</v>
      </c>
      <c r="K654" s="177" t="s">
        <v>194</v>
      </c>
      <c r="L654" s="177" t="s">
        <v>194</v>
      </c>
      <c r="M654" s="177" t="s">
        <v>3661</v>
      </c>
      <c r="N654" s="177" t="s">
        <v>212</v>
      </c>
    </row>
    <row r="655" spans="1:14" x14ac:dyDescent="0.25">
      <c r="A655" s="179">
        <v>43039</v>
      </c>
      <c r="B655" s="177">
        <v>3030</v>
      </c>
      <c r="C655" s="177" t="str">
        <f>VLOOKUP(B655,'Chart of Accounts'!A:B,2,FALSE)</f>
        <v>Phones - Landlines &amp; Facsimile</v>
      </c>
      <c r="D655" s="177" t="s">
        <v>265</v>
      </c>
      <c r="E655" s="177" t="s">
        <v>264</v>
      </c>
      <c r="F655" s="177" t="s">
        <v>3667</v>
      </c>
      <c r="G655" s="177" t="s">
        <v>245</v>
      </c>
      <c r="H655" s="177">
        <v>3.01</v>
      </c>
      <c r="I655" s="177">
        <v>0</v>
      </c>
      <c r="J655" s="177" t="s">
        <v>188</v>
      </c>
      <c r="K655" s="177" t="s">
        <v>194</v>
      </c>
      <c r="L655" s="177" t="s">
        <v>194</v>
      </c>
      <c r="M655" s="177" t="s">
        <v>3661</v>
      </c>
      <c r="N655" s="177" t="s">
        <v>212</v>
      </c>
    </row>
    <row r="656" spans="1:14" x14ac:dyDescent="0.25">
      <c r="A656" s="179">
        <v>43039</v>
      </c>
      <c r="B656" s="177">
        <v>3030</v>
      </c>
      <c r="C656" s="177" t="str">
        <f>VLOOKUP(B656,'Chart of Accounts'!A:B,2,FALSE)</f>
        <v>Phones - Landlines &amp; Facsimile</v>
      </c>
      <c r="D656" s="177" t="s">
        <v>265</v>
      </c>
      <c r="E656" s="177" t="s">
        <v>264</v>
      </c>
      <c r="F656" s="177" t="s">
        <v>3666</v>
      </c>
      <c r="G656" s="177" t="s">
        <v>245</v>
      </c>
      <c r="H656" s="177">
        <v>1.75</v>
      </c>
      <c r="I656" s="177">
        <v>0</v>
      </c>
      <c r="J656" s="177" t="s">
        <v>188</v>
      </c>
      <c r="K656" s="177" t="s">
        <v>194</v>
      </c>
      <c r="L656" s="177" t="s">
        <v>194</v>
      </c>
      <c r="M656" s="177" t="s">
        <v>3661</v>
      </c>
      <c r="N656" s="177" t="s">
        <v>212</v>
      </c>
    </row>
    <row r="657" spans="1:14" x14ac:dyDescent="0.25">
      <c r="A657" s="179">
        <v>43039</v>
      </c>
      <c r="B657" s="177">
        <v>3030</v>
      </c>
      <c r="C657" s="177" t="str">
        <f>VLOOKUP(B657,'Chart of Accounts'!A:B,2,FALSE)</f>
        <v>Phones - Landlines &amp; Facsimile</v>
      </c>
      <c r="D657" s="177" t="s">
        <v>265</v>
      </c>
      <c r="E657" s="177" t="s">
        <v>264</v>
      </c>
      <c r="F657" s="177" t="s">
        <v>3665</v>
      </c>
      <c r="G657" s="177" t="s">
        <v>245</v>
      </c>
      <c r="H657" s="177">
        <v>10.75</v>
      </c>
      <c r="I657" s="177">
        <v>0</v>
      </c>
      <c r="J657" s="177" t="s">
        <v>188</v>
      </c>
      <c r="K657" s="177" t="s">
        <v>194</v>
      </c>
      <c r="L657" s="177" t="s">
        <v>194</v>
      </c>
      <c r="M657" s="177" t="s">
        <v>3661</v>
      </c>
      <c r="N657" s="177" t="s">
        <v>212</v>
      </c>
    </row>
    <row r="658" spans="1:14" x14ac:dyDescent="0.25">
      <c r="A658" s="179">
        <v>43039</v>
      </c>
      <c r="B658" s="177">
        <v>3030</v>
      </c>
      <c r="C658" s="177" t="str">
        <f>VLOOKUP(B658,'Chart of Accounts'!A:B,2,FALSE)</f>
        <v>Phones - Landlines &amp; Facsimile</v>
      </c>
      <c r="D658" s="177" t="s">
        <v>265</v>
      </c>
      <c r="E658" s="177" t="s">
        <v>264</v>
      </c>
      <c r="F658" s="177" t="s">
        <v>3664</v>
      </c>
      <c r="G658" s="177" t="s">
        <v>245</v>
      </c>
      <c r="H658" s="177">
        <v>10.58</v>
      </c>
      <c r="I658" s="177">
        <v>0</v>
      </c>
      <c r="J658" s="177" t="s">
        <v>188</v>
      </c>
      <c r="K658" s="177" t="s">
        <v>194</v>
      </c>
      <c r="L658" s="177" t="s">
        <v>194</v>
      </c>
      <c r="M658" s="177" t="s">
        <v>3661</v>
      </c>
      <c r="N658" s="177" t="s">
        <v>212</v>
      </c>
    </row>
    <row r="659" spans="1:14" x14ac:dyDescent="0.25">
      <c r="A659" s="179">
        <v>43039</v>
      </c>
      <c r="B659" s="177">
        <v>3030</v>
      </c>
      <c r="C659" s="177" t="str">
        <f>VLOOKUP(B659,'Chart of Accounts'!A:B,2,FALSE)</f>
        <v>Phones - Landlines &amp; Facsimile</v>
      </c>
      <c r="D659" s="177" t="s">
        <v>265</v>
      </c>
      <c r="E659" s="177" t="s">
        <v>264</v>
      </c>
      <c r="F659" s="177" t="s">
        <v>3663</v>
      </c>
      <c r="G659" s="177" t="s">
        <v>245</v>
      </c>
      <c r="H659" s="177">
        <v>1.03</v>
      </c>
      <c r="I659" s="177">
        <v>0</v>
      </c>
      <c r="J659" s="177" t="s">
        <v>188</v>
      </c>
      <c r="K659" s="177" t="s">
        <v>194</v>
      </c>
      <c r="L659" s="177" t="s">
        <v>194</v>
      </c>
      <c r="M659" s="177" t="s">
        <v>3661</v>
      </c>
      <c r="N659" s="177" t="s">
        <v>212</v>
      </c>
    </row>
    <row r="660" spans="1:14" x14ac:dyDescent="0.25">
      <c r="A660" s="179">
        <v>43039</v>
      </c>
      <c r="B660" s="177">
        <v>3030</v>
      </c>
      <c r="C660" s="177" t="str">
        <f>VLOOKUP(B660,'Chart of Accounts'!A:B,2,FALSE)</f>
        <v>Phones - Landlines &amp; Facsimile</v>
      </c>
      <c r="D660" s="177" t="s">
        <v>265</v>
      </c>
      <c r="E660" s="177" t="s">
        <v>264</v>
      </c>
      <c r="F660" s="177" t="s">
        <v>3662</v>
      </c>
      <c r="G660" s="177" t="s">
        <v>245</v>
      </c>
      <c r="H660" s="177">
        <v>14.17</v>
      </c>
      <c r="I660" s="177">
        <v>0</v>
      </c>
      <c r="J660" s="177" t="s">
        <v>188</v>
      </c>
      <c r="K660" s="177" t="s">
        <v>194</v>
      </c>
      <c r="L660" s="177" t="s">
        <v>194</v>
      </c>
      <c r="M660" s="177" t="s">
        <v>3661</v>
      </c>
      <c r="N660" s="177" t="s">
        <v>212</v>
      </c>
    </row>
    <row r="661" spans="1:14" x14ac:dyDescent="0.25">
      <c r="A661" s="179">
        <v>43069</v>
      </c>
      <c r="B661" s="177">
        <v>3030</v>
      </c>
      <c r="C661" s="177" t="str">
        <f>VLOOKUP(B661,'Chart of Accounts'!A:B,2,FALSE)</f>
        <v>Phones - Landlines &amp; Facsimile</v>
      </c>
      <c r="D661" s="177" t="s">
        <v>265</v>
      </c>
      <c r="E661" s="177" t="s">
        <v>264</v>
      </c>
      <c r="F661" s="177" t="s">
        <v>3660</v>
      </c>
      <c r="G661" s="177" t="s">
        <v>245</v>
      </c>
      <c r="H661" s="177">
        <v>0.7</v>
      </c>
      <c r="I661" s="177">
        <v>0</v>
      </c>
      <c r="J661" s="177" t="s">
        <v>188</v>
      </c>
      <c r="K661" s="177" t="s">
        <v>194</v>
      </c>
      <c r="L661" s="177" t="s">
        <v>194</v>
      </c>
      <c r="M661" s="177" t="s">
        <v>3648</v>
      </c>
      <c r="N661" s="177" t="s">
        <v>212</v>
      </c>
    </row>
    <row r="662" spans="1:14" x14ac:dyDescent="0.25">
      <c r="A662" s="179">
        <v>43069</v>
      </c>
      <c r="B662" s="177">
        <v>3030</v>
      </c>
      <c r="C662" s="177" t="str">
        <f>VLOOKUP(B662,'Chart of Accounts'!A:B,2,FALSE)</f>
        <v>Phones - Landlines &amp; Facsimile</v>
      </c>
      <c r="D662" s="177" t="s">
        <v>265</v>
      </c>
      <c r="E662" s="177" t="s">
        <v>264</v>
      </c>
      <c r="F662" s="177" t="s">
        <v>3659</v>
      </c>
      <c r="G662" s="177" t="s">
        <v>245</v>
      </c>
      <c r="H662" s="177">
        <v>7.19</v>
      </c>
      <c r="I662" s="177">
        <v>0</v>
      </c>
      <c r="J662" s="177" t="s">
        <v>188</v>
      </c>
      <c r="K662" s="177" t="s">
        <v>194</v>
      </c>
      <c r="L662" s="177" t="s">
        <v>194</v>
      </c>
      <c r="M662" s="177" t="s">
        <v>3648</v>
      </c>
      <c r="N662" s="177" t="s">
        <v>212</v>
      </c>
    </row>
    <row r="663" spans="1:14" x14ac:dyDescent="0.25">
      <c r="A663" s="179">
        <v>43069</v>
      </c>
      <c r="B663" s="177">
        <v>3030</v>
      </c>
      <c r="C663" s="177" t="str">
        <f>VLOOKUP(B663,'Chart of Accounts'!A:B,2,FALSE)</f>
        <v>Phones - Landlines &amp; Facsimile</v>
      </c>
      <c r="D663" s="177" t="s">
        <v>265</v>
      </c>
      <c r="E663" s="177" t="s">
        <v>264</v>
      </c>
      <c r="F663" s="177" t="s">
        <v>3658</v>
      </c>
      <c r="G663" s="177" t="s">
        <v>245</v>
      </c>
      <c r="H663" s="177">
        <v>0.7</v>
      </c>
      <c r="I663" s="177">
        <v>0</v>
      </c>
      <c r="J663" s="177" t="s">
        <v>188</v>
      </c>
      <c r="K663" s="177" t="s">
        <v>194</v>
      </c>
      <c r="L663" s="177" t="s">
        <v>194</v>
      </c>
      <c r="M663" s="177" t="s">
        <v>3648</v>
      </c>
      <c r="N663" s="177" t="s">
        <v>212</v>
      </c>
    </row>
    <row r="664" spans="1:14" x14ac:dyDescent="0.25">
      <c r="A664" s="179">
        <v>43069</v>
      </c>
      <c r="B664" s="177">
        <v>3030</v>
      </c>
      <c r="C664" s="177" t="str">
        <f>VLOOKUP(B664,'Chart of Accounts'!A:B,2,FALSE)</f>
        <v>Phones - Landlines &amp; Facsimile</v>
      </c>
      <c r="D664" s="177" t="s">
        <v>265</v>
      </c>
      <c r="E664" s="177" t="s">
        <v>264</v>
      </c>
      <c r="F664" s="177" t="s">
        <v>3657</v>
      </c>
      <c r="G664" s="177" t="s">
        <v>245</v>
      </c>
      <c r="H664" s="177">
        <v>0.7</v>
      </c>
      <c r="I664" s="177">
        <v>0</v>
      </c>
      <c r="J664" s="177" t="s">
        <v>188</v>
      </c>
      <c r="K664" s="177" t="s">
        <v>194</v>
      </c>
      <c r="L664" s="177" t="s">
        <v>194</v>
      </c>
      <c r="M664" s="177" t="s">
        <v>3648</v>
      </c>
      <c r="N664" s="177" t="s">
        <v>212</v>
      </c>
    </row>
    <row r="665" spans="1:14" x14ac:dyDescent="0.25">
      <c r="A665" s="179">
        <v>43069</v>
      </c>
      <c r="B665" s="177">
        <v>3030</v>
      </c>
      <c r="C665" s="177" t="str">
        <f>VLOOKUP(B665,'Chart of Accounts'!A:B,2,FALSE)</f>
        <v>Phones - Landlines &amp; Facsimile</v>
      </c>
      <c r="D665" s="177" t="s">
        <v>265</v>
      </c>
      <c r="E665" s="177" t="s">
        <v>264</v>
      </c>
      <c r="F665" s="177" t="s">
        <v>3656</v>
      </c>
      <c r="G665" s="177" t="s">
        <v>245</v>
      </c>
      <c r="H665" s="177">
        <v>3.93</v>
      </c>
      <c r="I665" s="177">
        <v>0</v>
      </c>
      <c r="J665" s="177" t="s">
        <v>188</v>
      </c>
      <c r="K665" s="177" t="s">
        <v>194</v>
      </c>
      <c r="L665" s="177" t="s">
        <v>194</v>
      </c>
      <c r="M665" s="177" t="s">
        <v>3648</v>
      </c>
      <c r="N665" s="177" t="s">
        <v>212</v>
      </c>
    </row>
    <row r="666" spans="1:14" x14ac:dyDescent="0.25">
      <c r="A666" s="179">
        <v>43069</v>
      </c>
      <c r="B666" s="177">
        <v>3030</v>
      </c>
      <c r="C666" s="177" t="str">
        <f>VLOOKUP(B666,'Chart of Accounts'!A:B,2,FALSE)</f>
        <v>Phones - Landlines &amp; Facsimile</v>
      </c>
      <c r="D666" s="177" t="s">
        <v>265</v>
      </c>
      <c r="E666" s="177" t="s">
        <v>264</v>
      </c>
      <c r="F666" s="177" t="s">
        <v>3655</v>
      </c>
      <c r="G666" s="177" t="s">
        <v>245</v>
      </c>
      <c r="H666" s="177">
        <v>2.65</v>
      </c>
      <c r="I666" s="177">
        <v>0</v>
      </c>
      <c r="J666" s="177" t="s">
        <v>188</v>
      </c>
      <c r="K666" s="177" t="s">
        <v>194</v>
      </c>
      <c r="L666" s="177" t="s">
        <v>194</v>
      </c>
      <c r="M666" s="177" t="s">
        <v>3648</v>
      </c>
      <c r="N666" s="177" t="s">
        <v>212</v>
      </c>
    </row>
    <row r="667" spans="1:14" x14ac:dyDescent="0.25">
      <c r="A667" s="179">
        <v>43069</v>
      </c>
      <c r="B667" s="177">
        <v>3030</v>
      </c>
      <c r="C667" s="177" t="str">
        <f>VLOOKUP(B667,'Chart of Accounts'!A:B,2,FALSE)</f>
        <v>Phones - Landlines &amp; Facsimile</v>
      </c>
      <c r="D667" s="177" t="s">
        <v>265</v>
      </c>
      <c r="E667" s="177" t="s">
        <v>264</v>
      </c>
      <c r="F667" s="177" t="s">
        <v>3654</v>
      </c>
      <c r="G667" s="177" t="s">
        <v>245</v>
      </c>
      <c r="H667" s="177">
        <v>9.49</v>
      </c>
      <c r="I667" s="177">
        <v>0</v>
      </c>
      <c r="J667" s="177" t="s">
        <v>188</v>
      </c>
      <c r="K667" s="177" t="s">
        <v>194</v>
      </c>
      <c r="L667" s="177" t="s">
        <v>194</v>
      </c>
      <c r="M667" s="177" t="s">
        <v>3648</v>
      </c>
      <c r="N667" s="177" t="s">
        <v>212</v>
      </c>
    </row>
    <row r="668" spans="1:14" x14ac:dyDescent="0.25">
      <c r="A668" s="179">
        <v>43069</v>
      </c>
      <c r="B668" s="177">
        <v>3030</v>
      </c>
      <c r="C668" s="177" t="str">
        <f>VLOOKUP(B668,'Chart of Accounts'!A:B,2,FALSE)</f>
        <v>Phones - Landlines &amp; Facsimile</v>
      </c>
      <c r="D668" s="177" t="s">
        <v>265</v>
      </c>
      <c r="E668" s="177" t="s">
        <v>264</v>
      </c>
      <c r="F668" s="177" t="s">
        <v>3653</v>
      </c>
      <c r="G668" s="177" t="s">
        <v>245</v>
      </c>
      <c r="H668" s="177">
        <v>2.4500000000000002</v>
      </c>
      <c r="I668" s="177">
        <v>0</v>
      </c>
      <c r="J668" s="177" t="s">
        <v>188</v>
      </c>
      <c r="K668" s="177" t="s">
        <v>194</v>
      </c>
      <c r="L668" s="177" t="s">
        <v>194</v>
      </c>
      <c r="M668" s="177" t="s">
        <v>3648</v>
      </c>
      <c r="N668" s="177" t="s">
        <v>212</v>
      </c>
    </row>
    <row r="669" spans="1:14" x14ac:dyDescent="0.25">
      <c r="A669" s="179">
        <v>43069</v>
      </c>
      <c r="B669" s="177">
        <v>3030</v>
      </c>
      <c r="C669" s="177" t="str">
        <f>VLOOKUP(B669,'Chart of Accounts'!A:B,2,FALSE)</f>
        <v>Phones - Landlines &amp; Facsimile</v>
      </c>
      <c r="D669" s="177" t="s">
        <v>265</v>
      </c>
      <c r="E669" s="177" t="s">
        <v>264</v>
      </c>
      <c r="F669" s="177" t="s">
        <v>3652</v>
      </c>
      <c r="G669" s="177" t="s">
        <v>245</v>
      </c>
      <c r="H669" s="177">
        <v>13.66</v>
      </c>
      <c r="I669" s="177">
        <v>0</v>
      </c>
      <c r="J669" s="177" t="s">
        <v>188</v>
      </c>
      <c r="K669" s="177" t="s">
        <v>194</v>
      </c>
      <c r="L669" s="177" t="s">
        <v>194</v>
      </c>
      <c r="M669" s="177" t="s">
        <v>3648</v>
      </c>
      <c r="N669" s="177" t="s">
        <v>212</v>
      </c>
    </row>
    <row r="670" spans="1:14" x14ac:dyDescent="0.25">
      <c r="A670" s="179">
        <v>43069</v>
      </c>
      <c r="B670" s="177">
        <v>3030</v>
      </c>
      <c r="C670" s="177" t="str">
        <f>VLOOKUP(B670,'Chart of Accounts'!A:B,2,FALSE)</f>
        <v>Phones - Landlines &amp; Facsimile</v>
      </c>
      <c r="D670" s="177" t="s">
        <v>265</v>
      </c>
      <c r="E670" s="177" t="s">
        <v>264</v>
      </c>
      <c r="F670" s="177" t="s">
        <v>3651</v>
      </c>
      <c r="G670" s="177" t="s">
        <v>245</v>
      </c>
      <c r="H670" s="177">
        <v>17.22</v>
      </c>
      <c r="I670" s="177">
        <v>0</v>
      </c>
      <c r="J670" s="177" t="s">
        <v>188</v>
      </c>
      <c r="K670" s="177" t="s">
        <v>194</v>
      </c>
      <c r="L670" s="177" t="s">
        <v>194</v>
      </c>
      <c r="M670" s="177" t="s">
        <v>3648</v>
      </c>
      <c r="N670" s="177" t="s">
        <v>212</v>
      </c>
    </row>
    <row r="671" spans="1:14" x14ac:dyDescent="0.25">
      <c r="A671" s="179">
        <v>43069</v>
      </c>
      <c r="B671" s="177">
        <v>3030</v>
      </c>
      <c r="C671" s="177" t="str">
        <f>VLOOKUP(B671,'Chart of Accounts'!A:B,2,FALSE)</f>
        <v>Phones - Landlines &amp; Facsimile</v>
      </c>
      <c r="D671" s="177" t="s">
        <v>265</v>
      </c>
      <c r="E671" s="177" t="s">
        <v>264</v>
      </c>
      <c r="F671" s="177" t="s">
        <v>3650</v>
      </c>
      <c r="G671" s="177" t="s">
        <v>245</v>
      </c>
      <c r="H671" s="177">
        <v>1.2</v>
      </c>
      <c r="I671" s="177">
        <v>0</v>
      </c>
      <c r="J671" s="177" t="s">
        <v>188</v>
      </c>
      <c r="K671" s="177" t="s">
        <v>194</v>
      </c>
      <c r="L671" s="177" t="s">
        <v>194</v>
      </c>
      <c r="M671" s="177" t="s">
        <v>3648</v>
      </c>
      <c r="N671" s="177" t="s">
        <v>212</v>
      </c>
    </row>
    <row r="672" spans="1:14" x14ac:dyDescent="0.25">
      <c r="A672" s="179">
        <v>43069</v>
      </c>
      <c r="B672" s="177">
        <v>3030</v>
      </c>
      <c r="C672" s="177" t="str">
        <f>VLOOKUP(B672,'Chart of Accounts'!A:B,2,FALSE)</f>
        <v>Phones - Landlines &amp; Facsimile</v>
      </c>
      <c r="D672" s="177" t="s">
        <v>265</v>
      </c>
      <c r="E672" s="177" t="s">
        <v>264</v>
      </c>
      <c r="F672" s="177" t="s">
        <v>3649</v>
      </c>
      <c r="G672" s="177" t="s">
        <v>245</v>
      </c>
      <c r="H672" s="177">
        <v>27.73</v>
      </c>
      <c r="I672" s="177">
        <v>0</v>
      </c>
      <c r="J672" s="177" t="s">
        <v>188</v>
      </c>
      <c r="K672" s="177" t="s">
        <v>194</v>
      </c>
      <c r="L672" s="177" t="s">
        <v>194</v>
      </c>
      <c r="M672" s="177" t="s">
        <v>3648</v>
      </c>
      <c r="N672" s="177" t="s">
        <v>212</v>
      </c>
    </row>
    <row r="673" spans="1:14" x14ac:dyDescent="0.25">
      <c r="A673" s="179">
        <v>43100</v>
      </c>
      <c r="B673" s="177">
        <v>3030</v>
      </c>
      <c r="C673" s="177" t="str">
        <f>VLOOKUP(B673,'Chart of Accounts'!A:B,2,FALSE)</f>
        <v>Phones - Landlines &amp; Facsimile</v>
      </c>
      <c r="D673" s="177" t="s">
        <v>265</v>
      </c>
      <c r="E673" s="177" t="s">
        <v>264</v>
      </c>
      <c r="F673" s="177" t="s">
        <v>3647</v>
      </c>
      <c r="G673" s="177" t="s">
        <v>245</v>
      </c>
      <c r="H673" s="177">
        <v>0.7</v>
      </c>
      <c r="I673" s="177">
        <v>0</v>
      </c>
      <c r="J673" s="177" t="s">
        <v>194</v>
      </c>
      <c r="K673" s="177" t="s">
        <v>201</v>
      </c>
      <c r="L673" s="177" t="s">
        <v>201</v>
      </c>
      <c r="M673" s="177" t="s">
        <v>2671</v>
      </c>
      <c r="N673" s="177" t="s">
        <v>212</v>
      </c>
    </row>
    <row r="674" spans="1:14" x14ac:dyDescent="0.25">
      <c r="A674" s="179">
        <v>43100</v>
      </c>
      <c r="B674" s="177">
        <v>3030</v>
      </c>
      <c r="C674" s="177" t="str">
        <f>VLOOKUP(B674,'Chart of Accounts'!A:B,2,FALSE)</f>
        <v>Phones - Landlines &amp; Facsimile</v>
      </c>
      <c r="D674" s="177" t="s">
        <v>265</v>
      </c>
      <c r="E674" s="177" t="s">
        <v>264</v>
      </c>
      <c r="F674" s="177" t="s">
        <v>3646</v>
      </c>
      <c r="G674" s="177" t="s">
        <v>245</v>
      </c>
      <c r="H674" s="177">
        <v>1.9</v>
      </c>
      <c r="I674" s="177">
        <v>0</v>
      </c>
      <c r="J674" s="177" t="s">
        <v>194</v>
      </c>
      <c r="K674" s="177" t="s">
        <v>201</v>
      </c>
      <c r="L674" s="177" t="s">
        <v>201</v>
      </c>
      <c r="M674" s="177" t="s">
        <v>2671</v>
      </c>
      <c r="N674" s="177" t="s">
        <v>212</v>
      </c>
    </row>
    <row r="675" spans="1:14" x14ac:dyDescent="0.25">
      <c r="A675" s="179">
        <v>43100</v>
      </c>
      <c r="B675" s="177">
        <v>3030</v>
      </c>
      <c r="C675" s="177" t="str">
        <f>VLOOKUP(B675,'Chart of Accounts'!A:B,2,FALSE)</f>
        <v>Phones - Landlines &amp; Facsimile</v>
      </c>
      <c r="D675" s="177" t="s">
        <v>265</v>
      </c>
      <c r="E675" s="177" t="s">
        <v>264</v>
      </c>
      <c r="F675" s="177" t="s">
        <v>3645</v>
      </c>
      <c r="G675" s="177" t="s">
        <v>245</v>
      </c>
      <c r="H675" s="177">
        <v>0.7</v>
      </c>
      <c r="I675" s="177">
        <v>0</v>
      </c>
      <c r="J675" s="177" t="s">
        <v>194</v>
      </c>
      <c r="K675" s="177" t="s">
        <v>201</v>
      </c>
      <c r="L675" s="177" t="s">
        <v>201</v>
      </c>
      <c r="M675" s="177" t="s">
        <v>2671</v>
      </c>
      <c r="N675" s="177" t="s">
        <v>212</v>
      </c>
    </row>
    <row r="676" spans="1:14" x14ac:dyDescent="0.25">
      <c r="A676" s="179">
        <v>43100</v>
      </c>
      <c r="B676" s="177">
        <v>3030</v>
      </c>
      <c r="C676" s="177" t="str">
        <f>VLOOKUP(B676,'Chart of Accounts'!A:B,2,FALSE)</f>
        <v>Phones - Landlines &amp; Facsimile</v>
      </c>
      <c r="D676" s="177" t="s">
        <v>265</v>
      </c>
      <c r="E676" s="177" t="s">
        <v>264</v>
      </c>
      <c r="F676" s="177" t="s">
        <v>3644</v>
      </c>
      <c r="G676" s="177" t="s">
        <v>245</v>
      </c>
      <c r="H676" s="177">
        <v>0.7</v>
      </c>
      <c r="I676" s="177">
        <v>0</v>
      </c>
      <c r="J676" s="177" t="s">
        <v>194</v>
      </c>
      <c r="K676" s="177" t="s">
        <v>201</v>
      </c>
      <c r="L676" s="177" t="s">
        <v>201</v>
      </c>
      <c r="M676" s="177" t="s">
        <v>2671</v>
      </c>
      <c r="N676" s="177" t="s">
        <v>212</v>
      </c>
    </row>
    <row r="677" spans="1:14" x14ac:dyDescent="0.25">
      <c r="A677" s="179">
        <v>43100</v>
      </c>
      <c r="B677" s="177">
        <v>3030</v>
      </c>
      <c r="C677" s="177" t="str">
        <f>VLOOKUP(B677,'Chart of Accounts'!A:B,2,FALSE)</f>
        <v>Phones - Landlines &amp; Facsimile</v>
      </c>
      <c r="D677" s="177" t="s">
        <v>265</v>
      </c>
      <c r="E677" s="177" t="s">
        <v>264</v>
      </c>
      <c r="F677" s="177" t="s">
        <v>3643</v>
      </c>
      <c r="G677" s="177" t="s">
        <v>245</v>
      </c>
      <c r="H677" s="177">
        <v>11.06</v>
      </c>
      <c r="I677" s="177">
        <v>0</v>
      </c>
      <c r="J677" s="177" t="s">
        <v>194</v>
      </c>
      <c r="K677" s="177" t="s">
        <v>201</v>
      </c>
      <c r="L677" s="177" t="s">
        <v>201</v>
      </c>
      <c r="M677" s="177" t="s">
        <v>2671</v>
      </c>
      <c r="N677" s="177" t="s">
        <v>212</v>
      </c>
    </row>
    <row r="678" spans="1:14" x14ac:dyDescent="0.25">
      <c r="A678" s="179">
        <v>43100</v>
      </c>
      <c r="B678" s="177">
        <v>3030</v>
      </c>
      <c r="C678" s="177" t="str">
        <f>VLOOKUP(B678,'Chart of Accounts'!A:B,2,FALSE)</f>
        <v>Phones - Landlines &amp; Facsimile</v>
      </c>
      <c r="D678" s="177" t="s">
        <v>265</v>
      </c>
      <c r="E678" s="177" t="s">
        <v>264</v>
      </c>
      <c r="F678" s="177" t="s">
        <v>3642</v>
      </c>
      <c r="G678" s="177" t="s">
        <v>245</v>
      </c>
      <c r="H678" s="177">
        <v>0.7</v>
      </c>
      <c r="I678" s="177">
        <v>0</v>
      </c>
      <c r="J678" s="177" t="s">
        <v>194</v>
      </c>
      <c r="K678" s="177" t="s">
        <v>201</v>
      </c>
      <c r="L678" s="177" t="s">
        <v>201</v>
      </c>
      <c r="M678" s="177" t="s">
        <v>2671</v>
      </c>
      <c r="N678" s="177" t="s">
        <v>212</v>
      </c>
    </row>
    <row r="679" spans="1:14" x14ac:dyDescent="0.25">
      <c r="A679" s="179">
        <v>43100</v>
      </c>
      <c r="B679" s="177">
        <v>3030</v>
      </c>
      <c r="C679" s="177" t="str">
        <f>VLOOKUP(B679,'Chart of Accounts'!A:B,2,FALSE)</f>
        <v>Phones - Landlines &amp; Facsimile</v>
      </c>
      <c r="D679" s="177" t="s">
        <v>265</v>
      </c>
      <c r="E679" s="177" t="s">
        <v>264</v>
      </c>
      <c r="F679" s="177" t="s">
        <v>3641</v>
      </c>
      <c r="G679" s="177" t="s">
        <v>245</v>
      </c>
      <c r="H679" s="177">
        <v>1.63</v>
      </c>
      <c r="I679" s="177">
        <v>0</v>
      </c>
      <c r="J679" s="177" t="s">
        <v>194</v>
      </c>
      <c r="K679" s="177" t="s">
        <v>201</v>
      </c>
      <c r="L679" s="177" t="s">
        <v>201</v>
      </c>
      <c r="M679" s="177" t="s">
        <v>2671</v>
      </c>
      <c r="N679" s="177" t="s">
        <v>212</v>
      </c>
    </row>
    <row r="680" spans="1:14" x14ac:dyDescent="0.25">
      <c r="A680" s="179">
        <v>43100</v>
      </c>
      <c r="B680" s="177">
        <v>3030</v>
      </c>
      <c r="C680" s="177" t="str">
        <f>VLOOKUP(B680,'Chart of Accounts'!A:B,2,FALSE)</f>
        <v>Phones - Landlines &amp; Facsimile</v>
      </c>
      <c r="D680" s="177" t="s">
        <v>265</v>
      </c>
      <c r="E680" s="177" t="s">
        <v>264</v>
      </c>
      <c r="F680" s="177" t="s">
        <v>3640</v>
      </c>
      <c r="G680" s="177" t="s">
        <v>245</v>
      </c>
      <c r="H680" s="177">
        <v>2.5</v>
      </c>
      <c r="I680" s="177">
        <v>0</v>
      </c>
      <c r="J680" s="177" t="s">
        <v>194</v>
      </c>
      <c r="K680" s="177" t="s">
        <v>201</v>
      </c>
      <c r="L680" s="177" t="s">
        <v>201</v>
      </c>
      <c r="M680" s="177" t="s">
        <v>2671</v>
      </c>
      <c r="N680" s="177" t="s">
        <v>212</v>
      </c>
    </row>
    <row r="681" spans="1:14" x14ac:dyDescent="0.25">
      <c r="A681" s="179">
        <v>43100</v>
      </c>
      <c r="B681" s="177">
        <v>3030</v>
      </c>
      <c r="C681" s="177" t="str">
        <f>VLOOKUP(B681,'Chart of Accounts'!A:B,2,FALSE)</f>
        <v>Phones - Landlines &amp; Facsimile</v>
      </c>
      <c r="D681" s="177" t="s">
        <v>265</v>
      </c>
      <c r="E681" s="177" t="s">
        <v>264</v>
      </c>
      <c r="F681" s="177" t="s">
        <v>3639</v>
      </c>
      <c r="G681" s="177" t="s">
        <v>245</v>
      </c>
      <c r="H681" s="177">
        <v>9.33</v>
      </c>
      <c r="I681" s="177">
        <v>0</v>
      </c>
      <c r="J681" s="177" t="s">
        <v>194</v>
      </c>
      <c r="K681" s="177" t="s">
        <v>201</v>
      </c>
      <c r="L681" s="177" t="s">
        <v>201</v>
      </c>
      <c r="M681" s="177" t="s">
        <v>2671</v>
      </c>
      <c r="N681" s="177" t="s">
        <v>212</v>
      </c>
    </row>
    <row r="682" spans="1:14" x14ac:dyDescent="0.25">
      <c r="A682" s="179">
        <v>43100</v>
      </c>
      <c r="B682" s="177">
        <v>3030</v>
      </c>
      <c r="C682" s="177" t="str">
        <f>VLOOKUP(B682,'Chart of Accounts'!A:B,2,FALSE)</f>
        <v>Phones - Landlines &amp; Facsimile</v>
      </c>
      <c r="D682" s="177" t="s">
        <v>265</v>
      </c>
      <c r="E682" s="177" t="s">
        <v>264</v>
      </c>
      <c r="F682" s="177" t="s">
        <v>3638</v>
      </c>
      <c r="G682" s="177" t="s">
        <v>245</v>
      </c>
      <c r="H682" s="177">
        <v>14.92</v>
      </c>
      <c r="I682" s="177">
        <v>0</v>
      </c>
      <c r="J682" s="177" t="s">
        <v>194</v>
      </c>
      <c r="K682" s="177" t="s">
        <v>201</v>
      </c>
      <c r="L682" s="177" t="s">
        <v>201</v>
      </c>
      <c r="M682" s="177" t="s">
        <v>2671</v>
      </c>
      <c r="N682" s="177" t="s">
        <v>212</v>
      </c>
    </row>
    <row r="683" spans="1:14" x14ac:dyDescent="0.25">
      <c r="A683" s="179">
        <v>43100</v>
      </c>
      <c r="B683" s="177">
        <v>3030</v>
      </c>
      <c r="C683" s="177" t="str">
        <f>VLOOKUP(B683,'Chart of Accounts'!A:B,2,FALSE)</f>
        <v>Phones - Landlines &amp; Facsimile</v>
      </c>
      <c r="D683" s="177" t="s">
        <v>265</v>
      </c>
      <c r="E683" s="177" t="s">
        <v>264</v>
      </c>
      <c r="F683" s="177" t="s">
        <v>3637</v>
      </c>
      <c r="G683" s="177" t="s">
        <v>245</v>
      </c>
      <c r="H683" s="177">
        <v>1.05</v>
      </c>
      <c r="I683" s="177">
        <v>0</v>
      </c>
      <c r="J683" s="177" t="s">
        <v>194</v>
      </c>
      <c r="K683" s="177" t="s">
        <v>201</v>
      </c>
      <c r="L683" s="177" t="s">
        <v>201</v>
      </c>
      <c r="M683" s="177" t="s">
        <v>2671</v>
      </c>
      <c r="N683" s="177" t="s">
        <v>212</v>
      </c>
    </row>
    <row r="684" spans="1:14" x14ac:dyDescent="0.25">
      <c r="A684" s="179">
        <v>43100</v>
      </c>
      <c r="B684" s="177">
        <v>3030</v>
      </c>
      <c r="C684" s="177" t="str">
        <f>VLOOKUP(B684,'Chart of Accounts'!A:B,2,FALSE)</f>
        <v>Phones - Landlines &amp; Facsimile</v>
      </c>
      <c r="D684" s="177" t="s">
        <v>265</v>
      </c>
      <c r="E684" s="177" t="s">
        <v>264</v>
      </c>
      <c r="F684" s="177" t="s">
        <v>3636</v>
      </c>
      <c r="G684" s="177" t="s">
        <v>245</v>
      </c>
      <c r="H684" s="177">
        <v>57.34</v>
      </c>
      <c r="I684" s="177">
        <v>0</v>
      </c>
      <c r="J684" s="177" t="s">
        <v>194</v>
      </c>
      <c r="K684" s="177" t="s">
        <v>201</v>
      </c>
      <c r="L684" s="177" t="s">
        <v>201</v>
      </c>
      <c r="M684" s="177" t="s">
        <v>2671</v>
      </c>
      <c r="N684" s="177" t="s">
        <v>212</v>
      </c>
    </row>
    <row r="685" spans="1:14" x14ac:dyDescent="0.25">
      <c r="A685" s="179">
        <v>43131</v>
      </c>
      <c r="B685" s="177">
        <v>3030</v>
      </c>
      <c r="C685" s="177" t="str">
        <f>VLOOKUP(B685,'Chart of Accounts'!A:B,2,FALSE)</f>
        <v>Phones - Landlines &amp; Facsimile</v>
      </c>
      <c r="D685" s="177" t="s">
        <v>265</v>
      </c>
      <c r="E685" s="177" t="s">
        <v>264</v>
      </c>
      <c r="F685" s="177" t="s">
        <v>3635</v>
      </c>
      <c r="G685" s="177" t="s">
        <v>245</v>
      </c>
      <c r="H685" s="177">
        <v>0.7</v>
      </c>
      <c r="I685" s="177">
        <v>0</v>
      </c>
      <c r="J685" s="177" t="s">
        <v>194</v>
      </c>
      <c r="K685" s="177" t="s">
        <v>201</v>
      </c>
      <c r="L685" s="177" t="s">
        <v>201</v>
      </c>
      <c r="M685" s="177" t="s">
        <v>2642</v>
      </c>
      <c r="N685" s="177" t="s">
        <v>212</v>
      </c>
    </row>
    <row r="686" spans="1:14" x14ac:dyDescent="0.25">
      <c r="A686" s="179">
        <v>43131</v>
      </c>
      <c r="B686" s="177">
        <v>3030</v>
      </c>
      <c r="C686" s="177" t="str">
        <f>VLOOKUP(B686,'Chart of Accounts'!A:B,2,FALSE)</f>
        <v>Phones - Landlines &amp; Facsimile</v>
      </c>
      <c r="D686" s="177" t="s">
        <v>265</v>
      </c>
      <c r="E686" s="177" t="s">
        <v>264</v>
      </c>
      <c r="F686" s="177" t="s">
        <v>3634</v>
      </c>
      <c r="G686" s="177" t="s">
        <v>245</v>
      </c>
      <c r="H686" s="177">
        <v>2.1800000000000002</v>
      </c>
      <c r="I686" s="177">
        <v>0</v>
      </c>
      <c r="J686" s="177" t="s">
        <v>194</v>
      </c>
      <c r="K686" s="177" t="s">
        <v>201</v>
      </c>
      <c r="L686" s="177" t="s">
        <v>201</v>
      </c>
      <c r="M686" s="177" t="s">
        <v>2642</v>
      </c>
      <c r="N686" s="177" t="s">
        <v>212</v>
      </c>
    </row>
    <row r="687" spans="1:14" x14ac:dyDescent="0.25">
      <c r="A687" s="179">
        <v>43131</v>
      </c>
      <c r="B687" s="177">
        <v>3030</v>
      </c>
      <c r="C687" s="177" t="str">
        <f>VLOOKUP(B687,'Chart of Accounts'!A:B,2,FALSE)</f>
        <v>Phones - Landlines &amp; Facsimile</v>
      </c>
      <c r="D687" s="177" t="s">
        <v>265</v>
      </c>
      <c r="E687" s="177" t="s">
        <v>264</v>
      </c>
      <c r="F687" s="177" t="s">
        <v>3633</v>
      </c>
      <c r="G687" s="177" t="s">
        <v>245</v>
      </c>
      <c r="H687" s="177">
        <v>0.7</v>
      </c>
      <c r="I687" s="177">
        <v>0</v>
      </c>
      <c r="J687" s="177" t="s">
        <v>194</v>
      </c>
      <c r="K687" s="177" t="s">
        <v>201</v>
      </c>
      <c r="L687" s="177" t="s">
        <v>201</v>
      </c>
      <c r="M687" s="177" t="s">
        <v>2642</v>
      </c>
      <c r="N687" s="177" t="s">
        <v>212</v>
      </c>
    </row>
    <row r="688" spans="1:14" x14ac:dyDescent="0.25">
      <c r="A688" s="179">
        <v>43131</v>
      </c>
      <c r="B688" s="177">
        <v>3030</v>
      </c>
      <c r="C688" s="177" t="str">
        <f>VLOOKUP(B688,'Chart of Accounts'!A:B,2,FALSE)</f>
        <v>Phones - Landlines &amp; Facsimile</v>
      </c>
      <c r="D688" s="177" t="s">
        <v>265</v>
      </c>
      <c r="E688" s="177" t="s">
        <v>264</v>
      </c>
      <c r="F688" s="177" t="s">
        <v>3632</v>
      </c>
      <c r="G688" s="177" t="s">
        <v>245</v>
      </c>
      <c r="H688" s="177">
        <v>0.7</v>
      </c>
      <c r="I688" s="177">
        <v>0</v>
      </c>
      <c r="J688" s="177" t="s">
        <v>194</v>
      </c>
      <c r="K688" s="177" t="s">
        <v>201</v>
      </c>
      <c r="L688" s="177" t="s">
        <v>201</v>
      </c>
      <c r="M688" s="177" t="s">
        <v>2642</v>
      </c>
      <c r="N688" s="177" t="s">
        <v>212</v>
      </c>
    </row>
    <row r="689" spans="1:14" x14ac:dyDescent="0.25">
      <c r="A689" s="179">
        <v>43131</v>
      </c>
      <c r="B689" s="177">
        <v>3030</v>
      </c>
      <c r="C689" s="177" t="str">
        <f>VLOOKUP(B689,'Chart of Accounts'!A:B,2,FALSE)</f>
        <v>Phones - Landlines &amp; Facsimile</v>
      </c>
      <c r="D689" s="177" t="s">
        <v>265</v>
      </c>
      <c r="E689" s="177" t="s">
        <v>264</v>
      </c>
      <c r="F689" s="177" t="s">
        <v>3631</v>
      </c>
      <c r="G689" s="177" t="s">
        <v>245</v>
      </c>
      <c r="H689" s="177">
        <v>26.29</v>
      </c>
      <c r="I689" s="177">
        <v>0</v>
      </c>
      <c r="J689" s="177" t="s">
        <v>194</v>
      </c>
      <c r="K689" s="177" t="s">
        <v>201</v>
      </c>
      <c r="L689" s="177" t="s">
        <v>201</v>
      </c>
      <c r="M689" s="177" t="s">
        <v>2642</v>
      </c>
      <c r="N689" s="177" t="s">
        <v>212</v>
      </c>
    </row>
    <row r="690" spans="1:14" x14ac:dyDescent="0.25">
      <c r="A690" s="179">
        <v>43131</v>
      </c>
      <c r="B690" s="177">
        <v>3030</v>
      </c>
      <c r="C690" s="177" t="str">
        <f>VLOOKUP(B690,'Chart of Accounts'!A:B,2,FALSE)</f>
        <v>Phones - Landlines &amp; Facsimile</v>
      </c>
      <c r="D690" s="177" t="s">
        <v>265</v>
      </c>
      <c r="E690" s="177" t="s">
        <v>264</v>
      </c>
      <c r="F690" s="177" t="s">
        <v>3630</v>
      </c>
      <c r="G690" s="177" t="s">
        <v>245</v>
      </c>
      <c r="H690" s="177">
        <v>0.7</v>
      </c>
      <c r="I690" s="177">
        <v>0</v>
      </c>
      <c r="J690" s="177" t="s">
        <v>194</v>
      </c>
      <c r="K690" s="177" t="s">
        <v>201</v>
      </c>
      <c r="L690" s="177" t="s">
        <v>201</v>
      </c>
      <c r="M690" s="177" t="s">
        <v>2642</v>
      </c>
      <c r="N690" s="177" t="s">
        <v>212</v>
      </c>
    </row>
    <row r="691" spans="1:14" x14ac:dyDescent="0.25">
      <c r="A691" s="179">
        <v>43131</v>
      </c>
      <c r="B691" s="177">
        <v>3030</v>
      </c>
      <c r="C691" s="177" t="str">
        <f>VLOOKUP(B691,'Chart of Accounts'!A:B,2,FALSE)</f>
        <v>Phones - Landlines &amp; Facsimile</v>
      </c>
      <c r="D691" s="177" t="s">
        <v>265</v>
      </c>
      <c r="E691" s="177" t="s">
        <v>264</v>
      </c>
      <c r="F691" s="177" t="s">
        <v>3629</v>
      </c>
      <c r="G691" s="177" t="s">
        <v>245</v>
      </c>
      <c r="H691" s="177">
        <v>1.35</v>
      </c>
      <c r="I691" s="177">
        <v>0</v>
      </c>
      <c r="J691" s="177" t="s">
        <v>194</v>
      </c>
      <c r="K691" s="177" t="s">
        <v>201</v>
      </c>
      <c r="L691" s="177" t="s">
        <v>201</v>
      </c>
      <c r="M691" s="177" t="s">
        <v>2642</v>
      </c>
      <c r="N691" s="177" t="s">
        <v>212</v>
      </c>
    </row>
    <row r="692" spans="1:14" x14ac:dyDescent="0.25">
      <c r="A692" s="179">
        <v>43131</v>
      </c>
      <c r="B692" s="177">
        <v>3030</v>
      </c>
      <c r="C692" s="177" t="str">
        <f>VLOOKUP(B692,'Chart of Accounts'!A:B,2,FALSE)</f>
        <v>Phones - Landlines &amp; Facsimile</v>
      </c>
      <c r="D692" s="177" t="s">
        <v>265</v>
      </c>
      <c r="E692" s="177" t="s">
        <v>264</v>
      </c>
      <c r="F692" s="177" t="s">
        <v>3628</v>
      </c>
      <c r="G692" s="177" t="s">
        <v>245</v>
      </c>
      <c r="H692" s="177">
        <v>4.25</v>
      </c>
      <c r="I692" s="177">
        <v>0</v>
      </c>
      <c r="J692" s="177" t="s">
        <v>194</v>
      </c>
      <c r="K692" s="177" t="s">
        <v>201</v>
      </c>
      <c r="L692" s="177" t="s">
        <v>201</v>
      </c>
      <c r="M692" s="177" t="s">
        <v>2642</v>
      </c>
      <c r="N692" s="177" t="s">
        <v>212</v>
      </c>
    </row>
    <row r="693" spans="1:14" x14ac:dyDescent="0.25">
      <c r="A693" s="179">
        <v>43131</v>
      </c>
      <c r="B693" s="177">
        <v>3030</v>
      </c>
      <c r="C693" s="177" t="str">
        <f>VLOOKUP(B693,'Chart of Accounts'!A:B,2,FALSE)</f>
        <v>Phones - Landlines &amp; Facsimile</v>
      </c>
      <c r="D693" s="177" t="s">
        <v>265</v>
      </c>
      <c r="E693" s="177" t="s">
        <v>264</v>
      </c>
      <c r="F693" s="177" t="s">
        <v>3627</v>
      </c>
      <c r="G693" s="177" t="s">
        <v>245</v>
      </c>
      <c r="H693" s="177">
        <v>3.27</v>
      </c>
      <c r="I693" s="177">
        <v>0</v>
      </c>
      <c r="J693" s="177" t="s">
        <v>194</v>
      </c>
      <c r="K693" s="177" t="s">
        <v>201</v>
      </c>
      <c r="L693" s="177" t="s">
        <v>201</v>
      </c>
      <c r="M693" s="177" t="s">
        <v>2642</v>
      </c>
      <c r="N693" s="177" t="s">
        <v>212</v>
      </c>
    </row>
    <row r="694" spans="1:14" x14ac:dyDescent="0.25">
      <c r="A694" s="179">
        <v>43131</v>
      </c>
      <c r="B694" s="177">
        <v>3030</v>
      </c>
      <c r="C694" s="177" t="str">
        <f>VLOOKUP(B694,'Chart of Accounts'!A:B,2,FALSE)</f>
        <v>Phones - Landlines &amp; Facsimile</v>
      </c>
      <c r="D694" s="177" t="s">
        <v>265</v>
      </c>
      <c r="E694" s="177" t="s">
        <v>264</v>
      </c>
      <c r="F694" s="177" t="s">
        <v>3626</v>
      </c>
      <c r="G694" s="177" t="s">
        <v>245</v>
      </c>
      <c r="H694" s="177">
        <v>3.94</v>
      </c>
      <c r="I694" s="177">
        <v>0</v>
      </c>
      <c r="J694" s="177" t="s">
        <v>194</v>
      </c>
      <c r="K694" s="177" t="s">
        <v>201</v>
      </c>
      <c r="L694" s="177" t="s">
        <v>201</v>
      </c>
      <c r="M694" s="177" t="s">
        <v>2642</v>
      </c>
      <c r="N694" s="177" t="s">
        <v>212</v>
      </c>
    </row>
    <row r="695" spans="1:14" x14ac:dyDescent="0.25">
      <c r="A695" s="179">
        <v>43131</v>
      </c>
      <c r="B695" s="177">
        <v>3030</v>
      </c>
      <c r="C695" s="177" t="str">
        <f>VLOOKUP(B695,'Chart of Accounts'!A:B,2,FALSE)</f>
        <v>Phones - Landlines &amp; Facsimile</v>
      </c>
      <c r="D695" s="177" t="s">
        <v>265</v>
      </c>
      <c r="E695" s="177" t="s">
        <v>264</v>
      </c>
      <c r="F695" s="177" t="s">
        <v>3625</v>
      </c>
      <c r="G695" s="177" t="s">
        <v>245</v>
      </c>
      <c r="H695" s="177">
        <v>0.7</v>
      </c>
      <c r="I695" s="177">
        <v>0</v>
      </c>
      <c r="J695" s="177" t="s">
        <v>194</v>
      </c>
      <c r="K695" s="177" t="s">
        <v>201</v>
      </c>
      <c r="L695" s="177" t="s">
        <v>201</v>
      </c>
      <c r="M695" s="177" t="s">
        <v>2642</v>
      </c>
      <c r="N695" s="177" t="s">
        <v>212</v>
      </c>
    </row>
    <row r="696" spans="1:14" x14ac:dyDescent="0.25">
      <c r="A696" s="179">
        <v>43131</v>
      </c>
      <c r="B696" s="177">
        <v>3030</v>
      </c>
      <c r="C696" s="177" t="str">
        <f>VLOOKUP(B696,'Chart of Accounts'!A:B,2,FALSE)</f>
        <v>Phones - Landlines &amp; Facsimile</v>
      </c>
      <c r="D696" s="177" t="s">
        <v>265</v>
      </c>
      <c r="E696" s="177" t="s">
        <v>264</v>
      </c>
      <c r="F696" s="177" t="s">
        <v>3624</v>
      </c>
      <c r="G696" s="177" t="s">
        <v>245</v>
      </c>
      <c r="H696" s="177">
        <v>12.75</v>
      </c>
      <c r="I696" s="177">
        <v>0</v>
      </c>
      <c r="J696" s="177" t="s">
        <v>194</v>
      </c>
      <c r="K696" s="177" t="s">
        <v>201</v>
      </c>
      <c r="L696" s="177" t="s">
        <v>201</v>
      </c>
      <c r="M696" s="177" t="s">
        <v>2642</v>
      </c>
      <c r="N696" s="177" t="s">
        <v>212</v>
      </c>
    </row>
    <row r="697" spans="1:14" x14ac:dyDescent="0.25">
      <c r="A697" s="179">
        <v>43159</v>
      </c>
      <c r="B697" s="177">
        <v>3030</v>
      </c>
      <c r="C697" s="177" t="str">
        <f>VLOOKUP(B697,'Chart of Accounts'!A:B,2,FALSE)</f>
        <v>Phones - Landlines &amp; Facsimile</v>
      </c>
      <c r="D697" s="177" t="s">
        <v>265</v>
      </c>
      <c r="E697" s="177" t="s">
        <v>264</v>
      </c>
      <c r="F697" s="177" t="s">
        <v>3623</v>
      </c>
      <c r="G697" s="177" t="s">
        <v>245</v>
      </c>
      <c r="H697" s="177">
        <v>0.7</v>
      </c>
      <c r="I697" s="177">
        <v>0</v>
      </c>
      <c r="J697" s="177" t="s">
        <v>194</v>
      </c>
      <c r="K697" s="177" t="s">
        <v>197</v>
      </c>
      <c r="L697" s="177" t="s">
        <v>197</v>
      </c>
      <c r="M697" s="177" t="s">
        <v>2608</v>
      </c>
      <c r="N697" s="177" t="s">
        <v>212</v>
      </c>
    </row>
    <row r="698" spans="1:14" x14ac:dyDescent="0.25">
      <c r="A698" s="179">
        <v>43159</v>
      </c>
      <c r="B698" s="177">
        <v>3030</v>
      </c>
      <c r="C698" s="177" t="str">
        <f>VLOOKUP(B698,'Chart of Accounts'!A:B,2,FALSE)</f>
        <v>Phones - Landlines &amp; Facsimile</v>
      </c>
      <c r="D698" s="177" t="s">
        <v>265</v>
      </c>
      <c r="E698" s="177" t="s">
        <v>264</v>
      </c>
      <c r="F698" s="177" t="s">
        <v>3622</v>
      </c>
      <c r="G698" s="177" t="s">
        <v>245</v>
      </c>
      <c r="H698" s="177">
        <v>2.0499999999999998</v>
      </c>
      <c r="I698" s="177">
        <v>0</v>
      </c>
      <c r="J698" s="177" t="s">
        <v>194</v>
      </c>
      <c r="K698" s="177" t="s">
        <v>197</v>
      </c>
      <c r="L698" s="177" t="s">
        <v>197</v>
      </c>
      <c r="M698" s="177" t="s">
        <v>2608</v>
      </c>
      <c r="N698" s="177" t="s">
        <v>212</v>
      </c>
    </row>
    <row r="699" spans="1:14" x14ac:dyDescent="0.25">
      <c r="A699" s="179">
        <v>43159</v>
      </c>
      <c r="B699" s="177">
        <v>3030</v>
      </c>
      <c r="C699" s="177" t="str">
        <f>VLOOKUP(B699,'Chart of Accounts'!A:B,2,FALSE)</f>
        <v>Phones - Landlines &amp; Facsimile</v>
      </c>
      <c r="D699" s="177" t="s">
        <v>265</v>
      </c>
      <c r="E699" s="177" t="s">
        <v>264</v>
      </c>
      <c r="F699" s="177" t="s">
        <v>3621</v>
      </c>
      <c r="G699" s="177" t="s">
        <v>245</v>
      </c>
      <c r="H699" s="177">
        <v>0.7</v>
      </c>
      <c r="I699" s="177">
        <v>0</v>
      </c>
      <c r="J699" s="177" t="s">
        <v>194</v>
      </c>
      <c r="K699" s="177" t="s">
        <v>197</v>
      </c>
      <c r="L699" s="177" t="s">
        <v>197</v>
      </c>
      <c r="M699" s="177" t="s">
        <v>2608</v>
      </c>
      <c r="N699" s="177" t="s">
        <v>212</v>
      </c>
    </row>
    <row r="700" spans="1:14" x14ac:dyDescent="0.25">
      <c r="A700" s="179">
        <v>43159</v>
      </c>
      <c r="B700" s="177">
        <v>3030</v>
      </c>
      <c r="C700" s="177" t="str">
        <f>VLOOKUP(B700,'Chart of Accounts'!A:B,2,FALSE)</f>
        <v>Phones - Landlines &amp; Facsimile</v>
      </c>
      <c r="D700" s="177" t="s">
        <v>265</v>
      </c>
      <c r="E700" s="177" t="s">
        <v>264</v>
      </c>
      <c r="F700" s="177" t="s">
        <v>3620</v>
      </c>
      <c r="G700" s="177" t="s">
        <v>245</v>
      </c>
      <c r="H700" s="177">
        <v>0.7</v>
      </c>
      <c r="I700" s="177">
        <v>0</v>
      </c>
      <c r="J700" s="177" t="s">
        <v>194</v>
      </c>
      <c r="K700" s="177" t="s">
        <v>197</v>
      </c>
      <c r="L700" s="177" t="s">
        <v>197</v>
      </c>
      <c r="M700" s="177" t="s">
        <v>2608</v>
      </c>
      <c r="N700" s="177" t="s">
        <v>212</v>
      </c>
    </row>
    <row r="701" spans="1:14" x14ac:dyDescent="0.25">
      <c r="A701" s="179">
        <v>43159</v>
      </c>
      <c r="B701" s="177">
        <v>3030</v>
      </c>
      <c r="C701" s="177" t="str">
        <f>VLOOKUP(B701,'Chart of Accounts'!A:B,2,FALSE)</f>
        <v>Phones - Landlines &amp; Facsimile</v>
      </c>
      <c r="D701" s="177" t="s">
        <v>265</v>
      </c>
      <c r="E701" s="177" t="s">
        <v>264</v>
      </c>
      <c r="F701" s="177" t="s">
        <v>3619</v>
      </c>
      <c r="G701" s="177" t="s">
        <v>245</v>
      </c>
      <c r="H701" s="177">
        <v>34.76</v>
      </c>
      <c r="I701" s="177">
        <v>0</v>
      </c>
      <c r="J701" s="177" t="s">
        <v>194</v>
      </c>
      <c r="K701" s="177" t="s">
        <v>197</v>
      </c>
      <c r="L701" s="177" t="s">
        <v>197</v>
      </c>
      <c r="M701" s="177" t="s">
        <v>2608</v>
      </c>
      <c r="N701" s="177" t="s">
        <v>212</v>
      </c>
    </row>
    <row r="702" spans="1:14" x14ac:dyDescent="0.25">
      <c r="A702" s="179">
        <v>43159</v>
      </c>
      <c r="B702" s="177">
        <v>3030</v>
      </c>
      <c r="C702" s="177" t="str">
        <f>VLOOKUP(B702,'Chart of Accounts'!A:B,2,FALSE)</f>
        <v>Phones - Landlines &amp; Facsimile</v>
      </c>
      <c r="D702" s="177" t="s">
        <v>265</v>
      </c>
      <c r="E702" s="177" t="s">
        <v>264</v>
      </c>
      <c r="F702" s="177" t="s">
        <v>3618</v>
      </c>
      <c r="G702" s="177" t="s">
        <v>245</v>
      </c>
      <c r="H702" s="177">
        <v>3.52</v>
      </c>
      <c r="I702" s="177">
        <v>0</v>
      </c>
      <c r="J702" s="177" t="s">
        <v>194</v>
      </c>
      <c r="K702" s="177" t="s">
        <v>197</v>
      </c>
      <c r="L702" s="177" t="s">
        <v>197</v>
      </c>
      <c r="M702" s="177" t="s">
        <v>2608</v>
      </c>
      <c r="N702" s="177" t="s">
        <v>212</v>
      </c>
    </row>
    <row r="703" spans="1:14" x14ac:dyDescent="0.25">
      <c r="A703" s="179">
        <v>43159</v>
      </c>
      <c r="B703" s="177">
        <v>3030</v>
      </c>
      <c r="C703" s="177" t="str">
        <f>VLOOKUP(B703,'Chart of Accounts'!A:B,2,FALSE)</f>
        <v>Phones - Landlines &amp; Facsimile</v>
      </c>
      <c r="D703" s="177" t="s">
        <v>265</v>
      </c>
      <c r="E703" s="177" t="s">
        <v>264</v>
      </c>
      <c r="F703" s="177" t="s">
        <v>3617</v>
      </c>
      <c r="G703" s="177" t="s">
        <v>245</v>
      </c>
      <c r="H703" s="177">
        <v>2.62</v>
      </c>
      <c r="I703" s="177">
        <v>0</v>
      </c>
      <c r="J703" s="177" t="s">
        <v>194</v>
      </c>
      <c r="K703" s="177" t="s">
        <v>197</v>
      </c>
      <c r="L703" s="177" t="s">
        <v>197</v>
      </c>
      <c r="M703" s="177" t="s">
        <v>2608</v>
      </c>
      <c r="N703" s="177" t="s">
        <v>212</v>
      </c>
    </row>
    <row r="704" spans="1:14" x14ac:dyDescent="0.25">
      <c r="A704" s="179">
        <v>43159</v>
      </c>
      <c r="B704" s="177">
        <v>3030</v>
      </c>
      <c r="C704" s="177" t="str">
        <f>VLOOKUP(B704,'Chart of Accounts'!A:B,2,FALSE)</f>
        <v>Phones - Landlines &amp; Facsimile</v>
      </c>
      <c r="D704" s="177" t="s">
        <v>265</v>
      </c>
      <c r="E704" s="177" t="s">
        <v>264</v>
      </c>
      <c r="F704" s="177" t="s">
        <v>3616</v>
      </c>
      <c r="G704" s="177" t="s">
        <v>245</v>
      </c>
      <c r="H704" s="177">
        <v>7.9</v>
      </c>
      <c r="I704" s="177">
        <v>0</v>
      </c>
      <c r="J704" s="177" t="s">
        <v>194</v>
      </c>
      <c r="K704" s="177" t="s">
        <v>197</v>
      </c>
      <c r="L704" s="177" t="s">
        <v>197</v>
      </c>
      <c r="M704" s="177" t="s">
        <v>2608</v>
      </c>
      <c r="N704" s="177" t="s">
        <v>212</v>
      </c>
    </row>
    <row r="705" spans="1:14" x14ac:dyDescent="0.25">
      <c r="A705" s="179">
        <v>43159</v>
      </c>
      <c r="B705" s="177">
        <v>3030</v>
      </c>
      <c r="C705" s="177" t="str">
        <f>VLOOKUP(B705,'Chart of Accounts'!A:B,2,FALSE)</f>
        <v>Phones - Landlines &amp; Facsimile</v>
      </c>
      <c r="D705" s="177" t="s">
        <v>265</v>
      </c>
      <c r="E705" s="177" t="s">
        <v>264</v>
      </c>
      <c r="F705" s="177" t="s">
        <v>3615</v>
      </c>
      <c r="G705" s="177" t="s">
        <v>245</v>
      </c>
      <c r="H705" s="177">
        <v>17.649999999999999</v>
      </c>
      <c r="I705" s="177">
        <v>0</v>
      </c>
      <c r="J705" s="177" t="s">
        <v>194</v>
      </c>
      <c r="K705" s="177" t="s">
        <v>197</v>
      </c>
      <c r="L705" s="177" t="s">
        <v>197</v>
      </c>
      <c r="M705" s="177" t="s">
        <v>2608</v>
      </c>
      <c r="N705" s="177" t="s">
        <v>212</v>
      </c>
    </row>
    <row r="706" spans="1:14" x14ac:dyDescent="0.25">
      <c r="A706" s="179">
        <v>43159</v>
      </c>
      <c r="B706" s="177">
        <v>3030</v>
      </c>
      <c r="C706" s="177" t="str">
        <f>VLOOKUP(B706,'Chart of Accounts'!A:B,2,FALSE)</f>
        <v>Phones - Landlines &amp; Facsimile</v>
      </c>
      <c r="D706" s="177" t="s">
        <v>265</v>
      </c>
      <c r="E706" s="177" t="s">
        <v>264</v>
      </c>
      <c r="F706" s="177" t="s">
        <v>3614</v>
      </c>
      <c r="G706" s="177" t="s">
        <v>245</v>
      </c>
      <c r="H706" s="177">
        <v>1.17</v>
      </c>
      <c r="I706" s="177">
        <v>0</v>
      </c>
      <c r="J706" s="177" t="s">
        <v>194</v>
      </c>
      <c r="K706" s="177" t="s">
        <v>197</v>
      </c>
      <c r="L706" s="177" t="s">
        <v>197</v>
      </c>
      <c r="M706" s="177" t="s">
        <v>2608</v>
      </c>
      <c r="N706" s="177" t="s">
        <v>212</v>
      </c>
    </row>
    <row r="707" spans="1:14" x14ac:dyDescent="0.25">
      <c r="A707" s="179">
        <v>43159</v>
      </c>
      <c r="B707" s="177">
        <v>3030</v>
      </c>
      <c r="C707" s="177" t="str">
        <f>VLOOKUP(B707,'Chart of Accounts'!A:B,2,FALSE)</f>
        <v>Phones - Landlines &amp; Facsimile</v>
      </c>
      <c r="D707" s="177" t="s">
        <v>265</v>
      </c>
      <c r="E707" s="177" t="s">
        <v>264</v>
      </c>
      <c r="F707" s="177" t="s">
        <v>3613</v>
      </c>
      <c r="G707" s="177" t="s">
        <v>245</v>
      </c>
      <c r="H707" s="177">
        <v>7.29</v>
      </c>
      <c r="I707" s="177">
        <v>0</v>
      </c>
      <c r="J707" s="177" t="s">
        <v>194</v>
      </c>
      <c r="K707" s="177" t="s">
        <v>197</v>
      </c>
      <c r="L707" s="177" t="s">
        <v>197</v>
      </c>
      <c r="M707" s="177" t="s">
        <v>2608</v>
      </c>
      <c r="N707" s="177" t="s">
        <v>212</v>
      </c>
    </row>
    <row r="708" spans="1:14" x14ac:dyDescent="0.25">
      <c r="A708" s="179">
        <v>43190</v>
      </c>
      <c r="B708" s="177">
        <v>3030</v>
      </c>
      <c r="C708" s="177" t="str">
        <f>VLOOKUP(B708,'Chart of Accounts'!A:B,2,FALSE)</f>
        <v>Phones - Landlines &amp; Facsimile</v>
      </c>
      <c r="D708" s="177" t="s">
        <v>265</v>
      </c>
      <c r="E708" s="177" t="s">
        <v>264</v>
      </c>
      <c r="F708" s="177" t="s">
        <v>3612</v>
      </c>
      <c r="G708" s="177" t="s">
        <v>245</v>
      </c>
      <c r="H708" s="177">
        <v>0.7</v>
      </c>
      <c r="I708" s="177">
        <v>0</v>
      </c>
      <c r="J708" s="177" t="s">
        <v>194</v>
      </c>
      <c r="K708" s="177" t="s">
        <v>201</v>
      </c>
      <c r="L708" s="177" t="s">
        <v>201</v>
      </c>
      <c r="M708" s="177" t="s">
        <v>3601</v>
      </c>
      <c r="N708" s="177" t="s">
        <v>212</v>
      </c>
    </row>
    <row r="709" spans="1:14" x14ac:dyDescent="0.25">
      <c r="A709" s="179">
        <v>43190</v>
      </c>
      <c r="B709" s="177">
        <v>3030</v>
      </c>
      <c r="C709" s="177" t="str">
        <f>VLOOKUP(B709,'Chart of Accounts'!A:B,2,FALSE)</f>
        <v>Phones - Landlines &amp; Facsimile</v>
      </c>
      <c r="D709" s="177" t="s">
        <v>265</v>
      </c>
      <c r="E709" s="177" t="s">
        <v>264</v>
      </c>
      <c r="F709" s="177" t="s">
        <v>3611</v>
      </c>
      <c r="G709" s="177" t="s">
        <v>245</v>
      </c>
      <c r="H709" s="177">
        <v>3.38</v>
      </c>
      <c r="I709" s="177">
        <v>0</v>
      </c>
      <c r="J709" s="177" t="s">
        <v>194</v>
      </c>
      <c r="K709" s="177" t="s">
        <v>201</v>
      </c>
      <c r="L709" s="177" t="s">
        <v>201</v>
      </c>
      <c r="M709" s="177" t="s">
        <v>3601</v>
      </c>
      <c r="N709" s="177" t="s">
        <v>212</v>
      </c>
    </row>
    <row r="710" spans="1:14" x14ac:dyDescent="0.25">
      <c r="A710" s="179">
        <v>43190</v>
      </c>
      <c r="B710" s="177">
        <v>3030</v>
      </c>
      <c r="C710" s="177" t="str">
        <f>VLOOKUP(B710,'Chart of Accounts'!A:B,2,FALSE)</f>
        <v>Phones - Landlines &amp; Facsimile</v>
      </c>
      <c r="D710" s="177" t="s">
        <v>265</v>
      </c>
      <c r="E710" s="177" t="s">
        <v>264</v>
      </c>
      <c r="F710" s="177" t="s">
        <v>3610</v>
      </c>
      <c r="G710" s="177" t="s">
        <v>245</v>
      </c>
      <c r="H710" s="177">
        <v>0.7</v>
      </c>
      <c r="I710" s="177">
        <v>0</v>
      </c>
      <c r="J710" s="177" t="s">
        <v>194</v>
      </c>
      <c r="K710" s="177" t="s">
        <v>201</v>
      </c>
      <c r="L710" s="177" t="s">
        <v>201</v>
      </c>
      <c r="M710" s="177" t="s">
        <v>3601</v>
      </c>
      <c r="N710" s="177" t="s">
        <v>212</v>
      </c>
    </row>
    <row r="711" spans="1:14" x14ac:dyDescent="0.25">
      <c r="A711" s="179">
        <v>43190</v>
      </c>
      <c r="B711" s="177">
        <v>3030</v>
      </c>
      <c r="C711" s="177" t="str">
        <f>VLOOKUP(B711,'Chart of Accounts'!A:B,2,FALSE)</f>
        <v>Phones - Landlines &amp; Facsimile</v>
      </c>
      <c r="D711" s="177" t="s">
        <v>265</v>
      </c>
      <c r="E711" s="177" t="s">
        <v>264</v>
      </c>
      <c r="F711" s="177" t="s">
        <v>3609</v>
      </c>
      <c r="G711" s="177" t="s">
        <v>245</v>
      </c>
      <c r="H711" s="177">
        <v>0.7</v>
      </c>
      <c r="I711" s="177">
        <v>0</v>
      </c>
      <c r="J711" s="177" t="s">
        <v>194</v>
      </c>
      <c r="K711" s="177" t="s">
        <v>201</v>
      </c>
      <c r="L711" s="177" t="s">
        <v>201</v>
      </c>
      <c r="M711" s="177" t="s">
        <v>3601</v>
      </c>
      <c r="N711" s="177" t="s">
        <v>212</v>
      </c>
    </row>
    <row r="712" spans="1:14" x14ac:dyDescent="0.25">
      <c r="A712" s="179">
        <v>43190</v>
      </c>
      <c r="B712" s="177">
        <v>3030</v>
      </c>
      <c r="C712" s="177" t="str">
        <f>VLOOKUP(B712,'Chart of Accounts'!A:B,2,FALSE)</f>
        <v>Phones - Landlines &amp; Facsimile</v>
      </c>
      <c r="D712" s="177" t="s">
        <v>265</v>
      </c>
      <c r="E712" s="177" t="s">
        <v>264</v>
      </c>
      <c r="F712" s="177" t="s">
        <v>3608</v>
      </c>
      <c r="G712" s="177" t="s">
        <v>245</v>
      </c>
      <c r="H712" s="177">
        <v>1.8</v>
      </c>
      <c r="I712" s="177">
        <v>0</v>
      </c>
      <c r="J712" s="177" t="s">
        <v>194</v>
      </c>
      <c r="K712" s="177" t="s">
        <v>201</v>
      </c>
      <c r="L712" s="177" t="s">
        <v>201</v>
      </c>
      <c r="M712" s="177" t="s">
        <v>3601</v>
      </c>
      <c r="N712" s="177" t="s">
        <v>212</v>
      </c>
    </row>
    <row r="713" spans="1:14" x14ac:dyDescent="0.25">
      <c r="A713" s="179">
        <v>43190</v>
      </c>
      <c r="B713" s="177">
        <v>3030</v>
      </c>
      <c r="C713" s="177" t="str">
        <f>VLOOKUP(B713,'Chart of Accounts'!A:B,2,FALSE)</f>
        <v>Phones - Landlines &amp; Facsimile</v>
      </c>
      <c r="D713" s="177" t="s">
        <v>265</v>
      </c>
      <c r="E713" s="177" t="s">
        <v>264</v>
      </c>
      <c r="F713" s="177" t="s">
        <v>3607</v>
      </c>
      <c r="G713" s="177" t="s">
        <v>245</v>
      </c>
      <c r="H713" s="177">
        <v>3.71</v>
      </c>
      <c r="I713" s="177">
        <v>0</v>
      </c>
      <c r="J713" s="177" t="s">
        <v>194</v>
      </c>
      <c r="K713" s="177" t="s">
        <v>201</v>
      </c>
      <c r="L713" s="177" t="s">
        <v>201</v>
      </c>
      <c r="M713" s="177" t="s">
        <v>3601</v>
      </c>
      <c r="N713" s="177" t="s">
        <v>212</v>
      </c>
    </row>
    <row r="714" spans="1:14" x14ac:dyDescent="0.25">
      <c r="A714" s="179">
        <v>43190</v>
      </c>
      <c r="B714" s="177">
        <v>3030</v>
      </c>
      <c r="C714" s="177" t="str">
        <f>VLOOKUP(B714,'Chart of Accounts'!A:B,2,FALSE)</f>
        <v>Phones - Landlines &amp; Facsimile</v>
      </c>
      <c r="D714" s="177" t="s">
        <v>265</v>
      </c>
      <c r="E714" s="177" t="s">
        <v>264</v>
      </c>
      <c r="F714" s="177" t="s">
        <v>3606</v>
      </c>
      <c r="G714" s="177" t="s">
        <v>245</v>
      </c>
      <c r="H714" s="177">
        <v>4.91</v>
      </c>
      <c r="I714" s="177">
        <v>0</v>
      </c>
      <c r="J714" s="177" t="s">
        <v>194</v>
      </c>
      <c r="K714" s="177" t="s">
        <v>201</v>
      </c>
      <c r="L714" s="177" t="s">
        <v>201</v>
      </c>
      <c r="M714" s="177" t="s">
        <v>3601</v>
      </c>
      <c r="N714" s="177" t="s">
        <v>212</v>
      </c>
    </row>
    <row r="715" spans="1:14" x14ac:dyDescent="0.25">
      <c r="A715" s="179">
        <v>43190</v>
      </c>
      <c r="B715" s="177">
        <v>3030</v>
      </c>
      <c r="C715" s="177" t="str">
        <f>VLOOKUP(B715,'Chart of Accounts'!A:B,2,FALSE)</f>
        <v>Phones - Landlines &amp; Facsimile</v>
      </c>
      <c r="D715" s="177" t="s">
        <v>265</v>
      </c>
      <c r="E715" s="177" t="s">
        <v>264</v>
      </c>
      <c r="F715" s="177" t="s">
        <v>3605</v>
      </c>
      <c r="G715" s="177" t="s">
        <v>245</v>
      </c>
      <c r="H715" s="177">
        <v>3.55</v>
      </c>
      <c r="I715" s="177">
        <v>0</v>
      </c>
      <c r="J715" s="177" t="s">
        <v>194</v>
      </c>
      <c r="K715" s="177" t="s">
        <v>201</v>
      </c>
      <c r="L715" s="177" t="s">
        <v>201</v>
      </c>
      <c r="M715" s="177" t="s">
        <v>3601</v>
      </c>
      <c r="N715" s="177" t="s">
        <v>212</v>
      </c>
    </row>
    <row r="716" spans="1:14" x14ac:dyDescent="0.25">
      <c r="A716" s="179">
        <v>43190</v>
      </c>
      <c r="B716" s="177">
        <v>3030</v>
      </c>
      <c r="C716" s="177" t="str">
        <f>VLOOKUP(B716,'Chart of Accounts'!A:B,2,FALSE)</f>
        <v>Phones - Landlines &amp; Facsimile</v>
      </c>
      <c r="D716" s="177" t="s">
        <v>265</v>
      </c>
      <c r="E716" s="177" t="s">
        <v>264</v>
      </c>
      <c r="F716" s="177" t="s">
        <v>3604</v>
      </c>
      <c r="G716" s="177" t="s">
        <v>245</v>
      </c>
      <c r="H716" s="177">
        <v>15.88</v>
      </c>
      <c r="I716" s="177">
        <v>0</v>
      </c>
      <c r="J716" s="177" t="s">
        <v>194</v>
      </c>
      <c r="K716" s="177" t="s">
        <v>201</v>
      </c>
      <c r="L716" s="177" t="s">
        <v>201</v>
      </c>
      <c r="M716" s="177" t="s">
        <v>3601</v>
      </c>
      <c r="N716" s="177" t="s">
        <v>212</v>
      </c>
    </row>
    <row r="717" spans="1:14" x14ac:dyDescent="0.25">
      <c r="A717" s="179">
        <v>43190</v>
      </c>
      <c r="B717" s="177">
        <v>3030</v>
      </c>
      <c r="C717" s="177" t="str">
        <f>VLOOKUP(B717,'Chart of Accounts'!A:B,2,FALSE)</f>
        <v>Phones - Landlines &amp; Facsimile</v>
      </c>
      <c r="D717" s="177" t="s">
        <v>265</v>
      </c>
      <c r="E717" s="177" t="s">
        <v>264</v>
      </c>
      <c r="F717" s="177" t="s">
        <v>3603</v>
      </c>
      <c r="G717" s="177" t="s">
        <v>245</v>
      </c>
      <c r="H717" s="177">
        <v>0.75</v>
      </c>
      <c r="I717" s="177">
        <v>0</v>
      </c>
      <c r="J717" s="177" t="s">
        <v>194</v>
      </c>
      <c r="K717" s="177" t="s">
        <v>201</v>
      </c>
      <c r="L717" s="177" t="s">
        <v>201</v>
      </c>
      <c r="M717" s="177" t="s">
        <v>3601</v>
      </c>
      <c r="N717" s="177" t="s">
        <v>212</v>
      </c>
    </row>
    <row r="718" spans="1:14" x14ac:dyDescent="0.25">
      <c r="A718" s="179">
        <v>43190</v>
      </c>
      <c r="B718" s="177">
        <v>3030</v>
      </c>
      <c r="C718" s="177" t="str">
        <f>VLOOKUP(B718,'Chart of Accounts'!A:B,2,FALSE)</f>
        <v>Phones - Landlines &amp; Facsimile</v>
      </c>
      <c r="D718" s="177" t="s">
        <v>265</v>
      </c>
      <c r="E718" s="177" t="s">
        <v>264</v>
      </c>
      <c r="F718" s="177" t="s">
        <v>3602</v>
      </c>
      <c r="G718" s="177" t="s">
        <v>245</v>
      </c>
      <c r="H718" s="177">
        <v>16.239999999999998</v>
      </c>
      <c r="I718" s="177">
        <v>0</v>
      </c>
      <c r="J718" s="177" t="s">
        <v>194</v>
      </c>
      <c r="K718" s="177" t="s">
        <v>201</v>
      </c>
      <c r="L718" s="177" t="s">
        <v>201</v>
      </c>
      <c r="M718" s="177" t="s">
        <v>3601</v>
      </c>
      <c r="N718" s="177" t="s">
        <v>212</v>
      </c>
    </row>
    <row r="719" spans="1:14" x14ac:dyDescent="0.25">
      <c r="A719" s="179">
        <v>43220</v>
      </c>
      <c r="B719" s="177">
        <v>3030</v>
      </c>
      <c r="C719" s="177" t="str">
        <f>VLOOKUP(B719,'Chart of Accounts'!A:B,2,FALSE)</f>
        <v>Phones - Landlines &amp; Facsimile</v>
      </c>
      <c r="D719" s="177" t="s">
        <v>265</v>
      </c>
      <c r="E719" s="177" t="s">
        <v>264</v>
      </c>
      <c r="F719" s="177" t="s">
        <v>3600</v>
      </c>
      <c r="G719" s="177" t="s">
        <v>245</v>
      </c>
      <c r="H719" s="177">
        <v>0.7</v>
      </c>
      <c r="I719" s="177">
        <v>0</v>
      </c>
      <c r="J719" s="177" t="s">
        <v>194</v>
      </c>
      <c r="K719" s="177" t="s">
        <v>201</v>
      </c>
      <c r="L719" s="177" t="s">
        <v>201</v>
      </c>
      <c r="M719" s="177" t="s">
        <v>2389</v>
      </c>
      <c r="N719" s="177" t="s">
        <v>212</v>
      </c>
    </row>
    <row r="720" spans="1:14" x14ac:dyDescent="0.25">
      <c r="A720" s="179">
        <v>43220</v>
      </c>
      <c r="B720" s="177">
        <v>3030</v>
      </c>
      <c r="C720" s="177" t="str">
        <f>VLOOKUP(B720,'Chart of Accounts'!A:B,2,FALSE)</f>
        <v>Phones - Landlines &amp; Facsimile</v>
      </c>
      <c r="D720" s="177" t="s">
        <v>265</v>
      </c>
      <c r="E720" s="177" t="s">
        <v>264</v>
      </c>
      <c r="F720" s="177" t="s">
        <v>3599</v>
      </c>
      <c r="G720" s="177" t="s">
        <v>245</v>
      </c>
      <c r="H720" s="177">
        <v>1.5</v>
      </c>
      <c r="I720" s="177">
        <v>0</v>
      </c>
      <c r="J720" s="177" t="s">
        <v>194</v>
      </c>
      <c r="K720" s="177" t="s">
        <v>201</v>
      </c>
      <c r="L720" s="177" t="s">
        <v>201</v>
      </c>
      <c r="M720" s="177" t="s">
        <v>2389</v>
      </c>
      <c r="N720" s="177" t="s">
        <v>212</v>
      </c>
    </row>
    <row r="721" spans="1:14" x14ac:dyDescent="0.25">
      <c r="A721" s="179">
        <v>43220</v>
      </c>
      <c r="B721" s="177">
        <v>3030</v>
      </c>
      <c r="C721" s="177" t="str">
        <f>VLOOKUP(B721,'Chart of Accounts'!A:B,2,FALSE)</f>
        <v>Phones - Landlines &amp; Facsimile</v>
      </c>
      <c r="D721" s="177" t="s">
        <v>265</v>
      </c>
      <c r="E721" s="177" t="s">
        <v>264</v>
      </c>
      <c r="F721" s="177" t="s">
        <v>3598</v>
      </c>
      <c r="G721" s="177" t="s">
        <v>245</v>
      </c>
      <c r="H721" s="177">
        <v>0.7</v>
      </c>
      <c r="I721" s="177">
        <v>0</v>
      </c>
      <c r="J721" s="177" t="s">
        <v>194</v>
      </c>
      <c r="K721" s="177" t="s">
        <v>201</v>
      </c>
      <c r="L721" s="177" t="s">
        <v>201</v>
      </c>
      <c r="M721" s="177" t="s">
        <v>2389</v>
      </c>
      <c r="N721" s="177" t="s">
        <v>212</v>
      </c>
    </row>
    <row r="722" spans="1:14" x14ac:dyDescent="0.25">
      <c r="A722" s="179">
        <v>43220</v>
      </c>
      <c r="B722" s="177">
        <v>3030</v>
      </c>
      <c r="C722" s="177" t="str">
        <f>VLOOKUP(B722,'Chart of Accounts'!A:B,2,FALSE)</f>
        <v>Phones - Landlines &amp; Facsimile</v>
      </c>
      <c r="D722" s="177" t="s">
        <v>265</v>
      </c>
      <c r="E722" s="177" t="s">
        <v>264</v>
      </c>
      <c r="F722" s="177" t="s">
        <v>3597</v>
      </c>
      <c r="G722" s="177" t="s">
        <v>245</v>
      </c>
      <c r="H722" s="177">
        <v>0.7</v>
      </c>
      <c r="I722" s="177">
        <v>0</v>
      </c>
      <c r="J722" s="177" t="s">
        <v>194</v>
      </c>
      <c r="K722" s="177" t="s">
        <v>201</v>
      </c>
      <c r="L722" s="177" t="s">
        <v>201</v>
      </c>
      <c r="M722" s="177" t="s">
        <v>2389</v>
      </c>
      <c r="N722" s="177" t="s">
        <v>212</v>
      </c>
    </row>
    <row r="723" spans="1:14" x14ac:dyDescent="0.25">
      <c r="A723" s="179">
        <v>43220</v>
      </c>
      <c r="B723" s="177">
        <v>3030</v>
      </c>
      <c r="C723" s="177" t="str">
        <f>VLOOKUP(B723,'Chart of Accounts'!A:B,2,FALSE)</f>
        <v>Phones - Landlines &amp; Facsimile</v>
      </c>
      <c r="D723" s="177" t="s">
        <v>265</v>
      </c>
      <c r="E723" s="177" t="s">
        <v>264</v>
      </c>
      <c r="F723" s="177" t="s">
        <v>3596</v>
      </c>
      <c r="G723" s="177" t="s">
        <v>245</v>
      </c>
      <c r="H723" s="177">
        <v>5.29</v>
      </c>
      <c r="I723" s="177">
        <v>0</v>
      </c>
      <c r="J723" s="177" t="s">
        <v>194</v>
      </c>
      <c r="K723" s="177" t="s">
        <v>201</v>
      </c>
      <c r="L723" s="177" t="s">
        <v>201</v>
      </c>
      <c r="M723" s="177" t="s">
        <v>2389</v>
      </c>
      <c r="N723" s="177" t="s">
        <v>212</v>
      </c>
    </row>
    <row r="724" spans="1:14" x14ac:dyDescent="0.25">
      <c r="A724" s="179">
        <v>43220</v>
      </c>
      <c r="B724" s="177">
        <v>3030</v>
      </c>
      <c r="C724" s="177" t="str">
        <f>VLOOKUP(B724,'Chart of Accounts'!A:B,2,FALSE)</f>
        <v>Phones - Landlines &amp; Facsimile</v>
      </c>
      <c r="D724" s="177" t="s">
        <v>265</v>
      </c>
      <c r="E724" s="177" t="s">
        <v>264</v>
      </c>
      <c r="F724" s="177" t="s">
        <v>3595</v>
      </c>
      <c r="G724" s="177" t="s">
        <v>245</v>
      </c>
      <c r="H724" s="177">
        <v>2.39</v>
      </c>
      <c r="I724" s="177">
        <v>0</v>
      </c>
      <c r="J724" s="177" t="s">
        <v>194</v>
      </c>
      <c r="K724" s="177" t="s">
        <v>201</v>
      </c>
      <c r="L724" s="177" t="s">
        <v>201</v>
      </c>
      <c r="M724" s="177" t="s">
        <v>2389</v>
      </c>
      <c r="N724" s="177" t="s">
        <v>212</v>
      </c>
    </row>
    <row r="725" spans="1:14" x14ac:dyDescent="0.25">
      <c r="A725" s="179">
        <v>43220</v>
      </c>
      <c r="B725" s="177">
        <v>3030</v>
      </c>
      <c r="C725" s="177" t="str">
        <f>VLOOKUP(B725,'Chart of Accounts'!A:B,2,FALSE)</f>
        <v>Phones - Landlines &amp; Facsimile</v>
      </c>
      <c r="D725" s="177" t="s">
        <v>265</v>
      </c>
      <c r="E725" s="177" t="s">
        <v>264</v>
      </c>
      <c r="F725" s="177" t="s">
        <v>3594</v>
      </c>
      <c r="G725" s="177" t="s">
        <v>245</v>
      </c>
      <c r="H725" s="177">
        <v>9.82</v>
      </c>
      <c r="I725" s="177">
        <v>0</v>
      </c>
      <c r="J725" s="177" t="s">
        <v>194</v>
      </c>
      <c r="K725" s="177" t="s">
        <v>201</v>
      </c>
      <c r="L725" s="177" t="s">
        <v>201</v>
      </c>
      <c r="M725" s="177" t="s">
        <v>2389</v>
      </c>
      <c r="N725" s="177" t="s">
        <v>212</v>
      </c>
    </row>
    <row r="726" spans="1:14" x14ac:dyDescent="0.25">
      <c r="A726" s="179">
        <v>43220</v>
      </c>
      <c r="B726" s="177">
        <v>3030</v>
      </c>
      <c r="C726" s="177" t="str">
        <f>VLOOKUP(B726,'Chart of Accounts'!A:B,2,FALSE)</f>
        <v>Phones - Landlines &amp; Facsimile</v>
      </c>
      <c r="D726" s="177" t="s">
        <v>265</v>
      </c>
      <c r="E726" s="177" t="s">
        <v>264</v>
      </c>
      <c r="F726" s="177" t="s">
        <v>3593</v>
      </c>
      <c r="G726" s="177" t="s">
        <v>245</v>
      </c>
      <c r="H726" s="177">
        <v>13.1</v>
      </c>
      <c r="I726" s="177">
        <v>0</v>
      </c>
      <c r="J726" s="177" t="s">
        <v>194</v>
      </c>
      <c r="K726" s="177" t="s">
        <v>201</v>
      </c>
      <c r="L726" s="177" t="s">
        <v>201</v>
      </c>
      <c r="M726" s="177" t="s">
        <v>2389</v>
      </c>
      <c r="N726" s="177" t="s">
        <v>212</v>
      </c>
    </row>
    <row r="727" spans="1:14" x14ac:dyDescent="0.25">
      <c r="A727" s="179">
        <v>43220</v>
      </c>
      <c r="B727" s="177">
        <v>3030</v>
      </c>
      <c r="C727" s="177" t="str">
        <f>VLOOKUP(B727,'Chart of Accounts'!A:B,2,FALSE)</f>
        <v>Phones - Landlines &amp; Facsimile</v>
      </c>
      <c r="D727" s="177" t="s">
        <v>265</v>
      </c>
      <c r="E727" s="177" t="s">
        <v>264</v>
      </c>
      <c r="F727" s="177" t="s">
        <v>3592</v>
      </c>
      <c r="G727" s="177" t="s">
        <v>245</v>
      </c>
      <c r="H727" s="177">
        <v>21.47</v>
      </c>
      <c r="I727" s="177">
        <v>0</v>
      </c>
      <c r="J727" s="177" t="s">
        <v>194</v>
      </c>
      <c r="K727" s="177" t="s">
        <v>201</v>
      </c>
      <c r="L727" s="177" t="s">
        <v>201</v>
      </c>
      <c r="M727" s="177" t="s">
        <v>2389</v>
      </c>
      <c r="N727" s="177" t="s">
        <v>212</v>
      </c>
    </row>
    <row r="728" spans="1:14" x14ac:dyDescent="0.25">
      <c r="A728" s="179">
        <v>43220</v>
      </c>
      <c r="B728" s="177">
        <v>3030</v>
      </c>
      <c r="C728" s="177" t="str">
        <f>VLOOKUP(B728,'Chart of Accounts'!A:B,2,FALSE)</f>
        <v>Phones - Landlines &amp; Facsimile</v>
      </c>
      <c r="D728" s="177" t="s">
        <v>265</v>
      </c>
      <c r="E728" s="177" t="s">
        <v>264</v>
      </c>
      <c r="F728" s="177" t="s">
        <v>3591</v>
      </c>
      <c r="G728" s="177" t="s">
        <v>245</v>
      </c>
      <c r="H728" s="177">
        <v>0.95</v>
      </c>
      <c r="I728" s="177">
        <v>0</v>
      </c>
      <c r="J728" s="177" t="s">
        <v>194</v>
      </c>
      <c r="K728" s="177" t="s">
        <v>201</v>
      </c>
      <c r="L728" s="177" t="s">
        <v>201</v>
      </c>
      <c r="M728" s="177" t="s">
        <v>2389</v>
      </c>
      <c r="N728" s="177" t="s">
        <v>212</v>
      </c>
    </row>
    <row r="729" spans="1:14" x14ac:dyDescent="0.25">
      <c r="A729" s="179">
        <v>43220</v>
      </c>
      <c r="B729" s="177">
        <v>3030</v>
      </c>
      <c r="C729" s="177" t="str">
        <f>VLOOKUP(B729,'Chart of Accounts'!A:B,2,FALSE)</f>
        <v>Phones - Landlines &amp; Facsimile</v>
      </c>
      <c r="D729" s="177" t="s">
        <v>265</v>
      </c>
      <c r="E729" s="177" t="s">
        <v>264</v>
      </c>
      <c r="F729" s="177" t="s">
        <v>3590</v>
      </c>
      <c r="G729" s="177" t="s">
        <v>245</v>
      </c>
      <c r="H729" s="177">
        <v>21.72</v>
      </c>
      <c r="I729" s="177">
        <v>0</v>
      </c>
      <c r="J729" s="177" t="s">
        <v>194</v>
      </c>
      <c r="K729" s="177" t="s">
        <v>201</v>
      </c>
      <c r="L729" s="177" t="s">
        <v>201</v>
      </c>
      <c r="M729" s="177" t="s">
        <v>2389</v>
      </c>
      <c r="N729" s="177" t="s">
        <v>212</v>
      </c>
    </row>
    <row r="730" spans="1:14" x14ac:dyDescent="0.25">
      <c r="A730" s="179">
        <v>43251</v>
      </c>
      <c r="B730" s="177">
        <v>3030</v>
      </c>
      <c r="C730" s="177" t="str">
        <f>VLOOKUP(B730,'Chart of Accounts'!A:B,2,FALSE)</f>
        <v>Phones - Landlines &amp; Facsimile</v>
      </c>
      <c r="D730" s="177" t="s">
        <v>265</v>
      </c>
      <c r="E730" s="177" t="s">
        <v>264</v>
      </c>
      <c r="F730" s="177" t="s">
        <v>3589</v>
      </c>
      <c r="G730" s="177" t="s">
        <v>245</v>
      </c>
      <c r="H730" s="177">
        <v>0.7</v>
      </c>
      <c r="I730" s="177">
        <v>0</v>
      </c>
      <c r="J730" s="177" t="s">
        <v>194</v>
      </c>
      <c r="K730" s="177" t="s">
        <v>201</v>
      </c>
      <c r="L730" s="177" t="s">
        <v>201</v>
      </c>
      <c r="M730" s="177" t="s">
        <v>2503</v>
      </c>
      <c r="N730" s="177" t="s">
        <v>212</v>
      </c>
    </row>
    <row r="731" spans="1:14" x14ac:dyDescent="0.25">
      <c r="A731" s="179">
        <v>43251</v>
      </c>
      <c r="B731" s="177">
        <v>3030</v>
      </c>
      <c r="C731" s="177" t="str">
        <f>VLOOKUP(B731,'Chart of Accounts'!A:B,2,FALSE)</f>
        <v>Phones - Landlines &amp; Facsimile</v>
      </c>
      <c r="D731" s="177" t="s">
        <v>265</v>
      </c>
      <c r="E731" s="177" t="s">
        <v>264</v>
      </c>
      <c r="F731" s="177" t="s">
        <v>3588</v>
      </c>
      <c r="G731" s="177" t="s">
        <v>245</v>
      </c>
      <c r="H731" s="177">
        <v>2.85</v>
      </c>
      <c r="I731" s="177">
        <v>0</v>
      </c>
      <c r="J731" s="177" t="s">
        <v>194</v>
      </c>
      <c r="K731" s="177" t="s">
        <v>201</v>
      </c>
      <c r="L731" s="177" t="s">
        <v>201</v>
      </c>
      <c r="M731" s="177" t="s">
        <v>2503</v>
      </c>
      <c r="N731" s="177" t="s">
        <v>212</v>
      </c>
    </row>
    <row r="732" spans="1:14" x14ac:dyDescent="0.25">
      <c r="A732" s="179">
        <v>43251</v>
      </c>
      <c r="B732" s="177">
        <v>3030</v>
      </c>
      <c r="C732" s="177" t="str">
        <f>VLOOKUP(B732,'Chart of Accounts'!A:B,2,FALSE)</f>
        <v>Phones - Landlines &amp; Facsimile</v>
      </c>
      <c r="D732" s="177" t="s">
        <v>265</v>
      </c>
      <c r="E732" s="177" t="s">
        <v>264</v>
      </c>
      <c r="F732" s="177" t="s">
        <v>3587</v>
      </c>
      <c r="G732" s="177" t="s">
        <v>245</v>
      </c>
      <c r="H732" s="177">
        <v>4.88</v>
      </c>
      <c r="I732" s="177">
        <v>0</v>
      </c>
      <c r="J732" s="177" t="s">
        <v>194</v>
      </c>
      <c r="K732" s="177" t="s">
        <v>201</v>
      </c>
      <c r="L732" s="177" t="s">
        <v>201</v>
      </c>
      <c r="M732" s="177" t="s">
        <v>2503</v>
      </c>
      <c r="N732" s="177" t="s">
        <v>212</v>
      </c>
    </row>
    <row r="733" spans="1:14" x14ac:dyDescent="0.25">
      <c r="A733" s="179">
        <v>43251</v>
      </c>
      <c r="B733" s="177">
        <v>3030</v>
      </c>
      <c r="C733" s="177" t="str">
        <f>VLOOKUP(B733,'Chart of Accounts'!A:B,2,FALSE)</f>
        <v>Phones - Landlines &amp; Facsimile</v>
      </c>
      <c r="D733" s="177" t="s">
        <v>265</v>
      </c>
      <c r="E733" s="177" t="s">
        <v>264</v>
      </c>
      <c r="F733" s="177" t="s">
        <v>3586</v>
      </c>
      <c r="G733" s="177" t="s">
        <v>245</v>
      </c>
      <c r="H733" s="177">
        <v>0.7</v>
      </c>
      <c r="I733" s="177">
        <v>0</v>
      </c>
      <c r="J733" s="177" t="s">
        <v>194</v>
      </c>
      <c r="K733" s="177" t="s">
        <v>201</v>
      </c>
      <c r="L733" s="177" t="s">
        <v>201</v>
      </c>
      <c r="M733" s="177" t="s">
        <v>2503</v>
      </c>
      <c r="N733" s="177" t="s">
        <v>212</v>
      </c>
    </row>
    <row r="734" spans="1:14" x14ac:dyDescent="0.25">
      <c r="A734" s="179">
        <v>43251</v>
      </c>
      <c r="B734" s="177">
        <v>3030</v>
      </c>
      <c r="C734" s="177" t="str">
        <f>VLOOKUP(B734,'Chart of Accounts'!A:B,2,FALSE)</f>
        <v>Phones - Landlines &amp; Facsimile</v>
      </c>
      <c r="D734" s="177" t="s">
        <v>265</v>
      </c>
      <c r="E734" s="177" t="s">
        <v>264</v>
      </c>
      <c r="F734" s="177" t="s">
        <v>3585</v>
      </c>
      <c r="G734" s="177" t="s">
        <v>245</v>
      </c>
      <c r="H734" s="177">
        <v>0.7</v>
      </c>
      <c r="I734" s="177">
        <v>0</v>
      </c>
      <c r="J734" s="177" t="s">
        <v>194</v>
      </c>
      <c r="K734" s="177" t="s">
        <v>201</v>
      </c>
      <c r="L734" s="177" t="s">
        <v>201</v>
      </c>
      <c r="M734" s="177" t="s">
        <v>2503</v>
      </c>
      <c r="N734" s="177" t="s">
        <v>212</v>
      </c>
    </row>
    <row r="735" spans="1:14" x14ac:dyDescent="0.25">
      <c r="A735" s="179">
        <v>43251</v>
      </c>
      <c r="B735" s="177">
        <v>3030</v>
      </c>
      <c r="C735" s="177" t="str">
        <f>VLOOKUP(B735,'Chart of Accounts'!A:B,2,FALSE)</f>
        <v>Phones - Landlines &amp; Facsimile</v>
      </c>
      <c r="D735" s="177" t="s">
        <v>265</v>
      </c>
      <c r="E735" s="177" t="s">
        <v>264</v>
      </c>
      <c r="F735" s="177" t="s">
        <v>3584</v>
      </c>
      <c r="G735" s="177" t="s">
        <v>245</v>
      </c>
      <c r="H735" s="177">
        <v>2.52</v>
      </c>
      <c r="I735" s="177">
        <v>0</v>
      </c>
      <c r="J735" s="177" t="s">
        <v>194</v>
      </c>
      <c r="K735" s="177" t="s">
        <v>201</v>
      </c>
      <c r="L735" s="177" t="s">
        <v>201</v>
      </c>
      <c r="M735" s="177" t="s">
        <v>2503</v>
      </c>
      <c r="N735" s="177" t="s">
        <v>212</v>
      </c>
    </row>
    <row r="736" spans="1:14" x14ac:dyDescent="0.25">
      <c r="A736" s="179">
        <v>43251</v>
      </c>
      <c r="B736" s="177">
        <v>3030</v>
      </c>
      <c r="C736" s="177" t="str">
        <f>VLOOKUP(B736,'Chart of Accounts'!A:B,2,FALSE)</f>
        <v>Phones - Landlines &amp; Facsimile</v>
      </c>
      <c r="D736" s="177" t="s">
        <v>265</v>
      </c>
      <c r="E736" s="177" t="s">
        <v>264</v>
      </c>
      <c r="F736" s="177" t="s">
        <v>3583</v>
      </c>
      <c r="G736" s="177" t="s">
        <v>245</v>
      </c>
      <c r="H736" s="177">
        <v>12.99</v>
      </c>
      <c r="I736" s="177">
        <v>0</v>
      </c>
      <c r="J736" s="177" t="s">
        <v>194</v>
      </c>
      <c r="K736" s="177" t="s">
        <v>201</v>
      </c>
      <c r="L736" s="177" t="s">
        <v>201</v>
      </c>
      <c r="M736" s="177" t="s">
        <v>2503</v>
      </c>
      <c r="N736" s="177" t="s">
        <v>212</v>
      </c>
    </row>
    <row r="737" spans="1:14" x14ac:dyDescent="0.25">
      <c r="A737" s="179">
        <v>43251</v>
      </c>
      <c r="B737" s="177">
        <v>3030</v>
      </c>
      <c r="C737" s="177" t="str">
        <f>VLOOKUP(B737,'Chart of Accounts'!A:B,2,FALSE)</f>
        <v>Phones - Landlines &amp; Facsimile</v>
      </c>
      <c r="D737" s="177" t="s">
        <v>265</v>
      </c>
      <c r="E737" s="177" t="s">
        <v>264</v>
      </c>
      <c r="F737" s="177" t="s">
        <v>3582</v>
      </c>
      <c r="G737" s="177" t="s">
        <v>245</v>
      </c>
      <c r="H737" s="177">
        <v>2.27</v>
      </c>
      <c r="I737" s="177">
        <v>0</v>
      </c>
      <c r="J737" s="177" t="s">
        <v>194</v>
      </c>
      <c r="K737" s="177" t="s">
        <v>201</v>
      </c>
      <c r="L737" s="177" t="s">
        <v>201</v>
      </c>
      <c r="M737" s="177" t="s">
        <v>2503</v>
      </c>
      <c r="N737" s="177" t="s">
        <v>212</v>
      </c>
    </row>
    <row r="738" spans="1:14" x14ac:dyDescent="0.25">
      <c r="A738" s="179">
        <v>43251</v>
      </c>
      <c r="B738" s="177">
        <v>3030</v>
      </c>
      <c r="C738" s="177" t="str">
        <f>VLOOKUP(B738,'Chart of Accounts'!A:B,2,FALSE)</f>
        <v>Phones - Landlines &amp; Facsimile</v>
      </c>
      <c r="D738" s="177" t="s">
        <v>265</v>
      </c>
      <c r="E738" s="177" t="s">
        <v>264</v>
      </c>
      <c r="F738" s="177" t="s">
        <v>3581</v>
      </c>
      <c r="G738" s="177" t="s">
        <v>245</v>
      </c>
      <c r="H738" s="177">
        <v>9.1999999999999993</v>
      </c>
      <c r="I738" s="177">
        <v>0</v>
      </c>
      <c r="J738" s="177" t="s">
        <v>194</v>
      </c>
      <c r="K738" s="177" t="s">
        <v>201</v>
      </c>
      <c r="L738" s="177" t="s">
        <v>201</v>
      </c>
      <c r="M738" s="177" t="s">
        <v>2503</v>
      </c>
      <c r="N738" s="177" t="s">
        <v>212</v>
      </c>
    </row>
    <row r="739" spans="1:14" x14ac:dyDescent="0.25">
      <c r="A739" s="179">
        <v>43251</v>
      </c>
      <c r="B739" s="177">
        <v>3030</v>
      </c>
      <c r="C739" s="177" t="str">
        <f>VLOOKUP(B739,'Chart of Accounts'!A:B,2,FALSE)</f>
        <v>Phones - Landlines &amp; Facsimile</v>
      </c>
      <c r="D739" s="177" t="s">
        <v>265</v>
      </c>
      <c r="E739" s="177" t="s">
        <v>264</v>
      </c>
      <c r="F739" s="177" t="s">
        <v>3580</v>
      </c>
      <c r="G739" s="177" t="s">
        <v>245</v>
      </c>
      <c r="H739" s="177">
        <v>14.56</v>
      </c>
      <c r="I739" s="177">
        <v>0</v>
      </c>
      <c r="J739" s="177" t="s">
        <v>194</v>
      </c>
      <c r="K739" s="177" t="s">
        <v>201</v>
      </c>
      <c r="L739" s="177" t="s">
        <v>201</v>
      </c>
      <c r="M739" s="177" t="s">
        <v>2503</v>
      </c>
      <c r="N739" s="177" t="s">
        <v>212</v>
      </c>
    </row>
    <row r="740" spans="1:14" x14ac:dyDescent="0.25">
      <c r="A740" s="179">
        <v>43251</v>
      </c>
      <c r="B740" s="177">
        <v>3030</v>
      </c>
      <c r="C740" s="177" t="str">
        <f>VLOOKUP(B740,'Chart of Accounts'!A:B,2,FALSE)</f>
        <v>Phones - Landlines &amp; Facsimile</v>
      </c>
      <c r="D740" s="177" t="s">
        <v>265</v>
      </c>
      <c r="E740" s="177" t="s">
        <v>264</v>
      </c>
      <c r="F740" s="177" t="s">
        <v>3579</v>
      </c>
      <c r="G740" s="177" t="s">
        <v>245</v>
      </c>
      <c r="H740" s="177">
        <v>0.7</v>
      </c>
      <c r="I740" s="177">
        <v>0</v>
      </c>
      <c r="J740" s="177" t="s">
        <v>194</v>
      </c>
      <c r="K740" s="177" t="s">
        <v>201</v>
      </c>
      <c r="L740" s="177" t="s">
        <v>201</v>
      </c>
      <c r="M740" s="177" t="s">
        <v>2503</v>
      </c>
      <c r="N740" s="177" t="s">
        <v>212</v>
      </c>
    </row>
    <row r="741" spans="1:14" x14ac:dyDescent="0.25">
      <c r="A741" s="179">
        <v>43251</v>
      </c>
      <c r="B741" s="177">
        <v>3030</v>
      </c>
      <c r="C741" s="177" t="str">
        <f>VLOOKUP(B741,'Chart of Accounts'!A:B,2,FALSE)</f>
        <v>Phones - Landlines &amp; Facsimile</v>
      </c>
      <c r="D741" s="177" t="s">
        <v>265</v>
      </c>
      <c r="E741" s="177" t="s">
        <v>264</v>
      </c>
      <c r="F741" s="177" t="s">
        <v>3578</v>
      </c>
      <c r="G741" s="177" t="s">
        <v>245</v>
      </c>
      <c r="H741" s="177">
        <v>23.58</v>
      </c>
      <c r="I741" s="177">
        <v>0</v>
      </c>
      <c r="J741" s="177" t="s">
        <v>194</v>
      </c>
      <c r="K741" s="177" t="s">
        <v>201</v>
      </c>
      <c r="L741" s="177" t="s">
        <v>201</v>
      </c>
      <c r="M741" s="177" t="s">
        <v>2503</v>
      </c>
      <c r="N741" s="177" t="s">
        <v>212</v>
      </c>
    </row>
    <row r="742" spans="1:14" x14ac:dyDescent="0.25">
      <c r="A742" s="179">
        <v>43263</v>
      </c>
      <c r="B742" s="177">
        <v>3030</v>
      </c>
      <c r="C742" s="177" t="str">
        <f>VLOOKUP(B742,'Chart of Accounts'!A:B,2,FALSE)</f>
        <v>Phones - Landlines &amp; Facsimile</v>
      </c>
      <c r="D742" s="177" t="s">
        <v>265</v>
      </c>
      <c r="E742" s="177" t="s">
        <v>264</v>
      </c>
      <c r="F742" s="177" t="s">
        <v>3577</v>
      </c>
      <c r="G742" s="177" t="s">
        <v>245</v>
      </c>
      <c r="H742" s="177">
        <v>21.72</v>
      </c>
      <c r="I742" s="177">
        <v>3.26</v>
      </c>
      <c r="K742" s="177" t="s">
        <v>201</v>
      </c>
      <c r="M742" s="177" t="s">
        <v>3576</v>
      </c>
    </row>
    <row r="743" spans="1:14" x14ac:dyDescent="0.25">
      <c r="A743" s="179">
        <v>43272</v>
      </c>
      <c r="B743" s="177">
        <v>3030</v>
      </c>
      <c r="C743" s="177" t="str">
        <f>VLOOKUP(B743,'Chart of Accounts'!A:B,2,FALSE)</f>
        <v>Phones - Landlines &amp; Facsimile</v>
      </c>
      <c r="D743" s="177" t="s">
        <v>265</v>
      </c>
      <c r="E743" s="177" t="s">
        <v>264</v>
      </c>
      <c r="F743" s="177" t="s">
        <v>3575</v>
      </c>
      <c r="G743" s="177" t="s">
        <v>245</v>
      </c>
      <c r="H743" s="177">
        <v>250.6</v>
      </c>
      <c r="I743" s="177">
        <v>0</v>
      </c>
      <c r="J743" s="177" t="s">
        <v>193</v>
      </c>
      <c r="K743" s="177" t="s">
        <v>194</v>
      </c>
      <c r="L743" s="177" t="s">
        <v>194</v>
      </c>
      <c r="M743" s="177" t="s">
        <v>3299</v>
      </c>
      <c r="N743" s="177" t="s">
        <v>3002</v>
      </c>
    </row>
    <row r="744" spans="1:14" x14ac:dyDescent="0.25">
      <c r="A744" s="179">
        <v>43281</v>
      </c>
      <c r="B744" s="177">
        <v>3030</v>
      </c>
      <c r="C744" s="177" t="str">
        <f>VLOOKUP(B744,'Chart of Accounts'!A:B,2,FALSE)</f>
        <v>Phones - Landlines &amp; Facsimile</v>
      </c>
      <c r="D744" s="177" t="s">
        <v>265</v>
      </c>
      <c r="E744" s="177" t="s">
        <v>264</v>
      </c>
      <c r="F744" s="177" t="s">
        <v>3574</v>
      </c>
      <c r="G744" s="177" t="s">
        <v>245</v>
      </c>
      <c r="H744" s="177">
        <v>2.25</v>
      </c>
      <c r="I744" s="177">
        <v>0</v>
      </c>
      <c r="J744" s="177" t="s">
        <v>194</v>
      </c>
      <c r="K744" s="177" t="s">
        <v>201</v>
      </c>
      <c r="L744" s="177" t="s">
        <v>201</v>
      </c>
      <c r="M744" s="177" t="s">
        <v>2464</v>
      </c>
      <c r="N744" s="177" t="s">
        <v>212</v>
      </c>
    </row>
    <row r="745" spans="1:14" x14ac:dyDescent="0.25">
      <c r="A745" s="179">
        <v>43281</v>
      </c>
      <c r="B745" s="177">
        <v>3030</v>
      </c>
      <c r="C745" s="177" t="str">
        <f>VLOOKUP(B745,'Chart of Accounts'!A:B,2,FALSE)</f>
        <v>Phones - Landlines &amp; Facsimile</v>
      </c>
      <c r="D745" s="177" t="s">
        <v>265</v>
      </c>
      <c r="E745" s="177" t="s">
        <v>264</v>
      </c>
      <c r="F745" s="177" t="s">
        <v>3573</v>
      </c>
      <c r="G745" s="177" t="s">
        <v>245</v>
      </c>
      <c r="H745" s="177">
        <v>0.75</v>
      </c>
      <c r="I745" s="177">
        <v>0</v>
      </c>
      <c r="J745" s="177" t="s">
        <v>194</v>
      </c>
      <c r="K745" s="177" t="s">
        <v>201</v>
      </c>
      <c r="L745" s="177" t="s">
        <v>201</v>
      </c>
      <c r="M745" s="177" t="s">
        <v>2464</v>
      </c>
      <c r="N745" s="177" t="s">
        <v>212</v>
      </c>
    </row>
    <row r="746" spans="1:14" x14ac:dyDescent="0.25">
      <c r="A746" s="179">
        <v>43281</v>
      </c>
      <c r="B746" s="177">
        <v>3030</v>
      </c>
      <c r="C746" s="177" t="str">
        <f>VLOOKUP(B746,'Chart of Accounts'!A:B,2,FALSE)</f>
        <v>Phones - Landlines &amp; Facsimile</v>
      </c>
      <c r="D746" s="177" t="s">
        <v>265</v>
      </c>
      <c r="E746" s="177" t="s">
        <v>264</v>
      </c>
      <c r="F746" s="177" t="s">
        <v>3572</v>
      </c>
      <c r="G746" s="177" t="s">
        <v>245</v>
      </c>
      <c r="H746" s="177">
        <v>1.85</v>
      </c>
      <c r="I746" s="177">
        <v>0</v>
      </c>
      <c r="J746" s="177" t="s">
        <v>194</v>
      </c>
      <c r="K746" s="177" t="s">
        <v>201</v>
      </c>
      <c r="L746" s="177" t="s">
        <v>201</v>
      </c>
      <c r="M746" s="177" t="s">
        <v>2464</v>
      </c>
      <c r="N746" s="177" t="s">
        <v>212</v>
      </c>
    </row>
    <row r="747" spans="1:14" x14ac:dyDescent="0.25">
      <c r="A747" s="179">
        <v>43281</v>
      </c>
      <c r="B747" s="177">
        <v>3030</v>
      </c>
      <c r="C747" s="177" t="str">
        <f>VLOOKUP(B747,'Chart of Accounts'!A:B,2,FALSE)</f>
        <v>Phones - Landlines &amp; Facsimile</v>
      </c>
      <c r="D747" s="177" t="s">
        <v>265</v>
      </c>
      <c r="E747" s="177" t="s">
        <v>264</v>
      </c>
      <c r="F747" s="177" t="s">
        <v>3571</v>
      </c>
      <c r="G747" s="177" t="s">
        <v>245</v>
      </c>
      <c r="H747" s="177">
        <v>0.7</v>
      </c>
      <c r="I747" s="177">
        <v>0</v>
      </c>
      <c r="J747" s="177" t="s">
        <v>194</v>
      </c>
      <c r="K747" s="177" t="s">
        <v>201</v>
      </c>
      <c r="L747" s="177" t="s">
        <v>201</v>
      </c>
      <c r="M747" s="177" t="s">
        <v>2464</v>
      </c>
      <c r="N747" s="177" t="s">
        <v>212</v>
      </c>
    </row>
    <row r="748" spans="1:14" x14ac:dyDescent="0.25">
      <c r="A748" s="179">
        <v>43281</v>
      </c>
      <c r="B748" s="177">
        <v>3030</v>
      </c>
      <c r="C748" s="177" t="str">
        <f>VLOOKUP(B748,'Chart of Accounts'!A:B,2,FALSE)</f>
        <v>Phones - Landlines &amp; Facsimile</v>
      </c>
      <c r="D748" s="177" t="s">
        <v>265</v>
      </c>
      <c r="E748" s="177" t="s">
        <v>264</v>
      </c>
      <c r="F748" s="177" t="s">
        <v>3570</v>
      </c>
      <c r="G748" s="177" t="s">
        <v>245</v>
      </c>
      <c r="H748" s="177">
        <v>0.7</v>
      </c>
      <c r="I748" s="177">
        <v>0</v>
      </c>
      <c r="J748" s="177" t="s">
        <v>194</v>
      </c>
      <c r="K748" s="177" t="s">
        <v>201</v>
      </c>
      <c r="L748" s="177" t="s">
        <v>201</v>
      </c>
      <c r="M748" s="177" t="s">
        <v>2464</v>
      </c>
      <c r="N748" s="177" t="s">
        <v>212</v>
      </c>
    </row>
    <row r="749" spans="1:14" x14ac:dyDescent="0.25">
      <c r="A749" s="179">
        <v>43281</v>
      </c>
      <c r="B749" s="177">
        <v>3030</v>
      </c>
      <c r="C749" s="177" t="str">
        <f>VLOOKUP(B749,'Chart of Accounts'!A:B,2,FALSE)</f>
        <v>Phones - Landlines &amp; Facsimile</v>
      </c>
      <c r="D749" s="177" t="s">
        <v>265</v>
      </c>
      <c r="E749" s="177" t="s">
        <v>264</v>
      </c>
      <c r="F749" s="177" t="s">
        <v>3569</v>
      </c>
      <c r="G749" s="177" t="s">
        <v>245</v>
      </c>
      <c r="H749" s="177">
        <v>2.02</v>
      </c>
      <c r="I749" s="177">
        <v>0</v>
      </c>
      <c r="J749" s="177" t="s">
        <v>194</v>
      </c>
      <c r="K749" s="177" t="s">
        <v>201</v>
      </c>
      <c r="L749" s="177" t="s">
        <v>201</v>
      </c>
      <c r="M749" s="177" t="s">
        <v>2464</v>
      </c>
      <c r="N749" s="177" t="s">
        <v>212</v>
      </c>
    </row>
    <row r="750" spans="1:14" x14ac:dyDescent="0.25">
      <c r="A750" s="179">
        <v>43281</v>
      </c>
      <c r="B750" s="177">
        <v>3030</v>
      </c>
      <c r="C750" s="177" t="str">
        <f>VLOOKUP(B750,'Chart of Accounts'!A:B,2,FALSE)</f>
        <v>Phones - Landlines &amp; Facsimile</v>
      </c>
      <c r="D750" s="177" t="s">
        <v>265</v>
      </c>
      <c r="E750" s="177" t="s">
        <v>264</v>
      </c>
      <c r="F750" s="177" t="s">
        <v>3568</v>
      </c>
      <c r="G750" s="177" t="s">
        <v>245</v>
      </c>
      <c r="H750" s="177">
        <v>1.98</v>
      </c>
      <c r="I750" s="177">
        <v>0</v>
      </c>
      <c r="J750" s="177" t="s">
        <v>194</v>
      </c>
      <c r="K750" s="177" t="s">
        <v>201</v>
      </c>
      <c r="L750" s="177" t="s">
        <v>201</v>
      </c>
      <c r="M750" s="177" t="s">
        <v>2464</v>
      </c>
      <c r="N750" s="177" t="s">
        <v>212</v>
      </c>
    </row>
    <row r="751" spans="1:14" x14ac:dyDescent="0.25">
      <c r="A751" s="179">
        <v>43281</v>
      </c>
      <c r="B751" s="177">
        <v>3030</v>
      </c>
      <c r="C751" s="177" t="str">
        <f>VLOOKUP(B751,'Chart of Accounts'!A:B,2,FALSE)</f>
        <v>Phones - Landlines &amp; Facsimile</v>
      </c>
      <c r="D751" s="177" t="s">
        <v>265</v>
      </c>
      <c r="E751" s="177" t="s">
        <v>264</v>
      </c>
      <c r="F751" s="177" t="s">
        <v>3567</v>
      </c>
      <c r="G751" s="177" t="s">
        <v>245</v>
      </c>
      <c r="H751" s="177">
        <v>6.06</v>
      </c>
      <c r="I751" s="177">
        <v>0</v>
      </c>
      <c r="J751" s="177" t="s">
        <v>194</v>
      </c>
      <c r="K751" s="177" t="s">
        <v>201</v>
      </c>
      <c r="L751" s="177" t="s">
        <v>201</v>
      </c>
      <c r="M751" s="177" t="s">
        <v>2464</v>
      </c>
      <c r="N751" s="177" t="s">
        <v>212</v>
      </c>
    </row>
    <row r="752" spans="1:14" x14ac:dyDescent="0.25">
      <c r="A752" s="179">
        <v>43281</v>
      </c>
      <c r="B752" s="177">
        <v>3030</v>
      </c>
      <c r="C752" s="177" t="str">
        <f>VLOOKUP(B752,'Chart of Accounts'!A:B,2,FALSE)</f>
        <v>Phones - Landlines &amp; Facsimile</v>
      </c>
      <c r="D752" s="177" t="s">
        <v>265</v>
      </c>
      <c r="E752" s="177" t="s">
        <v>264</v>
      </c>
      <c r="F752" s="177" t="s">
        <v>3566</v>
      </c>
      <c r="G752" s="177" t="s">
        <v>245</v>
      </c>
      <c r="H752" s="177">
        <v>6.19</v>
      </c>
      <c r="I752" s="177">
        <v>0</v>
      </c>
      <c r="J752" s="177" t="s">
        <v>194</v>
      </c>
      <c r="K752" s="177" t="s">
        <v>201</v>
      </c>
      <c r="L752" s="177" t="s">
        <v>201</v>
      </c>
      <c r="M752" s="177" t="s">
        <v>2464</v>
      </c>
      <c r="N752" s="177" t="s">
        <v>212</v>
      </c>
    </row>
    <row r="753" spans="1:14" x14ac:dyDescent="0.25">
      <c r="A753" s="179">
        <v>43281</v>
      </c>
      <c r="B753" s="177">
        <v>3030</v>
      </c>
      <c r="C753" s="177" t="str">
        <f>VLOOKUP(B753,'Chart of Accounts'!A:B,2,FALSE)</f>
        <v>Phones - Landlines &amp; Facsimile</v>
      </c>
      <c r="D753" s="177" t="s">
        <v>265</v>
      </c>
      <c r="E753" s="177" t="s">
        <v>264</v>
      </c>
      <c r="F753" s="177" t="s">
        <v>3565</v>
      </c>
      <c r="G753" s="177" t="s">
        <v>245</v>
      </c>
      <c r="H753" s="177">
        <v>14.38</v>
      </c>
      <c r="I753" s="177">
        <v>0</v>
      </c>
      <c r="J753" s="177" t="s">
        <v>194</v>
      </c>
      <c r="K753" s="177" t="s">
        <v>201</v>
      </c>
      <c r="L753" s="177" t="s">
        <v>201</v>
      </c>
      <c r="M753" s="177" t="s">
        <v>2464</v>
      </c>
      <c r="N753" s="177" t="s">
        <v>212</v>
      </c>
    </row>
    <row r="754" spans="1:14" x14ac:dyDescent="0.25">
      <c r="A754" s="179">
        <v>43281</v>
      </c>
      <c r="B754" s="177">
        <v>3030</v>
      </c>
      <c r="C754" s="177" t="str">
        <f>VLOOKUP(B754,'Chart of Accounts'!A:B,2,FALSE)</f>
        <v>Phones - Landlines &amp; Facsimile</v>
      </c>
      <c r="D754" s="177" t="s">
        <v>265</v>
      </c>
      <c r="E754" s="177" t="s">
        <v>264</v>
      </c>
      <c r="F754" s="177" t="s">
        <v>3564</v>
      </c>
      <c r="G754" s="177" t="s">
        <v>245</v>
      </c>
      <c r="H754" s="177">
        <v>0.73</v>
      </c>
      <c r="I754" s="177">
        <v>0</v>
      </c>
      <c r="J754" s="177" t="s">
        <v>194</v>
      </c>
      <c r="K754" s="177" t="s">
        <v>201</v>
      </c>
      <c r="L754" s="177" t="s">
        <v>201</v>
      </c>
      <c r="M754" s="177" t="s">
        <v>2464</v>
      </c>
      <c r="N754" s="177" t="s">
        <v>212</v>
      </c>
    </row>
    <row r="755" spans="1:14" x14ac:dyDescent="0.25">
      <c r="A755" s="179">
        <v>43281</v>
      </c>
      <c r="B755" s="177">
        <v>3030</v>
      </c>
      <c r="C755" s="177" t="str">
        <f>VLOOKUP(B755,'Chart of Accounts'!A:B,2,FALSE)</f>
        <v>Phones - Landlines &amp; Facsimile</v>
      </c>
      <c r="D755" s="177" t="s">
        <v>265</v>
      </c>
      <c r="E755" s="177" t="s">
        <v>264</v>
      </c>
      <c r="F755" s="177" t="s">
        <v>3563</v>
      </c>
      <c r="G755" s="177" t="s">
        <v>245</v>
      </c>
      <c r="H755" s="177">
        <v>11.26</v>
      </c>
      <c r="I755" s="177">
        <v>0</v>
      </c>
      <c r="J755" s="177" t="s">
        <v>194</v>
      </c>
      <c r="K755" s="177" t="s">
        <v>201</v>
      </c>
      <c r="L755" s="177" t="s">
        <v>201</v>
      </c>
      <c r="M755" s="177" t="s">
        <v>2464</v>
      </c>
      <c r="N755" s="177" t="s">
        <v>212</v>
      </c>
    </row>
    <row r="756" spans="1:14" x14ac:dyDescent="0.25">
      <c r="A756" s="179">
        <v>43281</v>
      </c>
      <c r="B756" s="177">
        <v>3030</v>
      </c>
      <c r="C756" s="177" t="str">
        <f>VLOOKUP(B756,'Chart of Accounts'!A:B,2,FALSE)</f>
        <v>Phones - Landlines &amp; Facsimile</v>
      </c>
      <c r="D756" s="177" t="s">
        <v>265</v>
      </c>
      <c r="E756" s="177" t="s">
        <v>264</v>
      </c>
      <c r="F756" s="177" t="s">
        <v>3562</v>
      </c>
      <c r="G756" s="177" t="s">
        <v>245</v>
      </c>
      <c r="H756" s="177">
        <v>5.57</v>
      </c>
      <c r="I756" s="177">
        <v>0</v>
      </c>
      <c r="J756" s="177" t="s">
        <v>194</v>
      </c>
      <c r="K756" s="177" t="s">
        <v>201</v>
      </c>
      <c r="L756" s="177" t="s">
        <v>201</v>
      </c>
      <c r="M756" s="177" t="s">
        <v>2464</v>
      </c>
      <c r="N756" s="177" t="s">
        <v>212</v>
      </c>
    </row>
    <row r="757" spans="1:14" x14ac:dyDescent="0.25">
      <c r="A757" s="179">
        <v>42917</v>
      </c>
      <c r="B757" s="177">
        <v>3150</v>
      </c>
      <c r="C757" s="177" t="str">
        <f>VLOOKUP(B757,'Chart of Accounts'!A:B,2,FALSE)</f>
        <v>Insurance Premium &amp; Excess</v>
      </c>
      <c r="D757" s="177" t="s">
        <v>265</v>
      </c>
      <c r="E757" s="177" t="s">
        <v>264</v>
      </c>
      <c r="F757" s="177" t="s">
        <v>3561</v>
      </c>
      <c r="G757" s="177" t="s">
        <v>245</v>
      </c>
      <c r="H757" s="177">
        <v>58.37</v>
      </c>
      <c r="I757" s="177">
        <v>0</v>
      </c>
      <c r="J757" s="177" t="s">
        <v>2168</v>
      </c>
      <c r="K757" s="177" t="s">
        <v>2172</v>
      </c>
      <c r="L757" s="177" t="s">
        <v>2172</v>
      </c>
      <c r="M757" s="177" t="s">
        <v>3560</v>
      </c>
    </row>
    <row r="758" spans="1:14" x14ac:dyDescent="0.25">
      <c r="A758" s="179">
        <v>42917</v>
      </c>
      <c r="B758" s="177">
        <v>3150</v>
      </c>
      <c r="C758" s="177" t="str">
        <f>VLOOKUP(B758,'Chart of Accounts'!A:B,2,FALSE)</f>
        <v>Insurance Premium &amp; Excess</v>
      </c>
      <c r="D758" s="177" t="s">
        <v>265</v>
      </c>
      <c r="E758" s="177" t="s">
        <v>264</v>
      </c>
      <c r="F758" s="177" t="s">
        <v>3559</v>
      </c>
      <c r="G758" s="177" t="s">
        <v>245</v>
      </c>
      <c r="H758" s="177">
        <v>424.79</v>
      </c>
      <c r="I758" s="177">
        <v>0</v>
      </c>
      <c r="J758" s="177" t="s">
        <v>2168</v>
      </c>
      <c r="K758" s="177" t="s">
        <v>2172</v>
      </c>
      <c r="L758" s="177" t="s">
        <v>2172</v>
      </c>
      <c r="M758" s="177" t="s">
        <v>3558</v>
      </c>
    </row>
    <row r="759" spans="1:14" x14ac:dyDescent="0.25">
      <c r="A759" s="179">
        <v>42917</v>
      </c>
      <c r="B759" s="177">
        <v>3150</v>
      </c>
      <c r="C759" s="177" t="str">
        <f>VLOOKUP(B759,'Chart of Accounts'!A:B,2,FALSE)</f>
        <v>Insurance Premium &amp; Excess</v>
      </c>
      <c r="D759" s="177" t="s">
        <v>265</v>
      </c>
      <c r="E759" s="177" t="s">
        <v>264</v>
      </c>
      <c r="F759" s="177" t="s">
        <v>3557</v>
      </c>
      <c r="G759" s="177" t="s">
        <v>245</v>
      </c>
      <c r="H759" s="177">
        <v>570.55999999999995</v>
      </c>
      <c r="I759" s="177">
        <v>0</v>
      </c>
      <c r="J759" s="177" t="s">
        <v>2168</v>
      </c>
      <c r="K759" s="177" t="s">
        <v>2172</v>
      </c>
      <c r="L759" s="177" t="s">
        <v>2172</v>
      </c>
      <c r="M759" s="177" t="s">
        <v>3556</v>
      </c>
    </row>
    <row r="760" spans="1:14" x14ac:dyDescent="0.25">
      <c r="A760" s="179">
        <v>42948</v>
      </c>
      <c r="B760" s="177">
        <v>3150</v>
      </c>
      <c r="C760" s="177" t="str">
        <f>VLOOKUP(B760,'Chart of Accounts'!A:B,2,FALSE)</f>
        <v>Insurance Premium &amp; Excess</v>
      </c>
      <c r="D760" s="177" t="s">
        <v>265</v>
      </c>
      <c r="E760" s="177" t="s">
        <v>264</v>
      </c>
      <c r="F760" s="177" t="s">
        <v>3561</v>
      </c>
      <c r="G760" s="177" t="s">
        <v>245</v>
      </c>
      <c r="H760" s="177">
        <v>58.37</v>
      </c>
      <c r="I760" s="177">
        <v>0</v>
      </c>
      <c r="J760" s="177" t="s">
        <v>2168</v>
      </c>
      <c r="K760" s="177" t="s">
        <v>2171</v>
      </c>
      <c r="L760" s="177" t="s">
        <v>2171</v>
      </c>
      <c r="M760" s="177" t="s">
        <v>3560</v>
      </c>
    </row>
    <row r="761" spans="1:14" x14ac:dyDescent="0.25">
      <c r="A761" s="179">
        <v>42948</v>
      </c>
      <c r="B761" s="177">
        <v>3150</v>
      </c>
      <c r="C761" s="177" t="str">
        <f>VLOOKUP(B761,'Chart of Accounts'!A:B,2,FALSE)</f>
        <v>Insurance Premium &amp; Excess</v>
      </c>
      <c r="D761" s="177" t="s">
        <v>265</v>
      </c>
      <c r="E761" s="177" t="s">
        <v>264</v>
      </c>
      <c r="F761" s="177" t="s">
        <v>3559</v>
      </c>
      <c r="G761" s="177" t="s">
        <v>245</v>
      </c>
      <c r="H761" s="177">
        <v>424.79</v>
      </c>
      <c r="I761" s="177">
        <v>0</v>
      </c>
      <c r="J761" s="177" t="s">
        <v>2168</v>
      </c>
      <c r="K761" s="177" t="s">
        <v>2171</v>
      </c>
      <c r="L761" s="177" t="s">
        <v>2171</v>
      </c>
      <c r="M761" s="177" t="s">
        <v>3558</v>
      </c>
    </row>
    <row r="762" spans="1:14" x14ac:dyDescent="0.25">
      <c r="A762" s="179">
        <v>42948</v>
      </c>
      <c r="B762" s="177">
        <v>3150</v>
      </c>
      <c r="C762" s="177" t="str">
        <f>VLOOKUP(B762,'Chart of Accounts'!A:B,2,FALSE)</f>
        <v>Insurance Premium &amp; Excess</v>
      </c>
      <c r="D762" s="177" t="s">
        <v>265</v>
      </c>
      <c r="E762" s="177" t="s">
        <v>264</v>
      </c>
      <c r="F762" s="177" t="s">
        <v>3557</v>
      </c>
      <c r="G762" s="177" t="s">
        <v>245</v>
      </c>
      <c r="H762" s="177">
        <v>570.55999999999995</v>
      </c>
      <c r="I762" s="177">
        <v>0</v>
      </c>
      <c r="J762" s="177" t="s">
        <v>2168</v>
      </c>
      <c r="K762" s="177" t="s">
        <v>2171</v>
      </c>
      <c r="L762" s="177" t="s">
        <v>2171</v>
      </c>
      <c r="M762" s="177" t="s">
        <v>3556</v>
      </c>
    </row>
    <row r="763" spans="1:14" x14ac:dyDescent="0.25">
      <c r="A763" s="179">
        <v>42979</v>
      </c>
      <c r="B763" s="177">
        <v>3150</v>
      </c>
      <c r="C763" s="177" t="str">
        <f>VLOOKUP(B763,'Chart of Accounts'!A:B,2,FALSE)</f>
        <v>Insurance Premium &amp; Excess</v>
      </c>
      <c r="D763" s="177" t="s">
        <v>265</v>
      </c>
      <c r="E763" s="177" t="s">
        <v>264</v>
      </c>
      <c r="F763" s="177" t="s">
        <v>3561</v>
      </c>
      <c r="G763" s="177" t="s">
        <v>245</v>
      </c>
      <c r="H763" s="177">
        <v>58.37</v>
      </c>
      <c r="I763" s="177">
        <v>0</v>
      </c>
      <c r="J763" s="177" t="s">
        <v>2168</v>
      </c>
      <c r="K763" s="177" t="s">
        <v>189</v>
      </c>
      <c r="L763" s="177" t="s">
        <v>189</v>
      </c>
      <c r="M763" s="177" t="s">
        <v>3560</v>
      </c>
    </row>
    <row r="764" spans="1:14" x14ac:dyDescent="0.25">
      <c r="A764" s="179">
        <v>42979</v>
      </c>
      <c r="B764" s="177">
        <v>3150</v>
      </c>
      <c r="C764" s="177" t="str">
        <f>VLOOKUP(B764,'Chart of Accounts'!A:B,2,FALSE)</f>
        <v>Insurance Premium &amp; Excess</v>
      </c>
      <c r="D764" s="177" t="s">
        <v>265</v>
      </c>
      <c r="E764" s="177" t="s">
        <v>264</v>
      </c>
      <c r="F764" s="177" t="s">
        <v>3559</v>
      </c>
      <c r="G764" s="177" t="s">
        <v>245</v>
      </c>
      <c r="H764" s="177">
        <v>424.79</v>
      </c>
      <c r="I764" s="177">
        <v>0</v>
      </c>
      <c r="J764" s="177" t="s">
        <v>2168</v>
      </c>
      <c r="K764" s="177" t="s">
        <v>189</v>
      </c>
      <c r="L764" s="177" t="s">
        <v>189</v>
      </c>
      <c r="M764" s="177" t="s">
        <v>3558</v>
      </c>
    </row>
    <row r="765" spans="1:14" x14ac:dyDescent="0.25">
      <c r="A765" s="179">
        <v>42979</v>
      </c>
      <c r="B765" s="177">
        <v>3150</v>
      </c>
      <c r="C765" s="177" t="str">
        <f>VLOOKUP(B765,'Chart of Accounts'!A:B,2,FALSE)</f>
        <v>Insurance Premium &amp; Excess</v>
      </c>
      <c r="D765" s="177" t="s">
        <v>265</v>
      </c>
      <c r="E765" s="177" t="s">
        <v>264</v>
      </c>
      <c r="F765" s="177" t="s">
        <v>3557</v>
      </c>
      <c r="G765" s="177" t="s">
        <v>245</v>
      </c>
      <c r="H765" s="177">
        <v>570.55999999999995</v>
      </c>
      <c r="I765" s="177">
        <v>0</v>
      </c>
      <c r="J765" s="177" t="s">
        <v>2168</v>
      </c>
      <c r="K765" s="177" t="s">
        <v>189</v>
      </c>
      <c r="L765" s="177" t="s">
        <v>189</v>
      </c>
      <c r="M765" s="177" t="s">
        <v>3556</v>
      </c>
    </row>
    <row r="766" spans="1:14" x14ac:dyDescent="0.25">
      <c r="A766" s="179">
        <v>43021</v>
      </c>
      <c r="B766" s="177">
        <v>3150</v>
      </c>
      <c r="C766" s="177" t="str">
        <f>VLOOKUP(B766,'Chart of Accounts'!A:B,2,FALSE)</f>
        <v>Insurance Premium &amp; Excess</v>
      </c>
      <c r="D766" s="177" t="s">
        <v>265</v>
      </c>
      <c r="E766" s="177" t="s">
        <v>264</v>
      </c>
      <c r="F766" s="177" t="s">
        <v>3555</v>
      </c>
      <c r="G766" s="177" t="s">
        <v>245</v>
      </c>
      <c r="H766" s="177">
        <v>468.45</v>
      </c>
      <c r="I766" s="177">
        <v>0</v>
      </c>
      <c r="K766" s="177" t="s">
        <v>201</v>
      </c>
      <c r="M766" s="177" t="s">
        <v>3524</v>
      </c>
    </row>
    <row r="767" spans="1:14" x14ac:dyDescent="0.25">
      <c r="A767" s="179">
        <v>43021</v>
      </c>
      <c r="B767" s="177">
        <v>3150</v>
      </c>
      <c r="C767" s="177" t="str">
        <f>VLOOKUP(B767,'Chart of Accounts'!A:B,2,FALSE)</f>
        <v>Insurance Premium &amp; Excess</v>
      </c>
      <c r="D767" s="177" t="s">
        <v>265</v>
      </c>
      <c r="E767" s="177" t="s">
        <v>264</v>
      </c>
      <c r="F767" s="177" t="s">
        <v>3554</v>
      </c>
      <c r="G767" s="177" t="s">
        <v>245</v>
      </c>
      <c r="H767" s="177">
        <v>85.42</v>
      </c>
      <c r="I767" s="177">
        <v>0</v>
      </c>
      <c r="K767" s="177" t="s">
        <v>201</v>
      </c>
      <c r="M767" s="177" t="s">
        <v>3522</v>
      </c>
    </row>
    <row r="768" spans="1:14" x14ac:dyDescent="0.25">
      <c r="A768" s="179">
        <v>43021</v>
      </c>
      <c r="B768" s="177">
        <v>3150</v>
      </c>
      <c r="C768" s="177" t="str">
        <f>VLOOKUP(B768,'Chart of Accounts'!A:B,2,FALSE)</f>
        <v>Insurance Premium &amp; Excess</v>
      </c>
      <c r="D768" s="177" t="s">
        <v>265</v>
      </c>
      <c r="E768" s="177" t="s">
        <v>264</v>
      </c>
      <c r="F768" s="177" t="s">
        <v>3553</v>
      </c>
      <c r="G768" s="177" t="s">
        <v>245</v>
      </c>
      <c r="H768" s="177">
        <v>874.85</v>
      </c>
      <c r="I768" s="177">
        <v>0</v>
      </c>
      <c r="K768" s="177" t="s">
        <v>201</v>
      </c>
      <c r="M768" s="177" t="s">
        <v>3520</v>
      </c>
    </row>
    <row r="769" spans="1:13" x14ac:dyDescent="0.25">
      <c r="A769" s="179">
        <v>43021</v>
      </c>
      <c r="B769" s="177">
        <v>3150</v>
      </c>
      <c r="C769" s="177" t="str">
        <f>VLOOKUP(B769,'Chart of Accounts'!A:B,2,FALSE)</f>
        <v>Insurance Premium &amp; Excess</v>
      </c>
      <c r="D769" s="177" t="s">
        <v>265</v>
      </c>
      <c r="E769" s="177" t="s">
        <v>264</v>
      </c>
      <c r="F769" s="177" t="s">
        <v>3552</v>
      </c>
      <c r="G769" s="177" t="s">
        <v>245</v>
      </c>
      <c r="H769" s="177">
        <v>164.58</v>
      </c>
      <c r="I769" s="177">
        <v>0</v>
      </c>
      <c r="K769" s="177" t="s">
        <v>201</v>
      </c>
      <c r="M769" s="177" t="s">
        <v>3542</v>
      </c>
    </row>
    <row r="770" spans="1:13" x14ac:dyDescent="0.25">
      <c r="A770" s="179">
        <v>43033</v>
      </c>
      <c r="B770" s="177">
        <v>3150</v>
      </c>
      <c r="C770" s="177" t="str">
        <f>VLOOKUP(B770,'Chart of Accounts'!A:B,2,FALSE)</f>
        <v>Insurance Premium &amp; Excess</v>
      </c>
      <c r="D770" s="177" t="s">
        <v>265</v>
      </c>
      <c r="E770" s="177" t="s">
        <v>264</v>
      </c>
      <c r="F770" s="177" t="s">
        <v>3551</v>
      </c>
      <c r="G770" s="177" t="s">
        <v>245</v>
      </c>
      <c r="H770" s="177">
        <v>-18</v>
      </c>
      <c r="I770" s="177">
        <v>0</v>
      </c>
      <c r="J770" s="177" t="s">
        <v>189</v>
      </c>
      <c r="K770" s="177" t="s">
        <v>2168</v>
      </c>
      <c r="L770" s="177" t="s">
        <v>2168</v>
      </c>
      <c r="M770" s="177" t="s">
        <v>3545</v>
      </c>
    </row>
    <row r="771" spans="1:13" x14ac:dyDescent="0.25">
      <c r="A771" s="179">
        <v>43033</v>
      </c>
      <c r="B771" s="177">
        <v>3150</v>
      </c>
      <c r="C771" s="177" t="str">
        <f>VLOOKUP(B771,'Chart of Accounts'!A:B,2,FALSE)</f>
        <v>Insurance Premium &amp; Excess</v>
      </c>
      <c r="D771" s="177" t="s">
        <v>265</v>
      </c>
      <c r="E771" s="177" t="s">
        <v>264</v>
      </c>
      <c r="F771" s="177" t="s">
        <v>3550</v>
      </c>
      <c r="G771" s="177" t="s">
        <v>245</v>
      </c>
      <c r="H771" s="177">
        <v>-90</v>
      </c>
      <c r="I771" s="177">
        <v>0</v>
      </c>
      <c r="J771" s="177" t="s">
        <v>189</v>
      </c>
      <c r="K771" s="177" t="s">
        <v>2168</v>
      </c>
      <c r="L771" s="177" t="s">
        <v>2168</v>
      </c>
      <c r="M771" s="177" t="s">
        <v>3545</v>
      </c>
    </row>
    <row r="772" spans="1:13" x14ac:dyDescent="0.25">
      <c r="A772" s="179">
        <v>43033</v>
      </c>
      <c r="B772" s="177">
        <v>3150</v>
      </c>
      <c r="C772" s="177" t="str">
        <f>VLOOKUP(B772,'Chart of Accounts'!A:B,2,FALSE)</f>
        <v>Insurance Premium &amp; Excess</v>
      </c>
      <c r="D772" s="177" t="s">
        <v>265</v>
      </c>
      <c r="E772" s="177" t="s">
        <v>264</v>
      </c>
      <c r="F772" s="177" t="s">
        <v>3549</v>
      </c>
      <c r="G772" s="177" t="s">
        <v>245</v>
      </c>
      <c r="H772" s="177">
        <v>-42</v>
      </c>
      <c r="I772" s="177">
        <v>0</v>
      </c>
      <c r="J772" s="177" t="s">
        <v>189</v>
      </c>
      <c r="K772" s="177" t="s">
        <v>2168</v>
      </c>
      <c r="L772" s="177" t="s">
        <v>2168</v>
      </c>
      <c r="M772" s="177" t="s">
        <v>3545</v>
      </c>
    </row>
    <row r="773" spans="1:13" x14ac:dyDescent="0.25">
      <c r="A773" s="179">
        <v>43033</v>
      </c>
      <c r="B773" s="177">
        <v>3150</v>
      </c>
      <c r="C773" s="177" t="str">
        <f>VLOOKUP(B773,'Chart of Accounts'!A:B,2,FALSE)</f>
        <v>Insurance Premium &amp; Excess</v>
      </c>
      <c r="D773" s="177" t="s">
        <v>265</v>
      </c>
      <c r="E773" s="177" t="s">
        <v>264</v>
      </c>
      <c r="F773" s="177" t="s">
        <v>3548</v>
      </c>
      <c r="G773" s="177" t="s">
        <v>245</v>
      </c>
      <c r="H773" s="177">
        <v>-60</v>
      </c>
      <c r="I773" s="177">
        <v>0</v>
      </c>
      <c r="J773" s="177" t="s">
        <v>189</v>
      </c>
      <c r="K773" s="177" t="s">
        <v>2168</v>
      </c>
      <c r="L773" s="177" t="s">
        <v>2168</v>
      </c>
      <c r="M773" s="177" t="s">
        <v>3545</v>
      </c>
    </row>
    <row r="774" spans="1:13" x14ac:dyDescent="0.25">
      <c r="A774" s="179">
        <v>43033</v>
      </c>
      <c r="B774" s="177">
        <v>3150</v>
      </c>
      <c r="C774" s="177" t="str">
        <f>VLOOKUP(B774,'Chart of Accounts'!A:B,2,FALSE)</f>
        <v>Insurance Premium &amp; Excess</v>
      </c>
      <c r="D774" s="177" t="s">
        <v>265</v>
      </c>
      <c r="E774" s="177" t="s">
        <v>264</v>
      </c>
      <c r="F774" s="177" t="s">
        <v>3547</v>
      </c>
      <c r="G774" s="177" t="s">
        <v>245</v>
      </c>
      <c r="H774" s="177">
        <v>-60</v>
      </c>
      <c r="I774" s="177">
        <v>0</v>
      </c>
      <c r="J774" s="177" t="s">
        <v>189</v>
      </c>
      <c r="K774" s="177" t="s">
        <v>2168</v>
      </c>
      <c r="L774" s="177" t="s">
        <v>2168</v>
      </c>
      <c r="M774" s="177" t="s">
        <v>3545</v>
      </c>
    </row>
    <row r="775" spans="1:13" x14ac:dyDescent="0.25">
      <c r="A775" s="179">
        <v>43033</v>
      </c>
      <c r="B775" s="177">
        <v>3150</v>
      </c>
      <c r="C775" s="177" t="str">
        <f>VLOOKUP(B775,'Chart of Accounts'!A:B,2,FALSE)</f>
        <v>Insurance Premium &amp; Excess</v>
      </c>
      <c r="D775" s="177" t="s">
        <v>265</v>
      </c>
      <c r="E775" s="177" t="s">
        <v>264</v>
      </c>
      <c r="F775" s="177" t="s">
        <v>3546</v>
      </c>
      <c r="G775" s="177" t="s">
        <v>245</v>
      </c>
      <c r="H775" s="177">
        <v>-168</v>
      </c>
      <c r="I775" s="177">
        <v>0</v>
      </c>
      <c r="J775" s="177" t="s">
        <v>189</v>
      </c>
      <c r="K775" s="177" t="s">
        <v>2168</v>
      </c>
      <c r="L775" s="177" t="s">
        <v>2168</v>
      </c>
      <c r="M775" s="177" t="s">
        <v>3545</v>
      </c>
    </row>
    <row r="776" spans="1:13" x14ac:dyDescent="0.25">
      <c r="A776" s="179">
        <v>43040</v>
      </c>
      <c r="B776" s="177">
        <v>3150</v>
      </c>
      <c r="C776" s="177" t="str">
        <f>VLOOKUP(B776,'Chart of Accounts'!A:B,2,FALSE)</f>
        <v>Insurance Premium &amp; Excess</v>
      </c>
      <c r="D776" s="177" t="s">
        <v>265</v>
      </c>
      <c r="E776" s="177" t="s">
        <v>264</v>
      </c>
      <c r="F776" s="177" t="s">
        <v>3525</v>
      </c>
      <c r="G776" s="177" t="s">
        <v>245</v>
      </c>
      <c r="H776" s="177">
        <v>468.45</v>
      </c>
      <c r="I776" s="177">
        <v>0</v>
      </c>
      <c r="J776" s="177" t="s">
        <v>2168</v>
      </c>
      <c r="K776" s="177" t="s">
        <v>189</v>
      </c>
      <c r="L776" s="177" t="s">
        <v>189</v>
      </c>
      <c r="M776" s="177" t="s">
        <v>3524</v>
      </c>
    </row>
    <row r="777" spans="1:13" x14ac:dyDescent="0.25">
      <c r="A777" s="179">
        <v>43040</v>
      </c>
      <c r="B777" s="177">
        <v>3150</v>
      </c>
      <c r="C777" s="177" t="str">
        <f>VLOOKUP(B777,'Chart of Accounts'!A:B,2,FALSE)</f>
        <v>Insurance Premium &amp; Excess</v>
      </c>
      <c r="D777" s="177" t="s">
        <v>265</v>
      </c>
      <c r="E777" s="177" t="s">
        <v>264</v>
      </c>
      <c r="F777" s="177" t="s">
        <v>3544</v>
      </c>
      <c r="G777" s="177" t="s">
        <v>245</v>
      </c>
      <c r="H777" s="177">
        <v>939.58</v>
      </c>
      <c r="I777" s="177">
        <v>0</v>
      </c>
      <c r="J777" s="177" t="s">
        <v>2168</v>
      </c>
      <c r="K777" s="177" t="s">
        <v>189</v>
      </c>
      <c r="L777" s="177" t="s">
        <v>189</v>
      </c>
      <c r="M777" s="177" t="s">
        <v>3522</v>
      </c>
    </row>
    <row r="778" spans="1:13" x14ac:dyDescent="0.25">
      <c r="A778" s="179">
        <v>43040</v>
      </c>
      <c r="B778" s="177">
        <v>3150</v>
      </c>
      <c r="C778" s="177" t="str">
        <f>VLOOKUP(B778,'Chart of Accounts'!A:B,2,FALSE)</f>
        <v>Insurance Premium &amp; Excess</v>
      </c>
      <c r="D778" s="177" t="s">
        <v>265</v>
      </c>
      <c r="E778" s="177" t="s">
        <v>264</v>
      </c>
      <c r="F778" s="177" t="s">
        <v>3521</v>
      </c>
      <c r="G778" s="177" t="s">
        <v>245</v>
      </c>
      <c r="H778" s="177">
        <v>874.85</v>
      </c>
      <c r="I778" s="177">
        <v>0</v>
      </c>
      <c r="J778" s="177" t="s">
        <v>2168</v>
      </c>
      <c r="K778" s="177" t="s">
        <v>189</v>
      </c>
      <c r="L778" s="177" t="s">
        <v>189</v>
      </c>
      <c r="M778" s="177" t="s">
        <v>3520</v>
      </c>
    </row>
    <row r="779" spans="1:13" x14ac:dyDescent="0.25">
      <c r="A779" s="179">
        <v>43040</v>
      </c>
      <c r="B779" s="177">
        <v>3150</v>
      </c>
      <c r="C779" s="177" t="str">
        <f>VLOOKUP(B779,'Chart of Accounts'!A:B,2,FALSE)</f>
        <v>Insurance Premium &amp; Excess</v>
      </c>
      <c r="D779" s="177" t="s">
        <v>265</v>
      </c>
      <c r="E779" s="177" t="s">
        <v>264</v>
      </c>
      <c r="F779" s="177" t="s">
        <v>3543</v>
      </c>
      <c r="G779" s="177" t="s">
        <v>245</v>
      </c>
      <c r="H779" s="178">
        <v>1810.42</v>
      </c>
      <c r="I779" s="177">
        <v>0</v>
      </c>
      <c r="J779" s="177" t="s">
        <v>2168</v>
      </c>
      <c r="K779" s="177" t="s">
        <v>189</v>
      </c>
      <c r="L779" s="177" t="s">
        <v>189</v>
      </c>
      <c r="M779" s="177" t="s">
        <v>3542</v>
      </c>
    </row>
    <row r="780" spans="1:13" x14ac:dyDescent="0.25">
      <c r="A780" s="179">
        <v>43040</v>
      </c>
      <c r="B780" s="177">
        <v>3150</v>
      </c>
      <c r="C780" s="177" t="str">
        <f>VLOOKUP(B780,'Chart of Accounts'!A:B,2,FALSE)</f>
        <v>Insurance Premium &amp; Excess</v>
      </c>
      <c r="D780" s="177" t="s">
        <v>265</v>
      </c>
      <c r="E780" s="177" t="s">
        <v>264</v>
      </c>
      <c r="F780" s="177" t="s">
        <v>3541</v>
      </c>
      <c r="G780" s="177" t="s">
        <v>245</v>
      </c>
      <c r="H780" s="178">
        <v>4089.17</v>
      </c>
      <c r="I780" s="177">
        <v>0</v>
      </c>
      <c r="J780" s="177" t="s">
        <v>2168</v>
      </c>
      <c r="K780" s="177" t="s">
        <v>189</v>
      </c>
      <c r="L780" s="177" t="s">
        <v>189</v>
      </c>
      <c r="M780" s="177" t="s">
        <v>3540</v>
      </c>
    </row>
    <row r="781" spans="1:13" x14ac:dyDescent="0.25">
      <c r="A781" s="179">
        <v>43053</v>
      </c>
      <c r="B781" s="177">
        <v>3150</v>
      </c>
      <c r="C781" s="177" t="str">
        <f>VLOOKUP(B781,'Chart of Accounts'!A:B,2,FALSE)</f>
        <v>Insurance Premium &amp; Excess</v>
      </c>
      <c r="D781" s="177" t="s">
        <v>265</v>
      </c>
      <c r="E781" s="177" t="s">
        <v>264</v>
      </c>
      <c r="F781" s="177" t="s">
        <v>3539</v>
      </c>
      <c r="G781" s="177" t="s">
        <v>245</v>
      </c>
      <c r="H781" s="177">
        <v>-67</v>
      </c>
      <c r="I781" s="177">
        <v>0</v>
      </c>
      <c r="J781" s="177" t="s">
        <v>189</v>
      </c>
      <c r="K781" s="177" t="s">
        <v>2168</v>
      </c>
      <c r="L781" s="177" t="s">
        <v>2168</v>
      </c>
      <c r="M781" s="177" t="s">
        <v>3538</v>
      </c>
    </row>
    <row r="782" spans="1:13" x14ac:dyDescent="0.25">
      <c r="A782" s="179">
        <v>43054</v>
      </c>
      <c r="B782" s="177">
        <v>3150</v>
      </c>
      <c r="C782" s="177" t="str">
        <f>VLOOKUP(B782,'Chart of Accounts'!A:B,2,FALSE)</f>
        <v>Insurance Premium &amp; Excess</v>
      </c>
      <c r="D782" s="177" t="s">
        <v>265</v>
      </c>
      <c r="E782" s="177" t="s">
        <v>264</v>
      </c>
      <c r="F782" s="177" t="s">
        <v>3537</v>
      </c>
      <c r="G782" s="177" t="s">
        <v>245</v>
      </c>
      <c r="H782" s="177">
        <v>-326.89999999999998</v>
      </c>
      <c r="I782" s="177">
        <v>0</v>
      </c>
      <c r="J782" s="177" t="s">
        <v>189</v>
      </c>
      <c r="K782" s="177" t="s">
        <v>2168</v>
      </c>
      <c r="L782" s="177" t="s">
        <v>2168</v>
      </c>
      <c r="M782" s="177" t="s">
        <v>3536</v>
      </c>
    </row>
    <row r="783" spans="1:13" x14ac:dyDescent="0.25">
      <c r="A783" s="179">
        <v>43069</v>
      </c>
      <c r="B783" s="177">
        <v>3150</v>
      </c>
      <c r="C783" s="177" t="str">
        <f>VLOOKUP(B783,'Chart of Accounts'!A:B,2,FALSE)</f>
        <v>Insurance Premium &amp; Excess</v>
      </c>
      <c r="D783" s="177" t="s">
        <v>265</v>
      </c>
      <c r="E783" s="177" t="s">
        <v>264</v>
      </c>
      <c r="F783" s="177" t="s">
        <v>3535</v>
      </c>
      <c r="G783" s="177" t="s">
        <v>245</v>
      </c>
      <c r="H783" s="178">
        <v>-4089.17</v>
      </c>
      <c r="I783" s="177">
        <v>0</v>
      </c>
      <c r="J783" s="177" t="s">
        <v>262</v>
      </c>
      <c r="K783" s="177" t="s">
        <v>189</v>
      </c>
      <c r="L783" s="177" t="s">
        <v>189</v>
      </c>
      <c r="M783" s="177" t="s">
        <v>3534</v>
      </c>
    </row>
    <row r="784" spans="1:13" x14ac:dyDescent="0.25">
      <c r="A784" s="179">
        <v>43070</v>
      </c>
      <c r="B784" s="177">
        <v>3150</v>
      </c>
      <c r="C784" s="177" t="str">
        <f>VLOOKUP(B784,'Chart of Accounts'!A:B,2,FALSE)</f>
        <v>Insurance Premium &amp; Excess</v>
      </c>
      <c r="D784" s="177" t="s">
        <v>265</v>
      </c>
      <c r="E784" s="177" t="s">
        <v>264</v>
      </c>
      <c r="F784" s="177" t="s">
        <v>3525</v>
      </c>
      <c r="G784" s="177" t="s">
        <v>245</v>
      </c>
      <c r="H784" s="177">
        <v>468.45</v>
      </c>
      <c r="I784" s="177">
        <v>0</v>
      </c>
      <c r="J784" s="177" t="s">
        <v>2168</v>
      </c>
      <c r="K784" s="177" t="s">
        <v>189</v>
      </c>
      <c r="L784" s="177" t="s">
        <v>189</v>
      </c>
      <c r="M784" s="177" t="s">
        <v>3524</v>
      </c>
    </row>
    <row r="785" spans="1:13" x14ac:dyDescent="0.25">
      <c r="A785" s="179">
        <v>43070</v>
      </c>
      <c r="B785" s="177">
        <v>3150</v>
      </c>
      <c r="C785" s="177" t="str">
        <f>VLOOKUP(B785,'Chart of Accounts'!A:B,2,FALSE)</f>
        <v>Insurance Premium &amp; Excess</v>
      </c>
      <c r="D785" s="177" t="s">
        <v>265</v>
      </c>
      <c r="E785" s="177" t="s">
        <v>264</v>
      </c>
      <c r="F785" s="177" t="s">
        <v>3521</v>
      </c>
      <c r="G785" s="177" t="s">
        <v>245</v>
      </c>
      <c r="H785" s="177">
        <v>874.85</v>
      </c>
      <c r="I785" s="177">
        <v>0</v>
      </c>
      <c r="J785" s="177" t="s">
        <v>2168</v>
      </c>
      <c r="K785" s="177" t="s">
        <v>189</v>
      </c>
      <c r="L785" s="177" t="s">
        <v>189</v>
      </c>
      <c r="M785" s="177" t="s">
        <v>3520</v>
      </c>
    </row>
    <row r="786" spans="1:13" x14ac:dyDescent="0.25">
      <c r="A786" s="179">
        <v>43101</v>
      </c>
      <c r="B786" s="177">
        <v>3150</v>
      </c>
      <c r="C786" s="177" t="str">
        <f>VLOOKUP(B786,'Chart of Accounts'!A:B,2,FALSE)</f>
        <v>Insurance Premium &amp; Excess</v>
      </c>
      <c r="D786" s="177" t="s">
        <v>265</v>
      </c>
      <c r="E786" s="177" t="s">
        <v>264</v>
      </c>
      <c r="F786" s="177" t="s">
        <v>3533</v>
      </c>
      <c r="G786" s="177" t="s">
        <v>245</v>
      </c>
      <c r="H786" s="177">
        <v>-939.58</v>
      </c>
      <c r="I786" s="177">
        <v>0</v>
      </c>
      <c r="J786" s="177" t="s">
        <v>2168</v>
      </c>
      <c r="K786" s="177" t="s">
        <v>189</v>
      </c>
      <c r="L786" s="177" t="s">
        <v>189</v>
      </c>
      <c r="M786" s="177" t="s">
        <v>3532</v>
      </c>
    </row>
    <row r="787" spans="1:13" x14ac:dyDescent="0.25">
      <c r="A787" s="179">
        <v>43101</v>
      </c>
      <c r="B787" s="177">
        <v>3150</v>
      </c>
      <c r="C787" s="177" t="str">
        <f>VLOOKUP(B787,'Chart of Accounts'!A:B,2,FALSE)</f>
        <v>Insurance Premium &amp; Excess</v>
      </c>
      <c r="D787" s="177" t="s">
        <v>265</v>
      </c>
      <c r="E787" s="177" t="s">
        <v>264</v>
      </c>
      <c r="F787" s="177" t="s">
        <v>3525</v>
      </c>
      <c r="G787" s="177" t="s">
        <v>245</v>
      </c>
      <c r="H787" s="177">
        <v>468.45</v>
      </c>
      <c r="I787" s="177">
        <v>0</v>
      </c>
      <c r="J787" s="177" t="s">
        <v>2168</v>
      </c>
      <c r="K787" s="177" t="s">
        <v>189</v>
      </c>
      <c r="L787" s="177" t="s">
        <v>189</v>
      </c>
      <c r="M787" s="177" t="s">
        <v>3524</v>
      </c>
    </row>
    <row r="788" spans="1:13" x14ac:dyDescent="0.25">
      <c r="A788" s="179">
        <v>43101</v>
      </c>
      <c r="B788" s="177">
        <v>3150</v>
      </c>
      <c r="C788" s="177" t="str">
        <f>VLOOKUP(B788,'Chart of Accounts'!A:B,2,FALSE)</f>
        <v>Insurance Premium &amp; Excess</v>
      </c>
      <c r="D788" s="177" t="s">
        <v>265</v>
      </c>
      <c r="E788" s="177" t="s">
        <v>264</v>
      </c>
      <c r="F788" s="177" t="s">
        <v>3521</v>
      </c>
      <c r="G788" s="177" t="s">
        <v>245</v>
      </c>
      <c r="H788" s="177">
        <v>874.85</v>
      </c>
      <c r="I788" s="177">
        <v>0</v>
      </c>
      <c r="J788" s="177" t="s">
        <v>2168</v>
      </c>
      <c r="K788" s="177" t="s">
        <v>189</v>
      </c>
      <c r="L788" s="177" t="s">
        <v>189</v>
      </c>
      <c r="M788" s="177" t="s">
        <v>3520</v>
      </c>
    </row>
    <row r="789" spans="1:13" x14ac:dyDescent="0.25">
      <c r="A789" s="179">
        <v>43123</v>
      </c>
      <c r="B789" s="177">
        <v>3150</v>
      </c>
      <c r="C789" s="177" t="str">
        <f>VLOOKUP(B789,'Chart of Accounts'!A:B,2,FALSE)</f>
        <v>Insurance Premium &amp; Excess</v>
      </c>
      <c r="D789" s="177" t="s">
        <v>265</v>
      </c>
      <c r="E789" s="177" t="s">
        <v>264</v>
      </c>
      <c r="F789" s="177" t="s">
        <v>3531</v>
      </c>
      <c r="G789" s="177" t="s">
        <v>245</v>
      </c>
      <c r="H789" s="177">
        <v>-12</v>
      </c>
      <c r="I789" s="177">
        <v>0</v>
      </c>
      <c r="J789" s="177" t="s">
        <v>188</v>
      </c>
      <c r="K789" s="177" t="s">
        <v>189</v>
      </c>
      <c r="L789" s="177" t="s">
        <v>189</v>
      </c>
      <c r="M789" s="177" t="s">
        <v>3530</v>
      </c>
    </row>
    <row r="790" spans="1:13" x14ac:dyDescent="0.25">
      <c r="A790" s="179">
        <v>43123</v>
      </c>
      <c r="B790" s="177">
        <v>3150</v>
      </c>
      <c r="C790" s="177" t="str">
        <f>VLOOKUP(B790,'Chart of Accounts'!A:B,2,FALSE)</f>
        <v>Insurance Premium &amp; Excess</v>
      </c>
      <c r="D790" s="177" t="s">
        <v>265</v>
      </c>
      <c r="E790" s="177" t="s">
        <v>264</v>
      </c>
      <c r="F790" s="177" t="s">
        <v>3529</v>
      </c>
      <c r="G790" s="177" t="s">
        <v>245</v>
      </c>
      <c r="H790" s="177">
        <v>12</v>
      </c>
      <c r="I790" s="177">
        <v>0</v>
      </c>
      <c r="J790" s="177" t="s">
        <v>189</v>
      </c>
      <c r="K790" s="177" t="s">
        <v>2168</v>
      </c>
      <c r="L790" s="177" t="s">
        <v>2168</v>
      </c>
      <c r="M790" s="177" t="s">
        <v>3528</v>
      </c>
    </row>
    <row r="791" spans="1:13" x14ac:dyDescent="0.25">
      <c r="A791" s="179">
        <v>43132</v>
      </c>
      <c r="B791" s="177">
        <v>3150</v>
      </c>
      <c r="C791" s="177" t="str">
        <f>VLOOKUP(B791,'Chart of Accounts'!A:B,2,FALSE)</f>
        <v>Insurance Premium &amp; Excess</v>
      </c>
      <c r="D791" s="177" t="s">
        <v>265</v>
      </c>
      <c r="E791" s="177" t="s">
        <v>264</v>
      </c>
      <c r="F791" s="177" t="s">
        <v>3525</v>
      </c>
      <c r="G791" s="177" t="s">
        <v>245</v>
      </c>
      <c r="H791" s="177">
        <v>468.45</v>
      </c>
      <c r="I791" s="177">
        <v>0</v>
      </c>
      <c r="J791" s="177" t="s">
        <v>2168</v>
      </c>
      <c r="K791" s="177" t="s">
        <v>189</v>
      </c>
      <c r="L791" s="177" t="s">
        <v>189</v>
      </c>
      <c r="M791" s="177" t="s">
        <v>3524</v>
      </c>
    </row>
    <row r="792" spans="1:13" x14ac:dyDescent="0.25">
      <c r="A792" s="179">
        <v>43132</v>
      </c>
      <c r="B792" s="177">
        <v>3150</v>
      </c>
      <c r="C792" s="177" t="str">
        <f>VLOOKUP(B792,'Chart of Accounts'!A:B,2,FALSE)</f>
        <v>Insurance Premium &amp; Excess</v>
      </c>
      <c r="D792" s="177" t="s">
        <v>265</v>
      </c>
      <c r="E792" s="177" t="s">
        <v>264</v>
      </c>
      <c r="F792" s="177" t="s">
        <v>3521</v>
      </c>
      <c r="G792" s="177" t="s">
        <v>245</v>
      </c>
      <c r="H792" s="177">
        <v>874.85</v>
      </c>
      <c r="I792" s="177">
        <v>0</v>
      </c>
      <c r="J792" s="177" t="s">
        <v>2168</v>
      </c>
      <c r="K792" s="177" t="s">
        <v>189</v>
      </c>
      <c r="L792" s="177" t="s">
        <v>189</v>
      </c>
      <c r="M792" s="177" t="s">
        <v>3520</v>
      </c>
    </row>
    <row r="793" spans="1:13" x14ac:dyDescent="0.25">
      <c r="A793" s="179">
        <v>43160</v>
      </c>
      <c r="B793" s="177">
        <v>3150</v>
      </c>
      <c r="C793" s="177" t="str">
        <f>VLOOKUP(B793,'Chart of Accounts'!A:B,2,FALSE)</f>
        <v>Insurance Premium &amp; Excess</v>
      </c>
      <c r="D793" s="177" t="s">
        <v>265</v>
      </c>
      <c r="E793" s="177" t="s">
        <v>264</v>
      </c>
      <c r="F793" s="177" t="s">
        <v>3527</v>
      </c>
      <c r="G793" s="177" t="s">
        <v>245</v>
      </c>
      <c r="H793" s="177">
        <v>341.68</v>
      </c>
      <c r="I793" s="177">
        <v>0</v>
      </c>
      <c r="J793" s="177" t="s">
        <v>188</v>
      </c>
      <c r="K793" s="177" t="s">
        <v>189</v>
      </c>
      <c r="L793" s="177" t="s">
        <v>189</v>
      </c>
      <c r="M793" s="177" t="s">
        <v>3526</v>
      </c>
    </row>
    <row r="794" spans="1:13" x14ac:dyDescent="0.25">
      <c r="A794" s="179">
        <v>43160</v>
      </c>
      <c r="B794" s="177">
        <v>3150</v>
      </c>
      <c r="C794" s="177" t="str">
        <f>VLOOKUP(B794,'Chart of Accounts'!A:B,2,FALSE)</f>
        <v>Insurance Premium &amp; Excess</v>
      </c>
      <c r="D794" s="177" t="s">
        <v>265</v>
      </c>
      <c r="E794" s="177" t="s">
        <v>264</v>
      </c>
      <c r="F794" s="177" t="s">
        <v>3525</v>
      </c>
      <c r="G794" s="177" t="s">
        <v>245</v>
      </c>
      <c r="H794" s="177">
        <v>468.45</v>
      </c>
      <c r="I794" s="177">
        <v>0</v>
      </c>
      <c r="J794" s="177" t="s">
        <v>2168</v>
      </c>
      <c r="K794" s="177" t="s">
        <v>189</v>
      </c>
      <c r="L794" s="177" t="s">
        <v>189</v>
      </c>
      <c r="M794" s="177" t="s">
        <v>3524</v>
      </c>
    </row>
    <row r="795" spans="1:13" x14ac:dyDescent="0.25">
      <c r="A795" s="179">
        <v>43160</v>
      </c>
      <c r="B795" s="177">
        <v>3150</v>
      </c>
      <c r="C795" s="177" t="str">
        <f>VLOOKUP(B795,'Chart of Accounts'!A:B,2,FALSE)</f>
        <v>Insurance Premium &amp; Excess</v>
      </c>
      <c r="D795" s="177" t="s">
        <v>265</v>
      </c>
      <c r="E795" s="177" t="s">
        <v>264</v>
      </c>
      <c r="F795" s="177" t="s">
        <v>3523</v>
      </c>
      <c r="G795" s="177" t="s">
        <v>245</v>
      </c>
      <c r="H795" s="177">
        <v>85.42</v>
      </c>
      <c r="I795" s="177">
        <v>0</v>
      </c>
      <c r="J795" s="177" t="s">
        <v>188</v>
      </c>
      <c r="K795" s="177" t="s">
        <v>189</v>
      </c>
      <c r="L795" s="177" t="s">
        <v>189</v>
      </c>
      <c r="M795" s="177" t="s">
        <v>3522</v>
      </c>
    </row>
    <row r="796" spans="1:13" x14ac:dyDescent="0.25">
      <c r="A796" s="179">
        <v>43160</v>
      </c>
      <c r="B796" s="177">
        <v>3150</v>
      </c>
      <c r="C796" s="177" t="str">
        <f>VLOOKUP(B796,'Chart of Accounts'!A:B,2,FALSE)</f>
        <v>Insurance Premium &amp; Excess</v>
      </c>
      <c r="D796" s="177" t="s">
        <v>265</v>
      </c>
      <c r="E796" s="177" t="s">
        <v>264</v>
      </c>
      <c r="F796" s="177" t="s">
        <v>3521</v>
      </c>
      <c r="G796" s="177" t="s">
        <v>245</v>
      </c>
      <c r="H796" s="177">
        <v>874.85</v>
      </c>
      <c r="I796" s="177">
        <v>0</v>
      </c>
      <c r="J796" s="177" t="s">
        <v>2168</v>
      </c>
      <c r="K796" s="177" t="s">
        <v>189</v>
      </c>
      <c r="L796" s="177" t="s">
        <v>189</v>
      </c>
      <c r="M796" s="177" t="s">
        <v>3520</v>
      </c>
    </row>
    <row r="797" spans="1:13" x14ac:dyDescent="0.25">
      <c r="A797" s="179">
        <v>43191</v>
      </c>
      <c r="B797" s="177">
        <v>3150</v>
      </c>
      <c r="C797" s="177" t="str">
        <f>VLOOKUP(B797,'Chart of Accounts'!A:B,2,FALSE)</f>
        <v>Insurance Premium &amp; Excess</v>
      </c>
      <c r="D797" s="177" t="s">
        <v>265</v>
      </c>
      <c r="E797" s="177" t="s">
        <v>264</v>
      </c>
      <c r="F797" s="177" t="s">
        <v>3525</v>
      </c>
      <c r="G797" s="177" t="s">
        <v>245</v>
      </c>
      <c r="H797" s="177">
        <v>468.45</v>
      </c>
      <c r="I797" s="177">
        <v>0</v>
      </c>
      <c r="J797" s="177" t="s">
        <v>2168</v>
      </c>
      <c r="K797" s="177" t="s">
        <v>189</v>
      </c>
      <c r="L797" s="177" t="s">
        <v>189</v>
      </c>
      <c r="M797" s="177" t="s">
        <v>3524</v>
      </c>
    </row>
    <row r="798" spans="1:13" x14ac:dyDescent="0.25">
      <c r="A798" s="179">
        <v>43191</v>
      </c>
      <c r="B798" s="177">
        <v>3150</v>
      </c>
      <c r="C798" s="177" t="str">
        <f>VLOOKUP(B798,'Chart of Accounts'!A:B,2,FALSE)</f>
        <v>Insurance Premium &amp; Excess</v>
      </c>
      <c r="D798" s="177" t="s">
        <v>265</v>
      </c>
      <c r="E798" s="177" t="s">
        <v>264</v>
      </c>
      <c r="F798" s="177" t="s">
        <v>3523</v>
      </c>
      <c r="G798" s="177" t="s">
        <v>245</v>
      </c>
      <c r="H798" s="177">
        <v>85.42</v>
      </c>
      <c r="I798" s="177">
        <v>0</v>
      </c>
      <c r="J798" s="177" t="s">
        <v>188</v>
      </c>
      <c r="K798" s="177" t="s">
        <v>189</v>
      </c>
      <c r="L798" s="177" t="s">
        <v>189</v>
      </c>
      <c r="M798" s="177" t="s">
        <v>3522</v>
      </c>
    </row>
    <row r="799" spans="1:13" x14ac:dyDescent="0.25">
      <c r="A799" s="179">
        <v>43191</v>
      </c>
      <c r="B799" s="177">
        <v>3150</v>
      </c>
      <c r="C799" s="177" t="str">
        <f>VLOOKUP(B799,'Chart of Accounts'!A:B,2,FALSE)</f>
        <v>Insurance Premium &amp; Excess</v>
      </c>
      <c r="D799" s="177" t="s">
        <v>265</v>
      </c>
      <c r="E799" s="177" t="s">
        <v>264</v>
      </c>
      <c r="F799" s="177" t="s">
        <v>3521</v>
      </c>
      <c r="G799" s="177" t="s">
        <v>245</v>
      </c>
      <c r="H799" s="177">
        <v>874.85</v>
      </c>
      <c r="I799" s="177">
        <v>0</v>
      </c>
      <c r="J799" s="177" t="s">
        <v>2168</v>
      </c>
      <c r="K799" s="177" t="s">
        <v>189</v>
      </c>
      <c r="L799" s="177" t="s">
        <v>189</v>
      </c>
      <c r="M799" s="177" t="s">
        <v>3520</v>
      </c>
    </row>
    <row r="800" spans="1:13" x14ac:dyDescent="0.25">
      <c r="A800" s="179">
        <v>43221</v>
      </c>
      <c r="B800" s="177">
        <v>3150</v>
      </c>
      <c r="C800" s="177" t="str">
        <f>VLOOKUP(B800,'Chart of Accounts'!A:B,2,FALSE)</f>
        <v>Insurance Premium &amp; Excess</v>
      </c>
      <c r="D800" s="177" t="s">
        <v>265</v>
      </c>
      <c r="E800" s="177" t="s">
        <v>264</v>
      </c>
      <c r="F800" s="177" t="s">
        <v>3525</v>
      </c>
      <c r="G800" s="177" t="s">
        <v>245</v>
      </c>
      <c r="H800" s="177">
        <v>468.45</v>
      </c>
      <c r="I800" s="177">
        <v>0</v>
      </c>
      <c r="J800" s="177" t="s">
        <v>2168</v>
      </c>
      <c r="K800" s="177" t="s">
        <v>189</v>
      </c>
      <c r="L800" s="177" t="s">
        <v>189</v>
      </c>
      <c r="M800" s="177" t="s">
        <v>3524</v>
      </c>
    </row>
    <row r="801" spans="1:13" x14ac:dyDescent="0.25">
      <c r="A801" s="179">
        <v>43221</v>
      </c>
      <c r="B801" s="177">
        <v>3150</v>
      </c>
      <c r="C801" s="177" t="str">
        <f>VLOOKUP(B801,'Chart of Accounts'!A:B,2,FALSE)</f>
        <v>Insurance Premium &amp; Excess</v>
      </c>
      <c r="D801" s="177" t="s">
        <v>265</v>
      </c>
      <c r="E801" s="177" t="s">
        <v>264</v>
      </c>
      <c r="F801" s="177" t="s">
        <v>3523</v>
      </c>
      <c r="G801" s="177" t="s">
        <v>245</v>
      </c>
      <c r="H801" s="177">
        <v>85.42</v>
      </c>
      <c r="I801" s="177">
        <v>0</v>
      </c>
      <c r="J801" s="177" t="s">
        <v>188</v>
      </c>
      <c r="K801" s="177" t="s">
        <v>189</v>
      </c>
      <c r="L801" s="177" t="s">
        <v>189</v>
      </c>
      <c r="M801" s="177" t="s">
        <v>3522</v>
      </c>
    </row>
    <row r="802" spans="1:13" x14ac:dyDescent="0.25">
      <c r="A802" s="179">
        <v>43221</v>
      </c>
      <c r="B802" s="177">
        <v>3150</v>
      </c>
      <c r="C802" s="177" t="str">
        <f>VLOOKUP(B802,'Chart of Accounts'!A:B,2,FALSE)</f>
        <v>Insurance Premium &amp; Excess</v>
      </c>
      <c r="D802" s="177" t="s">
        <v>265</v>
      </c>
      <c r="E802" s="177" t="s">
        <v>264</v>
      </c>
      <c r="F802" s="177" t="s">
        <v>3521</v>
      </c>
      <c r="G802" s="177" t="s">
        <v>245</v>
      </c>
      <c r="H802" s="177">
        <v>874.85</v>
      </c>
      <c r="I802" s="177">
        <v>0</v>
      </c>
      <c r="J802" s="177" t="s">
        <v>2168</v>
      </c>
      <c r="K802" s="177" t="s">
        <v>189</v>
      </c>
      <c r="L802" s="177" t="s">
        <v>189</v>
      </c>
      <c r="M802" s="177" t="s">
        <v>3520</v>
      </c>
    </row>
    <row r="803" spans="1:13" x14ac:dyDescent="0.25">
      <c r="A803" s="179">
        <v>43252</v>
      </c>
      <c r="B803" s="177">
        <v>3150</v>
      </c>
      <c r="C803" s="177" t="str">
        <f>VLOOKUP(B803,'Chart of Accounts'!A:B,2,FALSE)</f>
        <v>Insurance Premium &amp; Excess</v>
      </c>
      <c r="D803" s="177" t="s">
        <v>265</v>
      </c>
      <c r="E803" s="177" t="s">
        <v>264</v>
      </c>
      <c r="F803" s="177" t="s">
        <v>3525</v>
      </c>
      <c r="G803" s="177" t="s">
        <v>245</v>
      </c>
      <c r="H803" s="177">
        <v>468.45</v>
      </c>
      <c r="I803" s="177">
        <v>0</v>
      </c>
      <c r="J803" s="177" t="s">
        <v>2168</v>
      </c>
      <c r="K803" s="177" t="s">
        <v>189</v>
      </c>
      <c r="L803" s="177" t="s">
        <v>189</v>
      </c>
      <c r="M803" s="177" t="s">
        <v>3524</v>
      </c>
    </row>
    <row r="804" spans="1:13" x14ac:dyDescent="0.25">
      <c r="A804" s="179">
        <v>43252</v>
      </c>
      <c r="B804" s="177">
        <v>3150</v>
      </c>
      <c r="C804" s="177" t="str">
        <f>VLOOKUP(B804,'Chart of Accounts'!A:B,2,FALSE)</f>
        <v>Insurance Premium &amp; Excess</v>
      </c>
      <c r="D804" s="177" t="s">
        <v>265</v>
      </c>
      <c r="E804" s="177" t="s">
        <v>264</v>
      </c>
      <c r="F804" s="177" t="s">
        <v>3523</v>
      </c>
      <c r="G804" s="177" t="s">
        <v>245</v>
      </c>
      <c r="H804" s="177">
        <v>85.42</v>
      </c>
      <c r="I804" s="177">
        <v>0</v>
      </c>
      <c r="J804" s="177" t="s">
        <v>188</v>
      </c>
      <c r="K804" s="177" t="s">
        <v>189</v>
      </c>
      <c r="L804" s="177" t="s">
        <v>189</v>
      </c>
      <c r="M804" s="177" t="s">
        <v>3522</v>
      </c>
    </row>
    <row r="805" spans="1:13" x14ac:dyDescent="0.25">
      <c r="A805" s="179">
        <v>43252</v>
      </c>
      <c r="B805" s="177">
        <v>3150</v>
      </c>
      <c r="C805" s="177" t="str">
        <f>VLOOKUP(B805,'Chart of Accounts'!A:B,2,FALSE)</f>
        <v>Insurance Premium &amp; Excess</v>
      </c>
      <c r="D805" s="177" t="s">
        <v>265</v>
      </c>
      <c r="E805" s="177" t="s">
        <v>264</v>
      </c>
      <c r="F805" s="177" t="s">
        <v>3521</v>
      </c>
      <c r="G805" s="177" t="s">
        <v>245</v>
      </c>
      <c r="H805" s="177">
        <v>874.85</v>
      </c>
      <c r="I805" s="177">
        <v>0</v>
      </c>
      <c r="J805" s="177" t="s">
        <v>2168</v>
      </c>
      <c r="K805" s="177" t="s">
        <v>189</v>
      </c>
      <c r="L805" s="177" t="s">
        <v>189</v>
      </c>
      <c r="M805" s="177" t="s">
        <v>3520</v>
      </c>
    </row>
    <row r="806" spans="1:13" x14ac:dyDescent="0.25">
      <c r="A806" s="179">
        <v>43195</v>
      </c>
      <c r="B806" s="177">
        <v>3175</v>
      </c>
      <c r="C806" s="177" t="str">
        <f>VLOOKUP(B806,'Chart of Accounts'!A:B,2,FALSE)</f>
        <v>Audio Systems Contracts</v>
      </c>
      <c r="D806" s="177" t="s">
        <v>265</v>
      </c>
      <c r="E806" s="177" t="s">
        <v>264</v>
      </c>
      <c r="F806" s="177" t="s">
        <v>3519</v>
      </c>
      <c r="G806" s="177" t="s">
        <v>245</v>
      </c>
      <c r="H806" s="177">
        <v>1.91</v>
      </c>
      <c r="I806" s="177">
        <v>0</v>
      </c>
      <c r="K806" s="177" t="s">
        <v>194</v>
      </c>
      <c r="M806" s="177" t="s">
        <v>2440</v>
      </c>
    </row>
    <row r="807" spans="1:13" x14ac:dyDescent="0.25">
      <c r="A807" s="179">
        <v>42917</v>
      </c>
      <c r="B807" s="177">
        <v>3205</v>
      </c>
      <c r="C807" s="177" t="str">
        <f>VLOOKUP(B807,'Chart of Accounts'!A:B,2,FALSE)</f>
        <v>Computer Software Maintenance</v>
      </c>
      <c r="D807" s="177" t="s">
        <v>265</v>
      </c>
      <c r="E807" s="177" t="s">
        <v>264</v>
      </c>
      <c r="F807" s="177" t="s">
        <v>3518</v>
      </c>
      <c r="G807" s="177" t="s">
        <v>245</v>
      </c>
      <c r="H807" s="177">
        <v>475</v>
      </c>
      <c r="I807" s="177">
        <v>0</v>
      </c>
      <c r="J807" s="177" t="s">
        <v>2168</v>
      </c>
      <c r="K807" s="177" t="s">
        <v>2172</v>
      </c>
      <c r="L807" s="177" t="s">
        <v>2172</v>
      </c>
      <c r="M807" s="177" t="s">
        <v>3517</v>
      </c>
    </row>
    <row r="808" spans="1:13" x14ac:dyDescent="0.25">
      <c r="A808" s="179">
        <v>42948</v>
      </c>
      <c r="B808" s="177">
        <v>3205</v>
      </c>
      <c r="C808" s="177" t="str">
        <f>VLOOKUP(B808,'Chart of Accounts'!A:B,2,FALSE)</f>
        <v>Computer Software Maintenance</v>
      </c>
      <c r="D808" s="177" t="s">
        <v>265</v>
      </c>
      <c r="E808" s="177" t="s">
        <v>264</v>
      </c>
      <c r="F808" s="177" t="s">
        <v>3518</v>
      </c>
      <c r="G808" s="177" t="s">
        <v>245</v>
      </c>
      <c r="H808" s="177">
        <v>475</v>
      </c>
      <c r="I808" s="177">
        <v>0</v>
      </c>
      <c r="J808" s="177" t="s">
        <v>2168</v>
      </c>
      <c r="K808" s="177" t="s">
        <v>2171</v>
      </c>
      <c r="L808" s="177" t="s">
        <v>2171</v>
      </c>
      <c r="M808" s="177" t="s">
        <v>3517</v>
      </c>
    </row>
    <row r="809" spans="1:13" x14ac:dyDescent="0.25">
      <c r="A809" s="179">
        <v>42979</v>
      </c>
      <c r="B809" s="177">
        <v>3205</v>
      </c>
      <c r="C809" s="177" t="str">
        <f>VLOOKUP(B809,'Chart of Accounts'!A:B,2,FALSE)</f>
        <v>Computer Software Maintenance</v>
      </c>
      <c r="D809" s="177" t="s">
        <v>265</v>
      </c>
      <c r="E809" s="177" t="s">
        <v>264</v>
      </c>
      <c r="F809" s="177" t="s">
        <v>3518</v>
      </c>
      <c r="G809" s="177" t="s">
        <v>245</v>
      </c>
      <c r="H809" s="177">
        <v>475</v>
      </c>
      <c r="I809" s="177">
        <v>0</v>
      </c>
      <c r="J809" s="177" t="s">
        <v>2168</v>
      </c>
      <c r="K809" s="177" t="s">
        <v>2171</v>
      </c>
      <c r="L809" s="177" t="s">
        <v>2171</v>
      </c>
      <c r="M809" s="177" t="s">
        <v>3517</v>
      </c>
    </row>
    <row r="810" spans="1:13" x14ac:dyDescent="0.25">
      <c r="A810" s="179">
        <v>43009</v>
      </c>
      <c r="B810" s="177">
        <v>3205</v>
      </c>
      <c r="C810" s="177" t="str">
        <f>VLOOKUP(B810,'Chart of Accounts'!A:B,2,FALSE)</f>
        <v>Computer Software Maintenance</v>
      </c>
      <c r="D810" s="177" t="s">
        <v>265</v>
      </c>
      <c r="E810" s="177" t="s">
        <v>264</v>
      </c>
      <c r="F810" s="177" t="s">
        <v>3518</v>
      </c>
      <c r="G810" s="177" t="s">
        <v>245</v>
      </c>
      <c r="H810" s="177">
        <v>475</v>
      </c>
      <c r="I810" s="177">
        <v>0</v>
      </c>
      <c r="J810" s="177" t="s">
        <v>2168</v>
      </c>
      <c r="K810" s="177" t="s">
        <v>189</v>
      </c>
      <c r="L810" s="177" t="s">
        <v>189</v>
      </c>
      <c r="M810" s="177" t="s">
        <v>3517</v>
      </c>
    </row>
    <row r="811" spans="1:13" x14ac:dyDescent="0.25">
      <c r="A811" s="179">
        <v>43040</v>
      </c>
      <c r="B811" s="177">
        <v>3205</v>
      </c>
      <c r="C811" s="177" t="str">
        <f>VLOOKUP(B811,'Chart of Accounts'!A:B,2,FALSE)</f>
        <v>Computer Software Maintenance</v>
      </c>
      <c r="D811" s="177" t="s">
        <v>265</v>
      </c>
      <c r="E811" s="177" t="s">
        <v>264</v>
      </c>
      <c r="F811" s="177" t="s">
        <v>3518</v>
      </c>
      <c r="G811" s="177" t="s">
        <v>245</v>
      </c>
      <c r="H811" s="177">
        <v>475</v>
      </c>
      <c r="I811" s="177">
        <v>0</v>
      </c>
      <c r="J811" s="177" t="s">
        <v>2168</v>
      </c>
      <c r="K811" s="177" t="s">
        <v>189</v>
      </c>
      <c r="L811" s="177" t="s">
        <v>189</v>
      </c>
      <c r="M811" s="177" t="s">
        <v>3517</v>
      </c>
    </row>
    <row r="812" spans="1:13" x14ac:dyDescent="0.25">
      <c r="A812" s="179">
        <v>43070</v>
      </c>
      <c r="B812" s="177">
        <v>3205</v>
      </c>
      <c r="C812" s="177" t="str">
        <f>VLOOKUP(B812,'Chart of Accounts'!A:B,2,FALSE)</f>
        <v>Computer Software Maintenance</v>
      </c>
      <c r="D812" s="177" t="s">
        <v>265</v>
      </c>
      <c r="E812" s="177" t="s">
        <v>264</v>
      </c>
      <c r="F812" s="177" t="s">
        <v>3518</v>
      </c>
      <c r="G812" s="177" t="s">
        <v>245</v>
      </c>
      <c r="H812" s="177">
        <v>475</v>
      </c>
      <c r="I812" s="177">
        <v>0</v>
      </c>
      <c r="J812" s="177" t="s">
        <v>2168</v>
      </c>
      <c r="K812" s="177" t="s">
        <v>189</v>
      </c>
      <c r="L812" s="177" t="s">
        <v>189</v>
      </c>
      <c r="M812" s="177" t="s">
        <v>3517</v>
      </c>
    </row>
    <row r="813" spans="1:13" x14ac:dyDescent="0.25">
      <c r="A813" s="179">
        <v>43101</v>
      </c>
      <c r="B813" s="177">
        <v>3205</v>
      </c>
      <c r="C813" s="177" t="str">
        <f>VLOOKUP(B813,'Chart of Accounts'!A:B,2,FALSE)</f>
        <v>Computer Software Maintenance</v>
      </c>
      <c r="D813" s="177" t="s">
        <v>265</v>
      </c>
      <c r="E813" s="177" t="s">
        <v>264</v>
      </c>
      <c r="F813" s="177" t="s">
        <v>3518</v>
      </c>
      <c r="G813" s="177" t="s">
        <v>245</v>
      </c>
      <c r="H813" s="177">
        <v>475</v>
      </c>
      <c r="I813" s="177">
        <v>0</v>
      </c>
      <c r="J813" s="177" t="s">
        <v>2168</v>
      </c>
      <c r="K813" s="177" t="s">
        <v>189</v>
      </c>
      <c r="L813" s="177" t="s">
        <v>189</v>
      </c>
      <c r="M813" s="177" t="s">
        <v>3517</v>
      </c>
    </row>
    <row r="814" spans="1:13" x14ac:dyDescent="0.25">
      <c r="A814" s="179">
        <v>43132</v>
      </c>
      <c r="B814" s="177">
        <v>3205</v>
      </c>
      <c r="C814" s="177" t="str">
        <f>VLOOKUP(B814,'Chart of Accounts'!A:B,2,FALSE)</f>
        <v>Computer Software Maintenance</v>
      </c>
      <c r="D814" s="177" t="s">
        <v>265</v>
      </c>
      <c r="E814" s="177" t="s">
        <v>264</v>
      </c>
      <c r="F814" s="177" t="s">
        <v>3518</v>
      </c>
      <c r="G814" s="177" t="s">
        <v>245</v>
      </c>
      <c r="H814" s="177">
        <v>475</v>
      </c>
      <c r="I814" s="177">
        <v>0</v>
      </c>
      <c r="J814" s="177" t="s">
        <v>2168</v>
      </c>
      <c r="K814" s="177" t="s">
        <v>188</v>
      </c>
      <c r="L814" s="177" t="s">
        <v>188</v>
      </c>
      <c r="M814" s="177" t="s">
        <v>3517</v>
      </c>
    </row>
    <row r="815" spans="1:13" x14ac:dyDescent="0.25">
      <c r="A815" s="179">
        <v>43160</v>
      </c>
      <c r="B815" s="177">
        <v>3205</v>
      </c>
      <c r="C815" s="177" t="str">
        <f>VLOOKUP(B815,'Chart of Accounts'!A:B,2,FALSE)</f>
        <v>Computer Software Maintenance</v>
      </c>
      <c r="D815" s="177" t="s">
        <v>265</v>
      </c>
      <c r="E815" s="177" t="s">
        <v>264</v>
      </c>
      <c r="F815" s="177" t="s">
        <v>3518</v>
      </c>
      <c r="G815" s="177" t="s">
        <v>245</v>
      </c>
      <c r="H815" s="177">
        <v>475</v>
      </c>
      <c r="I815" s="177">
        <v>0</v>
      </c>
      <c r="J815" s="177" t="s">
        <v>2168</v>
      </c>
      <c r="K815" s="177" t="s">
        <v>188</v>
      </c>
      <c r="L815" s="177" t="s">
        <v>188</v>
      </c>
      <c r="M815" s="177" t="s">
        <v>3517</v>
      </c>
    </row>
    <row r="816" spans="1:13" x14ac:dyDescent="0.25">
      <c r="A816" s="179">
        <v>43191</v>
      </c>
      <c r="B816" s="177">
        <v>3205</v>
      </c>
      <c r="C816" s="177" t="str">
        <f>VLOOKUP(B816,'Chart of Accounts'!A:B,2,FALSE)</f>
        <v>Computer Software Maintenance</v>
      </c>
      <c r="D816" s="177" t="s">
        <v>265</v>
      </c>
      <c r="E816" s="177" t="s">
        <v>264</v>
      </c>
      <c r="F816" s="177" t="s">
        <v>3518</v>
      </c>
      <c r="G816" s="177" t="s">
        <v>245</v>
      </c>
      <c r="H816" s="177">
        <v>475</v>
      </c>
      <c r="I816" s="177">
        <v>0</v>
      </c>
      <c r="J816" s="177" t="s">
        <v>2168</v>
      </c>
      <c r="K816" s="177" t="s">
        <v>188</v>
      </c>
      <c r="L816" s="177" t="s">
        <v>188</v>
      </c>
      <c r="M816" s="177" t="s">
        <v>3517</v>
      </c>
    </row>
    <row r="817" spans="1:13" x14ac:dyDescent="0.25">
      <c r="A817" s="179">
        <v>43221</v>
      </c>
      <c r="B817" s="177">
        <v>3205</v>
      </c>
      <c r="C817" s="177" t="str">
        <f>VLOOKUP(B817,'Chart of Accounts'!A:B,2,FALSE)</f>
        <v>Computer Software Maintenance</v>
      </c>
      <c r="D817" s="177" t="s">
        <v>265</v>
      </c>
      <c r="E817" s="177" t="s">
        <v>264</v>
      </c>
      <c r="F817" s="177" t="s">
        <v>3518</v>
      </c>
      <c r="G817" s="177" t="s">
        <v>245</v>
      </c>
      <c r="H817" s="177">
        <v>475</v>
      </c>
      <c r="I817" s="177">
        <v>0</v>
      </c>
      <c r="J817" s="177" t="s">
        <v>2168</v>
      </c>
      <c r="K817" s="177" t="s">
        <v>188</v>
      </c>
      <c r="L817" s="177" t="s">
        <v>188</v>
      </c>
      <c r="M817" s="177" t="s">
        <v>3517</v>
      </c>
    </row>
    <row r="818" spans="1:13" x14ac:dyDescent="0.25">
      <c r="A818" s="179">
        <v>43252</v>
      </c>
      <c r="B818" s="177">
        <v>3205</v>
      </c>
      <c r="C818" s="177" t="str">
        <f>VLOOKUP(B818,'Chart of Accounts'!A:B,2,FALSE)</f>
        <v>Computer Software Maintenance</v>
      </c>
      <c r="D818" s="177" t="s">
        <v>265</v>
      </c>
      <c r="E818" s="177" t="s">
        <v>264</v>
      </c>
      <c r="F818" s="177" t="s">
        <v>3518</v>
      </c>
      <c r="G818" s="177" t="s">
        <v>245</v>
      </c>
      <c r="H818" s="177">
        <v>475</v>
      </c>
      <c r="I818" s="177">
        <v>0</v>
      </c>
      <c r="J818" s="177" t="s">
        <v>2168</v>
      </c>
      <c r="K818" s="177" t="s">
        <v>188</v>
      </c>
      <c r="L818" s="177" t="s">
        <v>188</v>
      </c>
      <c r="M818" s="177" t="s">
        <v>3517</v>
      </c>
    </row>
    <row r="819" spans="1:13" x14ac:dyDescent="0.25">
      <c r="A819" s="179">
        <v>42917</v>
      </c>
      <c r="B819" s="177">
        <v>3215</v>
      </c>
      <c r="C819" s="177" t="str">
        <f>VLOOKUP(B819,'Chart of Accounts'!A:B,2,FALSE)</f>
        <v>Computer charges and Hostings</v>
      </c>
      <c r="D819" s="177" t="s">
        <v>265</v>
      </c>
      <c r="E819" s="177" t="s">
        <v>264</v>
      </c>
      <c r="F819" s="177" t="s">
        <v>3516</v>
      </c>
      <c r="G819" s="177" t="s">
        <v>245</v>
      </c>
      <c r="H819" s="178">
        <v>110000</v>
      </c>
      <c r="I819" s="177">
        <v>0</v>
      </c>
      <c r="J819" s="177" t="s">
        <v>2168</v>
      </c>
      <c r="K819" s="177" t="s">
        <v>2172</v>
      </c>
      <c r="L819" s="177" t="s">
        <v>2172</v>
      </c>
      <c r="M819" s="177" t="s">
        <v>855</v>
      </c>
    </row>
    <row r="820" spans="1:13" x14ac:dyDescent="0.25">
      <c r="A820" s="179">
        <v>42948</v>
      </c>
      <c r="B820" s="177">
        <v>3215</v>
      </c>
      <c r="C820" s="177" t="str">
        <f>VLOOKUP(B820,'Chart of Accounts'!A:B,2,FALSE)</f>
        <v>Computer charges and Hostings</v>
      </c>
      <c r="D820" s="177" t="s">
        <v>265</v>
      </c>
      <c r="E820" s="177" t="s">
        <v>264</v>
      </c>
      <c r="F820" s="177" t="s">
        <v>3516</v>
      </c>
      <c r="G820" s="177" t="s">
        <v>245</v>
      </c>
      <c r="H820" s="178">
        <v>110000</v>
      </c>
      <c r="I820" s="177">
        <v>0</v>
      </c>
      <c r="J820" s="177" t="s">
        <v>2168</v>
      </c>
      <c r="K820" s="177" t="s">
        <v>2171</v>
      </c>
      <c r="L820" s="177" t="s">
        <v>2171</v>
      </c>
      <c r="M820" s="177" t="s">
        <v>855</v>
      </c>
    </row>
    <row r="821" spans="1:13" x14ac:dyDescent="0.25">
      <c r="A821" s="179">
        <v>42979</v>
      </c>
      <c r="B821" s="177">
        <v>3215</v>
      </c>
      <c r="C821" s="177" t="str">
        <f>VLOOKUP(B821,'Chart of Accounts'!A:B,2,FALSE)</f>
        <v>Computer charges and Hostings</v>
      </c>
      <c r="D821" s="177" t="s">
        <v>265</v>
      </c>
      <c r="E821" s="177" t="s">
        <v>264</v>
      </c>
      <c r="F821" s="177" t="s">
        <v>3516</v>
      </c>
      <c r="G821" s="177" t="s">
        <v>245</v>
      </c>
      <c r="H821" s="178">
        <v>110000</v>
      </c>
      <c r="I821" s="177">
        <v>0</v>
      </c>
      <c r="J821" s="177" t="s">
        <v>2168</v>
      </c>
      <c r="K821" s="177" t="s">
        <v>2171</v>
      </c>
      <c r="L821" s="177" t="s">
        <v>2171</v>
      </c>
      <c r="M821" s="177" t="s">
        <v>855</v>
      </c>
    </row>
    <row r="822" spans="1:13" x14ac:dyDescent="0.25">
      <c r="A822" s="179">
        <v>43009</v>
      </c>
      <c r="B822" s="177">
        <v>3215</v>
      </c>
      <c r="C822" s="177" t="str">
        <f>VLOOKUP(B822,'Chart of Accounts'!A:B,2,FALSE)</f>
        <v>Computer charges and Hostings</v>
      </c>
      <c r="D822" s="177" t="s">
        <v>265</v>
      </c>
      <c r="E822" s="177" t="s">
        <v>264</v>
      </c>
      <c r="F822" s="177" t="s">
        <v>3516</v>
      </c>
      <c r="G822" s="177" t="s">
        <v>245</v>
      </c>
      <c r="H822" s="178">
        <v>110000</v>
      </c>
      <c r="I822" s="177">
        <v>0</v>
      </c>
      <c r="J822" s="177" t="s">
        <v>2168</v>
      </c>
      <c r="K822" s="177" t="s">
        <v>189</v>
      </c>
      <c r="L822" s="177" t="s">
        <v>189</v>
      </c>
      <c r="M822" s="177" t="s">
        <v>855</v>
      </c>
    </row>
    <row r="823" spans="1:13" x14ac:dyDescent="0.25">
      <c r="A823" s="179">
        <v>43040</v>
      </c>
      <c r="B823" s="177">
        <v>3215</v>
      </c>
      <c r="C823" s="177" t="str">
        <f>VLOOKUP(B823,'Chart of Accounts'!A:B,2,FALSE)</f>
        <v>Computer charges and Hostings</v>
      </c>
      <c r="D823" s="177" t="s">
        <v>265</v>
      </c>
      <c r="E823" s="177" t="s">
        <v>264</v>
      </c>
      <c r="F823" s="177" t="s">
        <v>3516</v>
      </c>
      <c r="G823" s="177" t="s">
        <v>245</v>
      </c>
      <c r="H823" s="178">
        <v>110000</v>
      </c>
      <c r="I823" s="177">
        <v>0</v>
      </c>
      <c r="J823" s="177" t="s">
        <v>2168</v>
      </c>
      <c r="K823" s="177" t="s">
        <v>189</v>
      </c>
      <c r="L823" s="177" t="s">
        <v>189</v>
      </c>
      <c r="M823" s="177" t="s">
        <v>855</v>
      </c>
    </row>
    <row r="824" spans="1:13" x14ac:dyDescent="0.25">
      <c r="A824" s="179">
        <v>43070</v>
      </c>
      <c r="B824" s="177">
        <v>3215</v>
      </c>
      <c r="C824" s="177" t="str">
        <f>VLOOKUP(B824,'Chart of Accounts'!A:B,2,FALSE)</f>
        <v>Computer charges and Hostings</v>
      </c>
      <c r="D824" s="177" t="s">
        <v>265</v>
      </c>
      <c r="E824" s="177" t="s">
        <v>264</v>
      </c>
      <c r="F824" s="177" t="s">
        <v>3516</v>
      </c>
      <c r="G824" s="177" t="s">
        <v>245</v>
      </c>
      <c r="H824" s="178">
        <v>110000</v>
      </c>
      <c r="I824" s="177">
        <v>0</v>
      </c>
      <c r="J824" s="177" t="s">
        <v>2168</v>
      </c>
      <c r="K824" s="177" t="s">
        <v>189</v>
      </c>
      <c r="L824" s="177" t="s">
        <v>189</v>
      </c>
      <c r="M824" s="177" t="s">
        <v>855</v>
      </c>
    </row>
    <row r="825" spans="1:13" x14ac:dyDescent="0.25">
      <c r="A825" s="179">
        <v>43101</v>
      </c>
      <c r="B825" s="177">
        <v>3215</v>
      </c>
      <c r="C825" s="177" t="str">
        <f>VLOOKUP(B825,'Chart of Accounts'!A:B,2,FALSE)</f>
        <v>Computer charges and Hostings</v>
      </c>
      <c r="D825" s="177" t="s">
        <v>265</v>
      </c>
      <c r="E825" s="177" t="s">
        <v>264</v>
      </c>
      <c r="F825" s="177" t="s">
        <v>3516</v>
      </c>
      <c r="G825" s="177" t="s">
        <v>245</v>
      </c>
      <c r="H825" s="178">
        <v>110000</v>
      </c>
      <c r="I825" s="177">
        <v>0</v>
      </c>
      <c r="J825" s="177" t="s">
        <v>2168</v>
      </c>
      <c r="K825" s="177" t="s">
        <v>189</v>
      </c>
      <c r="L825" s="177" t="s">
        <v>189</v>
      </c>
      <c r="M825" s="177" t="s">
        <v>855</v>
      </c>
    </row>
    <row r="826" spans="1:13" x14ac:dyDescent="0.25">
      <c r="A826" s="179">
        <v>43132</v>
      </c>
      <c r="B826" s="177">
        <v>3215</v>
      </c>
      <c r="C826" s="177" t="str">
        <f>VLOOKUP(B826,'Chart of Accounts'!A:B,2,FALSE)</f>
        <v>Computer charges and Hostings</v>
      </c>
      <c r="D826" s="177" t="s">
        <v>265</v>
      </c>
      <c r="E826" s="177" t="s">
        <v>264</v>
      </c>
      <c r="F826" s="177" t="s">
        <v>3516</v>
      </c>
      <c r="G826" s="177" t="s">
        <v>245</v>
      </c>
      <c r="H826" s="178">
        <v>110000</v>
      </c>
      <c r="I826" s="177">
        <v>0</v>
      </c>
      <c r="J826" s="177" t="s">
        <v>2168</v>
      </c>
      <c r="K826" s="177" t="s">
        <v>188</v>
      </c>
      <c r="L826" s="177" t="s">
        <v>188</v>
      </c>
      <c r="M826" s="177" t="s">
        <v>855</v>
      </c>
    </row>
    <row r="827" spans="1:13" x14ac:dyDescent="0.25">
      <c r="A827" s="179">
        <v>43160</v>
      </c>
      <c r="B827" s="177">
        <v>3215</v>
      </c>
      <c r="C827" s="177" t="str">
        <f>VLOOKUP(B827,'Chart of Accounts'!A:B,2,FALSE)</f>
        <v>Computer charges and Hostings</v>
      </c>
      <c r="D827" s="177" t="s">
        <v>265</v>
      </c>
      <c r="E827" s="177" t="s">
        <v>264</v>
      </c>
      <c r="F827" s="177" t="s">
        <v>3516</v>
      </c>
      <c r="G827" s="177" t="s">
        <v>245</v>
      </c>
      <c r="H827" s="178">
        <v>110000</v>
      </c>
      <c r="I827" s="177">
        <v>0</v>
      </c>
      <c r="J827" s="177" t="s">
        <v>2168</v>
      </c>
      <c r="K827" s="177" t="s">
        <v>188</v>
      </c>
      <c r="L827" s="177" t="s">
        <v>188</v>
      </c>
      <c r="M827" s="177" t="s">
        <v>855</v>
      </c>
    </row>
    <row r="828" spans="1:13" x14ac:dyDescent="0.25">
      <c r="A828" s="179">
        <v>43191</v>
      </c>
      <c r="B828" s="177">
        <v>3215</v>
      </c>
      <c r="C828" s="177" t="str">
        <f>VLOOKUP(B828,'Chart of Accounts'!A:B,2,FALSE)</f>
        <v>Computer charges and Hostings</v>
      </c>
      <c r="D828" s="177" t="s">
        <v>265</v>
      </c>
      <c r="E828" s="177" t="s">
        <v>264</v>
      </c>
      <c r="F828" s="177" t="s">
        <v>3516</v>
      </c>
      <c r="G828" s="177" t="s">
        <v>245</v>
      </c>
      <c r="H828" s="178">
        <v>110000</v>
      </c>
      <c r="I828" s="177">
        <v>0</v>
      </c>
      <c r="J828" s="177" t="s">
        <v>2168</v>
      </c>
      <c r="K828" s="177" t="s">
        <v>188</v>
      </c>
      <c r="L828" s="177" t="s">
        <v>188</v>
      </c>
      <c r="M828" s="177" t="s">
        <v>855</v>
      </c>
    </row>
    <row r="829" spans="1:13" x14ac:dyDescent="0.25">
      <c r="A829" s="179">
        <v>43221</v>
      </c>
      <c r="B829" s="177">
        <v>3215</v>
      </c>
      <c r="C829" s="177" t="str">
        <f>VLOOKUP(B829,'Chart of Accounts'!A:B,2,FALSE)</f>
        <v>Computer charges and Hostings</v>
      </c>
      <c r="D829" s="177" t="s">
        <v>265</v>
      </c>
      <c r="E829" s="177" t="s">
        <v>264</v>
      </c>
      <c r="F829" s="177" t="s">
        <v>3516</v>
      </c>
      <c r="G829" s="177" t="s">
        <v>245</v>
      </c>
      <c r="H829" s="178">
        <v>110000</v>
      </c>
      <c r="I829" s="177">
        <v>0</v>
      </c>
      <c r="J829" s="177" t="s">
        <v>2168</v>
      </c>
      <c r="K829" s="177" t="s">
        <v>188</v>
      </c>
      <c r="L829" s="177" t="s">
        <v>188</v>
      </c>
      <c r="M829" s="177" t="s">
        <v>855</v>
      </c>
    </row>
    <row r="830" spans="1:13" x14ac:dyDescent="0.25">
      <c r="A830" s="179">
        <v>43252</v>
      </c>
      <c r="B830" s="177">
        <v>3215</v>
      </c>
      <c r="C830" s="177" t="str">
        <f>VLOOKUP(B830,'Chart of Accounts'!A:B,2,FALSE)</f>
        <v>Computer charges and Hostings</v>
      </c>
      <c r="D830" s="177" t="s">
        <v>265</v>
      </c>
      <c r="E830" s="177" t="s">
        <v>264</v>
      </c>
      <c r="F830" s="177" t="s">
        <v>3516</v>
      </c>
      <c r="G830" s="177" t="s">
        <v>245</v>
      </c>
      <c r="H830" s="178">
        <v>110000</v>
      </c>
      <c r="I830" s="177">
        <v>0</v>
      </c>
      <c r="J830" s="177" t="s">
        <v>2168</v>
      </c>
      <c r="K830" s="177" t="s">
        <v>188</v>
      </c>
      <c r="L830" s="177" t="s">
        <v>188</v>
      </c>
      <c r="M830" s="177" t="s">
        <v>855</v>
      </c>
    </row>
    <row r="831" spans="1:13" x14ac:dyDescent="0.25">
      <c r="A831" s="179">
        <v>42917</v>
      </c>
      <c r="B831" s="177">
        <v>3230</v>
      </c>
      <c r="C831" s="177" t="str">
        <f>VLOOKUP(B831,'Chart of Accounts'!A:B,2,FALSE)</f>
        <v>Software Licenses</v>
      </c>
      <c r="D831" s="177" t="s">
        <v>265</v>
      </c>
      <c r="E831" s="177" t="s">
        <v>264</v>
      </c>
      <c r="F831" s="177" t="s">
        <v>3512</v>
      </c>
      <c r="G831" s="177" t="s">
        <v>245</v>
      </c>
      <c r="H831" s="178">
        <v>1032.5</v>
      </c>
      <c r="I831" s="177">
        <v>0</v>
      </c>
      <c r="J831" s="177" t="s">
        <v>2168</v>
      </c>
      <c r="K831" s="177" t="s">
        <v>2319</v>
      </c>
      <c r="L831" s="177" t="s">
        <v>2319</v>
      </c>
      <c r="M831" s="177" t="s">
        <v>3511</v>
      </c>
    </row>
    <row r="832" spans="1:13" x14ac:dyDescent="0.25">
      <c r="A832" s="179">
        <v>42917</v>
      </c>
      <c r="B832" s="177">
        <v>3230</v>
      </c>
      <c r="C832" s="177" t="str">
        <f>VLOOKUP(B832,'Chart of Accounts'!A:B,2,FALSE)</f>
        <v>Software Licenses</v>
      </c>
      <c r="D832" s="177" t="s">
        <v>265</v>
      </c>
      <c r="E832" s="177" t="s">
        <v>264</v>
      </c>
      <c r="F832" s="177" t="s">
        <v>3512</v>
      </c>
      <c r="G832" s="177" t="s">
        <v>245</v>
      </c>
      <c r="H832" s="178">
        <v>1032.5</v>
      </c>
      <c r="I832" s="177">
        <v>0</v>
      </c>
      <c r="J832" s="177" t="s">
        <v>2168</v>
      </c>
      <c r="K832" s="177" t="s">
        <v>2172</v>
      </c>
      <c r="L832" s="177" t="s">
        <v>2172</v>
      </c>
      <c r="M832" s="177" t="s">
        <v>3511</v>
      </c>
    </row>
    <row r="833" spans="1:14" x14ac:dyDescent="0.25">
      <c r="A833" s="179">
        <v>42917</v>
      </c>
      <c r="B833" s="177">
        <v>3230</v>
      </c>
      <c r="C833" s="177" t="str">
        <f>VLOOKUP(B833,'Chart of Accounts'!A:B,2,FALSE)</f>
        <v>Software Licenses</v>
      </c>
      <c r="D833" s="177" t="s">
        <v>265</v>
      </c>
      <c r="E833" s="177" t="s">
        <v>264</v>
      </c>
      <c r="F833" s="177" t="s">
        <v>3515</v>
      </c>
      <c r="G833" s="177" t="s">
        <v>245</v>
      </c>
      <c r="H833" s="178">
        <v>-1032.5</v>
      </c>
      <c r="I833" s="177">
        <v>0</v>
      </c>
      <c r="J833" s="177" t="s">
        <v>2168</v>
      </c>
      <c r="K833" s="177" t="s">
        <v>2172</v>
      </c>
      <c r="L833" s="177" t="s">
        <v>2172</v>
      </c>
      <c r="M833" s="177" t="s">
        <v>3514</v>
      </c>
      <c r="N833" s="177" t="s">
        <v>3513</v>
      </c>
    </row>
    <row r="834" spans="1:14" x14ac:dyDescent="0.25">
      <c r="A834" s="179">
        <v>42948</v>
      </c>
      <c r="B834" s="177">
        <v>3230</v>
      </c>
      <c r="C834" s="177" t="str">
        <f>VLOOKUP(B834,'Chart of Accounts'!A:B,2,FALSE)</f>
        <v>Software Licenses</v>
      </c>
      <c r="D834" s="177" t="s">
        <v>265</v>
      </c>
      <c r="E834" s="177" t="s">
        <v>264</v>
      </c>
      <c r="F834" s="177" t="s">
        <v>3512</v>
      </c>
      <c r="G834" s="177" t="s">
        <v>245</v>
      </c>
      <c r="H834" s="178">
        <v>1032.5</v>
      </c>
      <c r="I834" s="177">
        <v>0</v>
      </c>
      <c r="J834" s="177" t="s">
        <v>2168</v>
      </c>
      <c r="K834" s="177" t="s">
        <v>2171</v>
      </c>
      <c r="L834" s="177" t="s">
        <v>2171</v>
      </c>
      <c r="M834" s="177" t="s">
        <v>3511</v>
      </c>
    </row>
    <row r="835" spans="1:14" x14ac:dyDescent="0.25">
      <c r="A835" s="179">
        <v>42979</v>
      </c>
      <c r="B835" s="177">
        <v>3230</v>
      </c>
      <c r="C835" s="177" t="str">
        <f>VLOOKUP(B835,'Chart of Accounts'!A:B,2,FALSE)</f>
        <v>Software Licenses</v>
      </c>
      <c r="D835" s="177" t="s">
        <v>265</v>
      </c>
      <c r="E835" s="177" t="s">
        <v>264</v>
      </c>
      <c r="F835" s="177" t="s">
        <v>3512</v>
      </c>
      <c r="G835" s="177" t="s">
        <v>245</v>
      </c>
      <c r="H835" s="178">
        <v>1032.5</v>
      </c>
      <c r="I835" s="177">
        <v>0</v>
      </c>
      <c r="J835" s="177" t="s">
        <v>2168</v>
      </c>
      <c r="K835" s="177" t="s">
        <v>189</v>
      </c>
      <c r="L835" s="177" t="s">
        <v>189</v>
      </c>
      <c r="M835" s="177" t="s">
        <v>3511</v>
      </c>
    </row>
    <row r="836" spans="1:14" x14ac:dyDescent="0.25">
      <c r="A836" s="179">
        <v>43009</v>
      </c>
      <c r="B836" s="177">
        <v>3230</v>
      </c>
      <c r="C836" s="177" t="str">
        <f>VLOOKUP(B836,'Chart of Accounts'!A:B,2,FALSE)</f>
        <v>Software Licenses</v>
      </c>
      <c r="D836" s="177" t="s">
        <v>265</v>
      </c>
      <c r="E836" s="177" t="s">
        <v>264</v>
      </c>
      <c r="F836" s="177" t="s">
        <v>3512</v>
      </c>
      <c r="G836" s="177" t="s">
        <v>245</v>
      </c>
      <c r="H836" s="178">
        <v>1032.5</v>
      </c>
      <c r="I836" s="177">
        <v>0</v>
      </c>
      <c r="J836" s="177" t="s">
        <v>2168</v>
      </c>
      <c r="K836" s="177" t="s">
        <v>189</v>
      </c>
      <c r="L836" s="177" t="s">
        <v>189</v>
      </c>
      <c r="M836" s="177" t="s">
        <v>3511</v>
      </c>
    </row>
    <row r="837" spans="1:14" x14ac:dyDescent="0.25">
      <c r="A837" s="179">
        <v>43040</v>
      </c>
      <c r="B837" s="177">
        <v>3230</v>
      </c>
      <c r="C837" s="177" t="str">
        <f>VLOOKUP(B837,'Chart of Accounts'!A:B,2,FALSE)</f>
        <v>Software Licenses</v>
      </c>
      <c r="D837" s="177" t="s">
        <v>265</v>
      </c>
      <c r="E837" s="177" t="s">
        <v>264</v>
      </c>
      <c r="F837" s="177" t="s">
        <v>3512</v>
      </c>
      <c r="G837" s="177" t="s">
        <v>245</v>
      </c>
      <c r="H837" s="178">
        <v>1032.5</v>
      </c>
      <c r="I837" s="177">
        <v>0</v>
      </c>
      <c r="J837" s="177" t="s">
        <v>2168</v>
      </c>
      <c r="K837" s="177" t="s">
        <v>189</v>
      </c>
      <c r="L837" s="177" t="s">
        <v>189</v>
      </c>
      <c r="M837" s="177" t="s">
        <v>3511</v>
      </c>
    </row>
    <row r="838" spans="1:14" x14ac:dyDescent="0.25">
      <c r="A838" s="179">
        <v>43070</v>
      </c>
      <c r="B838" s="177">
        <v>3230</v>
      </c>
      <c r="C838" s="177" t="str">
        <f>VLOOKUP(B838,'Chart of Accounts'!A:B,2,FALSE)</f>
        <v>Software Licenses</v>
      </c>
      <c r="D838" s="177" t="s">
        <v>265</v>
      </c>
      <c r="E838" s="177" t="s">
        <v>264</v>
      </c>
      <c r="F838" s="177" t="s">
        <v>3512</v>
      </c>
      <c r="G838" s="177" t="s">
        <v>245</v>
      </c>
      <c r="H838" s="178">
        <v>1032.5</v>
      </c>
      <c r="I838" s="177">
        <v>0</v>
      </c>
      <c r="J838" s="177" t="s">
        <v>2168</v>
      </c>
      <c r="K838" s="177" t="s">
        <v>189</v>
      </c>
      <c r="L838" s="177" t="s">
        <v>189</v>
      </c>
      <c r="M838" s="177" t="s">
        <v>3511</v>
      </c>
    </row>
    <row r="839" spans="1:14" x14ac:dyDescent="0.25">
      <c r="A839" s="179">
        <v>43101</v>
      </c>
      <c r="B839" s="177">
        <v>3230</v>
      </c>
      <c r="C839" s="177" t="str">
        <f>VLOOKUP(B839,'Chart of Accounts'!A:B,2,FALSE)</f>
        <v>Software Licenses</v>
      </c>
      <c r="D839" s="177" t="s">
        <v>265</v>
      </c>
      <c r="E839" s="177" t="s">
        <v>264</v>
      </c>
      <c r="F839" s="177" t="s">
        <v>3512</v>
      </c>
      <c r="G839" s="177" t="s">
        <v>245</v>
      </c>
      <c r="H839" s="178">
        <v>1032.5</v>
      </c>
      <c r="I839" s="177">
        <v>0</v>
      </c>
      <c r="J839" s="177" t="s">
        <v>2168</v>
      </c>
      <c r="K839" s="177" t="s">
        <v>189</v>
      </c>
      <c r="L839" s="177" t="s">
        <v>189</v>
      </c>
      <c r="M839" s="177" t="s">
        <v>3511</v>
      </c>
    </row>
    <row r="840" spans="1:14" x14ac:dyDescent="0.25">
      <c r="A840" s="179">
        <v>43132</v>
      </c>
      <c r="B840" s="177">
        <v>3230</v>
      </c>
      <c r="C840" s="177" t="str">
        <f>VLOOKUP(B840,'Chart of Accounts'!A:B,2,FALSE)</f>
        <v>Software Licenses</v>
      </c>
      <c r="D840" s="177" t="s">
        <v>265</v>
      </c>
      <c r="E840" s="177" t="s">
        <v>264</v>
      </c>
      <c r="F840" s="177" t="s">
        <v>3512</v>
      </c>
      <c r="G840" s="177" t="s">
        <v>245</v>
      </c>
      <c r="H840" s="178">
        <v>1032.5</v>
      </c>
      <c r="I840" s="177">
        <v>0</v>
      </c>
      <c r="J840" s="177" t="s">
        <v>2168</v>
      </c>
      <c r="K840" s="177" t="s">
        <v>189</v>
      </c>
      <c r="L840" s="177" t="s">
        <v>189</v>
      </c>
      <c r="M840" s="177" t="s">
        <v>3511</v>
      </c>
    </row>
    <row r="841" spans="1:14" x14ac:dyDescent="0.25">
      <c r="A841" s="179">
        <v>43160</v>
      </c>
      <c r="B841" s="177">
        <v>3230</v>
      </c>
      <c r="C841" s="177" t="str">
        <f>VLOOKUP(B841,'Chart of Accounts'!A:B,2,FALSE)</f>
        <v>Software Licenses</v>
      </c>
      <c r="D841" s="177" t="s">
        <v>265</v>
      </c>
      <c r="E841" s="177" t="s">
        <v>264</v>
      </c>
      <c r="F841" s="177" t="s">
        <v>3512</v>
      </c>
      <c r="G841" s="177" t="s">
        <v>245</v>
      </c>
      <c r="H841" s="178">
        <v>1032.5</v>
      </c>
      <c r="I841" s="177">
        <v>0</v>
      </c>
      <c r="J841" s="177" t="s">
        <v>2168</v>
      </c>
      <c r="K841" s="177" t="s">
        <v>189</v>
      </c>
      <c r="L841" s="177" t="s">
        <v>189</v>
      </c>
      <c r="M841" s="177" t="s">
        <v>3511</v>
      </c>
    </row>
    <row r="842" spans="1:14" x14ac:dyDescent="0.25">
      <c r="A842" s="179">
        <v>43191</v>
      </c>
      <c r="B842" s="177">
        <v>3230</v>
      </c>
      <c r="C842" s="177" t="str">
        <f>VLOOKUP(B842,'Chart of Accounts'!A:B,2,FALSE)</f>
        <v>Software Licenses</v>
      </c>
      <c r="D842" s="177" t="s">
        <v>265</v>
      </c>
      <c r="E842" s="177" t="s">
        <v>264</v>
      </c>
      <c r="F842" s="177" t="s">
        <v>3512</v>
      </c>
      <c r="G842" s="177" t="s">
        <v>245</v>
      </c>
      <c r="H842" s="178">
        <v>1032.5</v>
      </c>
      <c r="I842" s="177">
        <v>0</v>
      </c>
      <c r="J842" s="177" t="s">
        <v>2168</v>
      </c>
      <c r="K842" s="177" t="s">
        <v>189</v>
      </c>
      <c r="L842" s="177" t="s">
        <v>189</v>
      </c>
      <c r="M842" s="177" t="s">
        <v>3511</v>
      </c>
    </row>
    <row r="843" spans="1:14" x14ac:dyDescent="0.25">
      <c r="A843" s="179">
        <v>43221</v>
      </c>
      <c r="B843" s="177">
        <v>3230</v>
      </c>
      <c r="C843" s="177" t="str">
        <f>VLOOKUP(B843,'Chart of Accounts'!A:B,2,FALSE)</f>
        <v>Software Licenses</v>
      </c>
      <c r="D843" s="177" t="s">
        <v>265</v>
      </c>
      <c r="E843" s="177" t="s">
        <v>264</v>
      </c>
      <c r="F843" s="177" t="s">
        <v>3512</v>
      </c>
      <c r="G843" s="177" t="s">
        <v>245</v>
      </c>
      <c r="H843" s="178">
        <v>1032.5</v>
      </c>
      <c r="I843" s="177">
        <v>0</v>
      </c>
      <c r="J843" s="177" t="s">
        <v>2168</v>
      </c>
      <c r="K843" s="177" t="s">
        <v>189</v>
      </c>
      <c r="L843" s="177" t="s">
        <v>189</v>
      </c>
      <c r="M843" s="177" t="s">
        <v>3511</v>
      </c>
    </row>
    <row r="844" spans="1:14" x14ac:dyDescent="0.25">
      <c r="A844" s="179">
        <v>43252</v>
      </c>
      <c r="B844" s="177">
        <v>3230</v>
      </c>
      <c r="C844" s="177" t="str">
        <f>VLOOKUP(B844,'Chart of Accounts'!A:B,2,FALSE)</f>
        <v>Software Licenses</v>
      </c>
      <c r="D844" s="177" t="s">
        <v>265</v>
      </c>
      <c r="E844" s="177" t="s">
        <v>264</v>
      </c>
      <c r="F844" s="177" t="s">
        <v>3512</v>
      </c>
      <c r="G844" s="177" t="s">
        <v>245</v>
      </c>
      <c r="H844" s="178">
        <v>1032.5</v>
      </c>
      <c r="I844" s="177">
        <v>0</v>
      </c>
      <c r="J844" s="177" t="s">
        <v>2168</v>
      </c>
      <c r="K844" s="177" t="s">
        <v>189</v>
      </c>
      <c r="L844" s="177" t="s">
        <v>189</v>
      </c>
      <c r="M844" s="177" t="s">
        <v>3511</v>
      </c>
    </row>
    <row r="845" spans="1:14" x14ac:dyDescent="0.25">
      <c r="A845" s="179">
        <v>42917</v>
      </c>
      <c r="B845" s="177">
        <v>3255</v>
      </c>
      <c r="C845" s="177" t="str">
        <f>VLOOKUP(B845,'Chart of Accounts'!A:B,2,FALSE)</f>
        <v>Audit</v>
      </c>
      <c r="D845" s="177" t="s">
        <v>265</v>
      </c>
      <c r="E845" s="177" t="s">
        <v>264</v>
      </c>
      <c r="F845" s="177" t="s">
        <v>3506</v>
      </c>
      <c r="G845" s="177" t="s">
        <v>245</v>
      </c>
      <c r="H845" s="178">
        <v>3730.22</v>
      </c>
      <c r="I845" s="177">
        <v>0</v>
      </c>
      <c r="J845" s="177" t="s">
        <v>188</v>
      </c>
      <c r="K845" s="177" t="s">
        <v>2172</v>
      </c>
      <c r="L845" s="177" t="s">
        <v>2172</v>
      </c>
      <c r="M845" s="177" t="s">
        <v>502</v>
      </c>
    </row>
    <row r="846" spans="1:14" x14ac:dyDescent="0.25">
      <c r="A846" s="179">
        <v>42948</v>
      </c>
      <c r="B846" s="177">
        <v>3255</v>
      </c>
      <c r="C846" s="177" t="str">
        <f>VLOOKUP(B846,'Chart of Accounts'!A:B,2,FALSE)</f>
        <v>Audit</v>
      </c>
      <c r="D846" s="177" t="s">
        <v>265</v>
      </c>
      <c r="E846" s="177" t="s">
        <v>264</v>
      </c>
      <c r="F846" s="177" t="s">
        <v>3506</v>
      </c>
      <c r="G846" s="177" t="s">
        <v>245</v>
      </c>
      <c r="H846" s="178">
        <v>3730.22</v>
      </c>
      <c r="I846" s="177">
        <v>0</v>
      </c>
      <c r="J846" s="177" t="s">
        <v>188</v>
      </c>
      <c r="K846" s="177" t="s">
        <v>2171</v>
      </c>
      <c r="L846" s="177" t="s">
        <v>2171</v>
      </c>
      <c r="M846" s="177" t="s">
        <v>502</v>
      </c>
    </row>
    <row r="847" spans="1:14" x14ac:dyDescent="0.25">
      <c r="A847" s="179">
        <v>42979</v>
      </c>
      <c r="B847" s="177">
        <v>3255</v>
      </c>
      <c r="C847" s="177" t="str">
        <f>VLOOKUP(B847,'Chart of Accounts'!A:B,2,FALSE)</f>
        <v>Audit</v>
      </c>
      <c r="D847" s="177" t="s">
        <v>265</v>
      </c>
      <c r="E847" s="177" t="s">
        <v>264</v>
      </c>
      <c r="F847" s="177" t="s">
        <v>3506</v>
      </c>
      <c r="G847" s="177" t="s">
        <v>245</v>
      </c>
      <c r="H847" s="178">
        <v>3637.46</v>
      </c>
      <c r="I847" s="177">
        <v>0</v>
      </c>
      <c r="J847" s="177" t="s">
        <v>2168</v>
      </c>
      <c r="K847" s="177" t="s">
        <v>2171</v>
      </c>
      <c r="L847" s="177" t="s">
        <v>2171</v>
      </c>
      <c r="M847" s="177" t="s">
        <v>502</v>
      </c>
    </row>
    <row r="848" spans="1:14" x14ac:dyDescent="0.25">
      <c r="A848" s="179">
        <v>42993</v>
      </c>
      <c r="B848" s="177">
        <v>3255</v>
      </c>
      <c r="C848" s="177" t="str">
        <f>VLOOKUP(B848,'Chart of Accounts'!A:B,2,FALSE)</f>
        <v>Audit</v>
      </c>
      <c r="D848" s="177" t="s">
        <v>265</v>
      </c>
      <c r="E848" s="177" t="s">
        <v>264</v>
      </c>
      <c r="F848" s="177" t="s">
        <v>3510</v>
      </c>
      <c r="G848" s="177" t="s">
        <v>245</v>
      </c>
      <c r="H848" s="177">
        <v>-411.02</v>
      </c>
      <c r="I848" s="177">
        <v>-61.65</v>
      </c>
      <c r="K848" s="177" t="s">
        <v>194</v>
      </c>
      <c r="M848" s="177" t="s">
        <v>3509</v>
      </c>
    </row>
    <row r="849" spans="1:13" x14ac:dyDescent="0.25">
      <c r="A849" s="179">
        <v>42993</v>
      </c>
      <c r="B849" s="177">
        <v>3255</v>
      </c>
      <c r="C849" s="177" t="str">
        <f>VLOOKUP(B849,'Chart of Accounts'!A:B,2,FALSE)</f>
        <v>Audit</v>
      </c>
      <c r="D849" s="177" t="s">
        <v>265</v>
      </c>
      <c r="E849" s="177" t="s">
        <v>264</v>
      </c>
      <c r="F849" s="177" t="s">
        <v>3508</v>
      </c>
      <c r="G849" s="177" t="s">
        <v>245</v>
      </c>
      <c r="H849" s="177">
        <v>411.02</v>
      </c>
      <c r="I849" s="177">
        <v>61.65</v>
      </c>
      <c r="K849" s="177" t="s">
        <v>194</v>
      </c>
      <c r="M849" s="177" t="s">
        <v>3507</v>
      </c>
    </row>
    <row r="850" spans="1:13" x14ac:dyDescent="0.25">
      <c r="A850" s="179">
        <v>43009</v>
      </c>
      <c r="B850" s="177">
        <v>3255</v>
      </c>
      <c r="C850" s="177" t="str">
        <f>VLOOKUP(B850,'Chart of Accounts'!A:B,2,FALSE)</f>
        <v>Audit</v>
      </c>
      <c r="D850" s="177" t="s">
        <v>265</v>
      </c>
      <c r="E850" s="177" t="s">
        <v>264</v>
      </c>
      <c r="F850" s="177" t="s">
        <v>3506</v>
      </c>
      <c r="G850" s="177" t="s">
        <v>245</v>
      </c>
      <c r="H850" s="178">
        <v>3637.46</v>
      </c>
      <c r="I850" s="177">
        <v>0</v>
      </c>
      <c r="J850" s="177" t="s">
        <v>2168</v>
      </c>
      <c r="K850" s="177" t="s">
        <v>189</v>
      </c>
      <c r="L850" s="177" t="s">
        <v>189</v>
      </c>
      <c r="M850" s="177" t="s">
        <v>502</v>
      </c>
    </row>
    <row r="851" spans="1:13" x14ac:dyDescent="0.25">
      <c r="A851" s="179">
        <v>43040</v>
      </c>
      <c r="B851" s="177">
        <v>3255</v>
      </c>
      <c r="C851" s="177" t="str">
        <f>VLOOKUP(B851,'Chart of Accounts'!A:B,2,FALSE)</f>
        <v>Audit</v>
      </c>
      <c r="D851" s="177" t="s">
        <v>265</v>
      </c>
      <c r="E851" s="177" t="s">
        <v>264</v>
      </c>
      <c r="F851" s="177" t="s">
        <v>3505</v>
      </c>
      <c r="G851" s="177" t="s">
        <v>245</v>
      </c>
      <c r="H851" s="178">
        <v>3637.46</v>
      </c>
      <c r="I851" s="177">
        <v>0</v>
      </c>
      <c r="J851" s="177" t="s">
        <v>2168</v>
      </c>
      <c r="K851" s="177" t="s">
        <v>189</v>
      </c>
      <c r="L851" s="177" t="s">
        <v>189</v>
      </c>
      <c r="M851" s="177" t="s">
        <v>502</v>
      </c>
    </row>
    <row r="852" spans="1:13" x14ac:dyDescent="0.25">
      <c r="A852" s="179">
        <v>43070</v>
      </c>
      <c r="B852" s="177">
        <v>3255</v>
      </c>
      <c r="C852" s="177" t="str">
        <f>VLOOKUP(B852,'Chart of Accounts'!A:B,2,FALSE)</f>
        <v>Audit</v>
      </c>
      <c r="D852" s="177" t="s">
        <v>265</v>
      </c>
      <c r="E852" s="177" t="s">
        <v>264</v>
      </c>
      <c r="F852" s="177" t="s">
        <v>3505</v>
      </c>
      <c r="G852" s="177" t="s">
        <v>245</v>
      </c>
      <c r="H852" s="178">
        <v>3637.46</v>
      </c>
      <c r="I852" s="177">
        <v>0</v>
      </c>
      <c r="J852" s="177" t="s">
        <v>2168</v>
      </c>
      <c r="K852" s="177" t="s">
        <v>189</v>
      </c>
      <c r="L852" s="177" t="s">
        <v>189</v>
      </c>
      <c r="M852" s="177" t="s">
        <v>502</v>
      </c>
    </row>
    <row r="853" spans="1:13" x14ac:dyDescent="0.25">
      <c r="A853" s="179">
        <v>43101</v>
      </c>
      <c r="B853" s="177">
        <v>3255</v>
      </c>
      <c r="C853" s="177" t="str">
        <f>VLOOKUP(B853,'Chart of Accounts'!A:B,2,FALSE)</f>
        <v>Audit</v>
      </c>
      <c r="D853" s="177" t="s">
        <v>265</v>
      </c>
      <c r="E853" s="177" t="s">
        <v>264</v>
      </c>
      <c r="F853" s="177" t="s">
        <v>3505</v>
      </c>
      <c r="G853" s="177" t="s">
        <v>245</v>
      </c>
      <c r="H853" s="178">
        <v>3637.46</v>
      </c>
      <c r="I853" s="177">
        <v>0</v>
      </c>
      <c r="J853" s="177" t="s">
        <v>2168</v>
      </c>
      <c r="K853" s="177" t="s">
        <v>189</v>
      </c>
      <c r="L853" s="177" t="s">
        <v>189</v>
      </c>
      <c r="M853" s="177" t="s">
        <v>502</v>
      </c>
    </row>
    <row r="854" spans="1:13" x14ac:dyDescent="0.25">
      <c r="A854" s="179">
        <v>43132</v>
      </c>
      <c r="B854" s="177">
        <v>3255</v>
      </c>
      <c r="C854" s="177" t="str">
        <f>VLOOKUP(B854,'Chart of Accounts'!A:B,2,FALSE)</f>
        <v>Audit</v>
      </c>
      <c r="D854" s="177" t="s">
        <v>265</v>
      </c>
      <c r="E854" s="177" t="s">
        <v>264</v>
      </c>
      <c r="F854" s="177" t="s">
        <v>3505</v>
      </c>
      <c r="G854" s="177" t="s">
        <v>245</v>
      </c>
      <c r="H854" s="178">
        <v>3637.46</v>
      </c>
      <c r="I854" s="177">
        <v>0</v>
      </c>
      <c r="J854" s="177" t="s">
        <v>2168</v>
      </c>
      <c r="K854" s="177" t="s">
        <v>188</v>
      </c>
      <c r="L854" s="177" t="s">
        <v>188</v>
      </c>
      <c r="M854" s="177" t="s">
        <v>502</v>
      </c>
    </row>
    <row r="855" spans="1:13" x14ac:dyDescent="0.25">
      <c r="A855" s="179">
        <v>43160</v>
      </c>
      <c r="B855" s="177">
        <v>3255</v>
      </c>
      <c r="C855" s="177" t="str">
        <f>VLOOKUP(B855,'Chart of Accounts'!A:B,2,FALSE)</f>
        <v>Audit</v>
      </c>
      <c r="D855" s="177" t="s">
        <v>265</v>
      </c>
      <c r="E855" s="177" t="s">
        <v>264</v>
      </c>
      <c r="F855" s="177" t="s">
        <v>3505</v>
      </c>
      <c r="G855" s="177" t="s">
        <v>245</v>
      </c>
      <c r="H855" s="178">
        <v>3637.46</v>
      </c>
      <c r="I855" s="177">
        <v>0</v>
      </c>
      <c r="J855" s="177" t="s">
        <v>2168</v>
      </c>
      <c r="K855" s="177" t="s">
        <v>188</v>
      </c>
      <c r="L855" s="177" t="s">
        <v>188</v>
      </c>
      <c r="M855" s="177" t="s">
        <v>502</v>
      </c>
    </row>
    <row r="856" spans="1:13" x14ac:dyDescent="0.25">
      <c r="A856" s="179">
        <v>43191</v>
      </c>
      <c r="B856" s="177">
        <v>3255</v>
      </c>
      <c r="C856" s="177" t="str">
        <f>VLOOKUP(B856,'Chart of Accounts'!A:B,2,FALSE)</f>
        <v>Audit</v>
      </c>
      <c r="D856" s="177" t="s">
        <v>265</v>
      </c>
      <c r="E856" s="177" t="s">
        <v>264</v>
      </c>
      <c r="F856" s="177" t="s">
        <v>3505</v>
      </c>
      <c r="G856" s="177" t="s">
        <v>245</v>
      </c>
      <c r="H856" s="178">
        <v>3637.46</v>
      </c>
      <c r="I856" s="177">
        <v>0</v>
      </c>
      <c r="J856" s="177" t="s">
        <v>2168</v>
      </c>
      <c r="K856" s="177" t="s">
        <v>188</v>
      </c>
      <c r="L856" s="177" t="s">
        <v>188</v>
      </c>
      <c r="M856" s="177" t="s">
        <v>502</v>
      </c>
    </row>
    <row r="857" spans="1:13" x14ac:dyDescent="0.25">
      <c r="A857" s="179">
        <v>43221</v>
      </c>
      <c r="B857" s="177">
        <v>3255</v>
      </c>
      <c r="C857" s="177" t="str">
        <f>VLOOKUP(B857,'Chart of Accounts'!A:B,2,FALSE)</f>
        <v>Audit</v>
      </c>
      <c r="D857" s="177" t="s">
        <v>265</v>
      </c>
      <c r="E857" s="177" t="s">
        <v>264</v>
      </c>
      <c r="F857" s="177" t="s">
        <v>3505</v>
      </c>
      <c r="G857" s="177" t="s">
        <v>245</v>
      </c>
      <c r="H857" s="178">
        <v>3637.46</v>
      </c>
      <c r="I857" s="177">
        <v>0</v>
      </c>
      <c r="J857" s="177" t="s">
        <v>2168</v>
      </c>
      <c r="K857" s="177" t="s">
        <v>188</v>
      </c>
      <c r="L857" s="177" t="s">
        <v>188</v>
      </c>
      <c r="M857" s="177" t="s">
        <v>502</v>
      </c>
    </row>
    <row r="858" spans="1:13" x14ac:dyDescent="0.25">
      <c r="A858" s="179">
        <v>43252</v>
      </c>
      <c r="B858" s="177">
        <v>3255</v>
      </c>
      <c r="C858" s="177" t="str">
        <f>VLOOKUP(B858,'Chart of Accounts'!A:B,2,FALSE)</f>
        <v>Audit</v>
      </c>
      <c r="D858" s="177" t="s">
        <v>265</v>
      </c>
      <c r="E858" s="177" t="s">
        <v>264</v>
      </c>
      <c r="F858" s="177" t="s">
        <v>3505</v>
      </c>
      <c r="G858" s="177" t="s">
        <v>245</v>
      </c>
      <c r="H858" s="178">
        <v>3637.46</v>
      </c>
      <c r="I858" s="177">
        <v>0</v>
      </c>
      <c r="J858" s="177" t="s">
        <v>2168</v>
      </c>
      <c r="K858" s="177" t="s">
        <v>188</v>
      </c>
      <c r="L858" s="177" t="s">
        <v>188</v>
      </c>
      <c r="M858" s="177" t="s">
        <v>502</v>
      </c>
    </row>
    <row r="859" spans="1:13" x14ac:dyDescent="0.25">
      <c r="A859" s="179">
        <v>42917</v>
      </c>
      <c r="B859" s="177">
        <v>3260</v>
      </c>
      <c r="C859" s="177" t="str">
        <f>VLOOKUP(B859,'Chart of Accounts'!A:B,2,FALSE)</f>
        <v>Accounting services</v>
      </c>
      <c r="D859" s="177" t="s">
        <v>265</v>
      </c>
      <c r="E859" s="177" t="s">
        <v>264</v>
      </c>
      <c r="F859" s="177" t="s">
        <v>859</v>
      </c>
      <c r="G859" s="177" t="s">
        <v>245</v>
      </c>
      <c r="H859" s="178">
        <v>3250</v>
      </c>
      <c r="I859" s="177">
        <v>0</v>
      </c>
      <c r="J859" s="177" t="s">
        <v>2168</v>
      </c>
      <c r="K859" s="177" t="s">
        <v>2172</v>
      </c>
      <c r="L859" s="177" t="s">
        <v>2172</v>
      </c>
      <c r="M859" s="177" t="s">
        <v>857</v>
      </c>
    </row>
    <row r="860" spans="1:13" x14ac:dyDescent="0.25">
      <c r="A860" s="179">
        <v>42917</v>
      </c>
      <c r="B860" s="177">
        <v>3260</v>
      </c>
      <c r="C860" s="177" t="str">
        <f>VLOOKUP(B860,'Chart of Accounts'!A:B,2,FALSE)</f>
        <v>Accounting services</v>
      </c>
      <c r="D860" s="177" t="s">
        <v>265</v>
      </c>
      <c r="E860" s="177" t="s">
        <v>264</v>
      </c>
      <c r="F860" s="177" t="s">
        <v>858</v>
      </c>
      <c r="G860" s="177" t="s">
        <v>245</v>
      </c>
      <c r="H860" s="178">
        <v>5000</v>
      </c>
      <c r="I860" s="177">
        <v>0</v>
      </c>
      <c r="J860" s="177" t="s">
        <v>2168</v>
      </c>
      <c r="K860" s="177" t="s">
        <v>2172</v>
      </c>
      <c r="L860" s="177" t="s">
        <v>2172</v>
      </c>
      <c r="M860" s="177" t="s">
        <v>857</v>
      </c>
    </row>
    <row r="861" spans="1:13" x14ac:dyDescent="0.25">
      <c r="A861" s="179">
        <v>42948</v>
      </c>
      <c r="B861" s="177">
        <v>3260</v>
      </c>
      <c r="C861" s="177" t="str">
        <f>VLOOKUP(B861,'Chart of Accounts'!A:B,2,FALSE)</f>
        <v>Accounting services</v>
      </c>
      <c r="D861" s="177" t="s">
        <v>265</v>
      </c>
      <c r="E861" s="177" t="s">
        <v>264</v>
      </c>
      <c r="F861" s="177" t="s">
        <v>859</v>
      </c>
      <c r="G861" s="177" t="s">
        <v>245</v>
      </c>
      <c r="H861" s="178">
        <v>3250</v>
      </c>
      <c r="I861" s="177">
        <v>0</v>
      </c>
      <c r="J861" s="177" t="s">
        <v>2168</v>
      </c>
      <c r="K861" s="177" t="s">
        <v>2171</v>
      </c>
      <c r="L861" s="177" t="s">
        <v>2171</v>
      </c>
      <c r="M861" s="177" t="s">
        <v>857</v>
      </c>
    </row>
    <row r="862" spans="1:13" x14ac:dyDescent="0.25">
      <c r="A862" s="179">
        <v>42948</v>
      </c>
      <c r="B862" s="177">
        <v>3260</v>
      </c>
      <c r="C862" s="177" t="str">
        <f>VLOOKUP(B862,'Chart of Accounts'!A:B,2,FALSE)</f>
        <v>Accounting services</v>
      </c>
      <c r="D862" s="177" t="s">
        <v>265</v>
      </c>
      <c r="E862" s="177" t="s">
        <v>264</v>
      </c>
      <c r="F862" s="177" t="s">
        <v>858</v>
      </c>
      <c r="G862" s="177" t="s">
        <v>245</v>
      </c>
      <c r="H862" s="178">
        <v>5000</v>
      </c>
      <c r="I862" s="177">
        <v>0</v>
      </c>
      <c r="J862" s="177" t="s">
        <v>2168</v>
      </c>
      <c r="K862" s="177" t="s">
        <v>2171</v>
      </c>
      <c r="L862" s="177" t="s">
        <v>2171</v>
      </c>
      <c r="M862" s="177" t="s">
        <v>857</v>
      </c>
    </row>
    <row r="863" spans="1:13" x14ac:dyDescent="0.25">
      <c r="A863" s="179">
        <v>42979</v>
      </c>
      <c r="B863" s="177">
        <v>3260</v>
      </c>
      <c r="C863" s="177" t="str">
        <f>VLOOKUP(B863,'Chart of Accounts'!A:B,2,FALSE)</f>
        <v>Accounting services</v>
      </c>
      <c r="D863" s="177" t="s">
        <v>265</v>
      </c>
      <c r="E863" s="177" t="s">
        <v>264</v>
      </c>
      <c r="F863" s="177" t="s">
        <v>859</v>
      </c>
      <c r="G863" s="177" t="s">
        <v>245</v>
      </c>
      <c r="H863" s="178">
        <v>3250</v>
      </c>
      <c r="I863" s="177">
        <v>0</v>
      </c>
      <c r="J863" s="177" t="s">
        <v>2168</v>
      </c>
      <c r="K863" s="177" t="s">
        <v>2171</v>
      </c>
      <c r="L863" s="177" t="s">
        <v>2171</v>
      </c>
      <c r="M863" s="177" t="s">
        <v>857</v>
      </c>
    </row>
    <row r="864" spans="1:13" x14ac:dyDescent="0.25">
      <c r="A864" s="179">
        <v>42979</v>
      </c>
      <c r="B864" s="177">
        <v>3260</v>
      </c>
      <c r="C864" s="177" t="str">
        <f>VLOOKUP(B864,'Chart of Accounts'!A:B,2,FALSE)</f>
        <v>Accounting services</v>
      </c>
      <c r="D864" s="177" t="s">
        <v>265</v>
      </c>
      <c r="E864" s="177" t="s">
        <v>264</v>
      </c>
      <c r="F864" s="177" t="s">
        <v>858</v>
      </c>
      <c r="G864" s="177" t="s">
        <v>245</v>
      </c>
      <c r="H864" s="178">
        <v>5000</v>
      </c>
      <c r="I864" s="177">
        <v>0</v>
      </c>
      <c r="J864" s="177" t="s">
        <v>2168</v>
      </c>
      <c r="K864" s="177" t="s">
        <v>2171</v>
      </c>
      <c r="L864" s="177" t="s">
        <v>2171</v>
      </c>
      <c r="M864" s="177" t="s">
        <v>857</v>
      </c>
    </row>
    <row r="865" spans="1:13" x14ac:dyDescent="0.25">
      <c r="A865" s="179">
        <v>43009</v>
      </c>
      <c r="B865" s="177">
        <v>3260</v>
      </c>
      <c r="C865" s="177" t="str">
        <f>VLOOKUP(B865,'Chart of Accounts'!A:B,2,FALSE)</f>
        <v>Accounting services</v>
      </c>
      <c r="D865" s="177" t="s">
        <v>265</v>
      </c>
      <c r="E865" s="177" t="s">
        <v>264</v>
      </c>
      <c r="F865" s="177" t="s">
        <v>859</v>
      </c>
      <c r="G865" s="177" t="s">
        <v>245</v>
      </c>
      <c r="H865" s="178">
        <v>3250</v>
      </c>
      <c r="I865" s="177">
        <v>0</v>
      </c>
      <c r="J865" s="177" t="s">
        <v>2168</v>
      </c>
      <c r="K865" s="177" t="s">
        <v>189</v>
      </c>
      <c r="L865" s="177" t="s">
        <v>189</v>
      </c>
      <c r="M865" s="177" t="s">
        <v>857</v>
      </c>
    </row>
    <row r="866" spans="1:13" x14ac:dyDescent="0.25">
      <c r="A866" s="179">
        <v>43009</v>
      </c>
      <c r="B866" s="177">
        <v>3260</v>
      </c>
      <c r="C866" s="177" t="str">
        <f>VLOOKUP(B866,'Chart of Accounts'!A:B,2,FALSE)</f>
        <v>Accounting services</v>
      </c>
      <c r="D866" s="177" t="s">
        <v>265</v>
      </c>
      <c r="E866" s="177" t="s">
        <v>264</v>
      </c>
      <c r="F866" s="177" t="s">
        <v>858</v>
      </c>
      <c r="G866" s="177" t="s">
        <v>245</v>
      </c>
      <c r="H866" s="178">
        <v>5000</v>
      </c>
      <c r="I866" s="177">
        <v>0</v>
      </c>
      <c r="J866" s="177" t="s">
        <v>2168</v>
      </c>
      <c r="K866" s="177" t="s">
        <v>189</v>
      </c>
      <c r="L866" s="177" t="s">
        <v>189</v>
      </c>
      <c r="M866" s="177" t="s">
        <v>857</v>
      </c>
    </row>
    <row r="867" spans="1:13" x14ac:dyDescent="0.25">
      <c r="A867" s="179">
        <v>43040</v>
      </c>
      <c r="B867" s="177">
        <v>3260</v>
      </c>
      <c r="C867" s="177" t="str">
        <f>VLOOKUP(B867,'Chart of Accounts'!A:B,2,FALSE)</f>
        <v>Accounting services</v>
      </c>
      <c r="D867" s="177" t="s">
        <v>265</v>
      </c>
      <c r="E867" s="177" t="s">
        <v>264</v>
      </c>
      <c r="F867" s="177" t="s">
        <v>859</v>
      </c>
      <c r="G867" s="177" t="s">
        <v>245</v>
      </c>
      <c r="H867" s="178">
        <v>3250</v>
      </c>
      <c r="I867" s="177">
        <v>0</v>
      </c>
      <c r="J867" s="177" t="s">
        <v>2168</v>
      </c>
      <c r="K867" s="177" t="s">
        <v>189</v>
      </c>
      <c r="L867" s="177" t="s">
        <v>189</v>
      </c>
      <c r="M867" s="177" t="s">
        <v>857</v>
      </c>
    </row>
    <row r="868" spans="1:13" x14ac:dyDescent="0.25">
      <c r="A868" s="179">
        <v>43040</v>
      </c>
      <c r="B868" s="177">
        <v>3260</v>
      </c>
      <c r="C868" s="177" t="str">
        <f>VLOOKUP(B868,'Chart of Accounts'!A:B,2,FALSE)</f>
        <v>Accounting services</v>
      </c>
      <c r="D868" s="177" t="s">
        <v>265</v>
      </c>
      <c r="E868" s="177" t="s">
        <v>264</v>
      </c>
      <c r="F868" s="177" t="s">
        <v>858</v>
      </c>
      <c r="G868" s="177" t="s">
        <v>245</v>
      </c>
      <c r="H868" s="178">
        <v>5000</v>
      </c>
      <c r="I868" s="177">
        <v>0</v>
      </c>
      <c r="J868" s="177" t="s">
        <v>2168</v>
      </c>
      <c r="K868" s="177" t="s">
        <v>189</v>
      </c>
      <c r="L868" s="177" t="s">
        <v>189</v>
      </c>
      <c r="M868" s="177" t="s">
        <v>857</v>
      </c>
    </row>
    <row r="869" spans="1:13" x14ac:dyDescent="0.25">
      <c r="A869" s="179">
        <v>43070</v>
      </c>
      <c r="B869" s="177">
        <v>3260</v>
      </c>
      <c r="C869" s="177" t="str">
        <f>VLOOKUP(B869,'Chart of Accounts'!A:B,2,FALSE)</f>
        <v>Accounting services</v>
      </c>
      <c r="D869" s="177" t="s">
        <v>265</v>
      </c>
      <c r="E869" s="177" t="s">
        <v>264</v>
      </c>
      <c r="F869" s="177" t="s">
        <v>859</v>
      </c>
      <c r="G869" s="177" t="s">
        <v>245</v>
      </c>
      <c r="H869" s="178">
        <v>3250</v>
      </c>
      <c r="I869" s="177">
        <v>0</v>
      </c>
      <c r="J869" s="177" t="s">
        <v>2168</v>
      </c>
      <c r="K869" s="177" t="s">
        <v>189</v>
      </c>
      <c r="L869" s="177" t="s">
        <v>189</v>
      </c>
      <c r="M869" s="177" t="s">
        <v>857</v>
      </c>
    </row>
    <row r="870" spans="1:13" x14ac:dyDescent="0.25">
      <c r="A870" s="179">
        <v>43070</v>
      </c>
      <c r="B870" s="177">
        <v>3260</v>
      </c>
      <c r="C870" s="177" t="str">
        <f>VLOOKUP(B870,'Chart of Accounts'!A:B,2,FALSE)</f>
        <v>Accounting services</v>
      </c>
      <c r="D870" s="177" t="s">
        <v>265</v>
      </c>
      <c r="E870" s="177" t="s">
        <v>264</v>
      </c>
      <c r="F870" s="177" t="s">
        <v>858</v>
      </c>
      <c r="G870" s="177" t="s">
        <v>245</v>
      </c>
      <c r="H870" s="178">
        <v>5000</v>
      </c>
      <c r="I870" s="177">
        <v>0</v>
      </c>
      <c r="J870" s="177" t="s">
        <v>2168</v>
      </c>
      <c r="K870" s="177" t="s">
        <v>189</v>
      </c>
      <c r="L870" s="177" t="s">
        <v>189</v>
      </c>
      <c r="M870" s="177" t="s">
        <v>857</v>
      </c>
    </row>
    <row r="871" spans="1:13" x14ac:dyDescent="0.25">
      <c r="A871" s="179">
        <v>43101</v>
      </c>
      <c r="B871" s="177">
        <v>3260</v>
      </c>
      <c r="C871" s="177" t="str">
        <f>VLOOKUP(B871,'Chart of Accounts'!A:B,2,FALSE)</f>
        <v>Accounting services</v>
      </c>
      <c r="D871" s="177" t="s">
        <v>265</v>
      </c>
      <c r="E871" s="177" t="s">
        <v>264</v>
      </c>
      <c r="F871" s="177" t="s">
        <v>859</v>
      </c>
      <c r="G871" s="177" t="s">
        <v>245</v>
      </c>
      <c r="H871" s="178">
        <v>3250</v>
      </c>
      <c r="I871" s="177">
        <v>0</v>
      </c>
      <c r="J871" s="177" t="s">
        <v>2168</v>
      </c>
      <c r="K871" s="177" t="s">
        <v>189</v>
      </c>
      <c r="L871" s="177" t="s">
        <v>189</v>
      </c>
      <c r="M871" s="177" t="s">
        <v>857</v>
      </c>
    </row>
    <row r="872" spans="1:13" x14ac:dyDescent="0.25">
      <c r="A872" s="179">
        <v>43101</v>
      </c>
      <c r="B872" s="177">
        <v>3260</v>
      </c>
      <c r="C872" s="177" t="str">
        <f>VLOOKUP(B872,'Chart of Accounts'!A:B,2,FALSE)</f>
        <v>Accounting services</v>
      </c>
      <c r="D872" s="177" t="s">
        <v>265</v>
      </c>
      <c r="E872" s="177" t="s">
        <v>264</v>
      </c>
      <c r="F872" s="177" t="s">
        <v>858</v>
      </c>
      <c r="G872" s="177" t="s">
        <v>245</v>
      </c>
      <c r="H872" s="178">
        <v>5000</v>
      </c>
      <c r="I872" s="177">
        <v>0</v>
      </c>
      <c r="J872" s="177" t="s">
        <v>2168</v>
      </c>
      <c r="K872" s="177" t="s">
        <v>189</v>
      </c>
      <c r="L872" s="177" t="s">
        <v>189</v>
      </c>
      <c r="M872" s="177" t="s">
        <v>857</v>
      </c>
    </row>
    <row r="873" spans="1:13" x14ac:dyDescent="0.25">
      <c r="A873" s="179">
        <v>43132</v>
      </c>
      <c r="B873" s="177">
        <v>3260</v>
      </c>
      <c r="C873" s="177" t="str">
        <f>VLOOKUP(B873,'Chart of Accounts'!A:B,2,FALSE)</f>
        <v>Accounting services</v>
      </c>
      <c r="D873" s="177" t="s">
        <v>265</v>
      </c>
      <c r="E873" s="177" t="s">
        <v>264</v>
      </c>
      <c r="F873" s="177" t="s">
        <v>859</v>
      </c>
      <c r="G873" s="177" t="s">
        <v>245</v>
      </c>
      <c r="H873" s="178">
        <v>3250</v>
      </c>
      <c r="I873" s="177">
        <v>0</v>
      </c>
      <c r="J873" s="177" t="s">
        <v>2168</v>
      </c>
      <c r="K873" s="177" t="s">
        <v>188</v>
      </c>
      <c r="L873" s="177" t="s">
        <v>188</v>
      </c>
      <c r="M873" s="177" t="s">
        <v>857</v>
      </c>
    </row>
    <row r="874" spans="1:13" x14ac:dyDescent="0.25">
      <c r="A874" s="179">
        <v>43132</v>
      </c>
      <c r="B874" s="177">
        <v>3260</v>
      </c>
      <c r="C874" s="177" t="str">
        <f>VLOOKUP(B874,'Chart of Accounts'!A:B,2,FALSE)</f>
        <v>Accounting services</v>
      </c>
      <c r="D874" s="177" t="s">
        <v>265</v>
      </c>
      <c r="E874" s="177" t="s">
        <v>264</v>
      </c>
      <c r="F874" s="177" t="s">
        <v>858</v>
      </c>
      <c r="G874" s="177" t="s">
        <v>245</v>
      </c>
      <c r="H874" s="178">
        <v>5000</v>
      </c>
      <c r="I874" s="177">
        <v>0</v>
      </c>
      <c r="J874" s="177" t="s">
        <v>2168</v>
      </c>
      <c r="K874" s="177" t="s">
        <v>188</v>
      </c>
      <c r="L874" s="177" t="s">
        <v>188</v>
      </c>
      <c r="M874" s="177" t="s">
        <v>857</v>
      </c>
    </row>
    <row r="875" spans="1:13" x14ac:dyDescent="0.25">
      <c r="A875" s="179">
        <v>43160</v>
      </c>
      <c r="B875" s="177">
        <v>3260</v>
      </c>
      <c r="C875" s="177" t="str">
        <f>VLOOKUP(B875,'Chart of Accounts'!A:B,2,FALSE)</f>
        <v>Accounting services</v>
      </c>
      <c r="D875" s="177" t="s">
        <v>265</v>
      </c>
      <c r="E875" s="177" t="s">
        <v>264</v>
      </c>
      <c r="F875" s="177" t="s">
        <v>859</v>
      </c>
      <c r="G875" s="177" t="s">
        <v>245</v>
      </c>
      <c r="H875" s="178">
        <v>3250</v>
      </c>
      <c r="I875" s="177">
        <v>0</v>
      </c>
      <c r="J875" s="177" t="s">
        <v>2168</v>
      </c>
      <c r="K875" s="177" t="s">
        <v>188</v>
      </c>
      <c r="L875" s="177" t="s">
        <v>188</v>
      </c>
      <c r="M875" s="177" t="s">
        <v>857</v>
      </c>
    </row>
    <row r="876" spans="1:13" x14ac:dyDescent="0.25">
      <c r="A876" s="179">
        <v>43160</v>
      </c>
      <c r="B876" s="177">
        <v>3260</v>
      </c>
      <c r="C876" s="177" t="str">
        <f>VLOOKUP(B876,'Chart of Accounts'!A:B,2,FALSE)</f>
        <v>Accounting services</v>
      </c>
      <c r="D876" s="177" t="s">
        <v>265</v>
      </c>
      <c r="E876" s="177" t="s">
        <v>264</v>
      </c>
      <c r="F876" s="177" t="s">
        <v>858</v>
      </c>
      <c r="G876" s="177" t="s">
        <v>245</v>
      </c>
      <c r="H876" s="178">
        <v>5000</v>
      </c>
      <c r="I876" s="177">
        <v>0</v>
      </c>
      <c r="J876" s="177" t="s">
        <v>2168</v>
      </c>
      <c r="K876" s="177" t="s">
        <v>188</v>
      </c>
      <c r="L876" s="177" t="s">
        <v>188</v>
      </c>
      <c r="M876" s="177" t="s">
        <v>857</v>
      </c>
    </row>
    <row r="877" spans="1:13" x14ac:dyDescent="0.25">
      <c r="A877" s="179">
        <v>43191</v>
      </c>
      <c r="B877" s="177">
        <v>3260</v>
      </c>
      <c r="C877" s="177" t="str">
        <f>VLOOKUP(B877,'Chart of Accounts'!A:B,2,FALSE)</f>
        <v>Accounting services</v>
      </c>
      <c r="D877" s="177" t="s">
        <v>265</v>
      </c>
      <c r="E877" s="177" t="s">
        <v>264</v>
      </c>
      <c r="F877" s="177" t="s">
        <v>859</v>
      </c>
      <c r="G877" s="177" t="s">
        <v>245</v>
      </c>
      <c r="H877" s="178">
        <v>3250</v>
      </c>
      <c r="I877" s="177">
        <v>0</v>
      </c>
      <c r="J877" s="177" t="s">
        <v>2168</v>
      </c>
      <c r="K877" s="177" t="s">
        <v>188</v>
      </c>
      <c r="L877" s="177" t="s">
        <v>188</v>
      </c>
      <c r="M877" s="177" t="s">
        <v>857</v>
      </c>
    </row>
    <row r="878" spans="1:13" x14ac:dyDescent="0.25">
      <c r="A878" s="179">
        <v>43191</v>
      </c>
      <c r="B878" s="177">
        <v>3260</v>
      </c>
      <c r="C878" s="177" t="str">
        <f>VLOOKUP(B878,'Chart of Accounts'!A:B,2,FALSE)</f>
        <v>Accounting services</v>
      </c>
      <c r="D878" s="177" t="s">
        <v>265</v>
      </c>
      <c r="E878" s="177" t="s">
        <v>264</v>
      </c>
      <c r="F878" s="177" t="s">
        <v>858</v>
      </c>
      <c r="G878" s="177" t="s">
        <v>245</v>
      </c>
      <c r="H878" s="178">
        <v>5000</v>
      </c>
      <c r="I878" s="177">
        <v>0</v>
      </c>
      <c r="J878" s="177" t="s">
        <v>2168</v>
      </c>
      <c r="K878" s="177" t="s">
        <v>188</v>
      </c>
      <c r="L878" s="177" t="s">
        <v>188</v>
      </c>
      <c r="M878" s="177" t="s">
        <v>857</v>
      </c>
    </row>
    <row r="879" spans="1:13" x14ac:dyDescent="0.25">
      <c r="A879" s="179">
        <v>43221</v>
      </c>
      <c r="B879" s="177">
        <v>3260</v>
      </c>
      <c r="C879" s="177" t="str">
        <f>VLOOKUP(B879,'Chart of Accounts'!A:B,2,FALSE)</f>
        <v>Accounting services</v>
      </c>
      <c r="D879" s="177" t="s">
        <v>265</v>
      </c>
      <c r="E879" s="177" t="s">
        <v>264</v>
      </c>
      <c r="F879" s="177" t="s">
        <v>859</v>
      </c>
      <c r="G879" s="177" t="s">
        <v>245</v>
      </c>
      <c r="H879" s="178">
        <v>3250</v>
      </c>
      <c r="I879" s="177">
        <v>0</v>
      </c>
      <c r="J879" s="177" t="s">
        <v>2168</v>
      </c>
      <c r="K879" s="177" t="s">
        <v>188</v>
      </c>
      <c r="L879" s="177" t="s">
        <v>188</v>
      </c>
      <c r="M879" s="177" t="s">
        <v>857</v>
      </c>
    </row>
    <row r="880" spans="1:13" x14ac:dyDescent="0.25">
      <c r="A880" s="179">
        <v>43221</v>
      </c>
      <c r="B880" s="177">
        <v>3260</v>
      </c>
      <c r="C880" s="177" t="str">
        <f>VLOOKUP(B880,'Chart of Accounts'!A:B,2,FALSE)</f>
        <v>Accounting services</v>
      </c>
      <c r="D880" s="177" t="s">
        <v>265</v>
      </c>
      <c r="E880" s="177" t="s">
        <v>264</v>
      </c>
      <c r="F880" s="177" t="s">
        <v>858</v>
      </c>
      <c r="G880" s="177" t="s">
        <v>245</v>
      </c>
      <c r="H880" s="178">
        <v>5000</v>
      </c>
      <c r="I880" s="177">
        <v>0</v>
      </c>
      <c r="J880" s="177" t="s">
        <v>2168</v>
      </c>
      <c r="K880" s="177" t="s">
        <v>188</v>
      </c>
      <c r="L880" s="177" t="s">
        <v>188</v>
      </c>
      <c r="M880" s="177" t="s">
        <v>857</v>
      </c>
    </row>
    <row r="881" spans="1:14" x14ac:dyDescent="0.25">
      <c r="A881" s="179">
        <v>43252</v>
      </c>
      <c r="B881" s="177">
        <v>3260</v>
      </c>
      <c r="C881" s="177" t="str">
        <f>VLOOKUP(B881,'Chart of Accounts'!A:B,2,FALSE)</f>
        <v>Accounting services</v>
      </c>
      <c r="D881" s="177" t="s">
        <v>265</v>
      </c>
      <c r="E881" s="177" t="s">
        <v>264</v>
      </c>
      <c r="F881" s="177" t="s">
        <v>859</v>
      </c>
      <c r="G881" s="177" t="s">
        <v>245</v>
      </c>
      <c r="H881" s="178">
        <v>3250</v>
      </c>
      <c r="I881" s="177">
        <v>0</v>
      </c>
      <c r="J881" s="177" t="s">
        <v>2168</v>
      </c>
      <c r="K881" s="177" t="s">
        <v>188</v>
      </c>
      <c r="L881" s="177" t="s">
        <v>188</v>
      </c>
      <c r="M881" s="177" t="s">
        <v>857</v>
      </c>
    </row>
    <row r="882" spans="1:14" x14ac:dyDescent="0.25">
      <c r="A882" s="179">
        <v>43252</v>
      </c>
      <c r="B882" s="177">
        <v>3260</v>
      </c>
      <c r="C882" s="177" t="str">
        <f>VLOOKUP(B882,'Chart of Accounts'!A:B,2,FALSE)</f>
        <v>Accounting services</v>
      </c>
      <c r="D882" s="177" t="s">
        <v>265</v>
      </c>
      <c r="E882" s="177" t="s">
        <v>264</v>
      </c>
      <c r="F882" s="177" t="s">
        <v>858</v>
      </c>
      <c r="G882" s="177" t="s">
        <v>245</v>
      </c>
      <c r="H882" s="178">
        <v>5000</v>
      </c>
      <c r="I882" s="177">
        <v>0</v>
      </c>
      <c r="J882" s="177" t="s">
        <v>2168</v>
      </c>
      <c r="K882" s="177" t="s">
        <v>188</v>
      </c>
      <c r="L882" s="177" t="s">
        <v>188</v>
      </c>
      <c r="M882" s="177" t="s">
        <v>857</v>
      </c>
    </row>
    <row r="883" spans="1:14" x14ac:dyDescent="0.25">
      <c r="A883" s="179">
        <v>43076</v>
      </c>
      <c r="B883" s="177">
        <v>3265</v>
      </c>
      <c r="C883" s="177" t="str">
        <f>VLOOKUP(B883,'Chart of Accounts'!A:B,2,FALSE)</f>
        <v>Legal</v>
      </c>
      <c r="D883" s="177" t="s">
        <v>265</v>
      </c>
      <c r="E883" s="177" t="s">
        <v>264</v>
      </c>
      <c r="F883" s="177" t="s">
        <v>3504</v>
      </c>
      <c r="G883" s="177" t="s">
        <v>245</v>
      </c>
      <c r="H883" s="178">
        <v>2099.8000000000002</v>
      </c>
      <c r="I883" s="177">
        <v>314.97000000000003</v>
      </c>
      <c r="K883" s="177" t="s">
        <v>188</v>
      </c>
      <c r="M883" s="177" t="s">
        <v>3503</v>
      </c>
    </row>
    <row r="884" spans="1:14" x14ac:dyDescent="0.25">
      <c r="A884" s="179">
        <v>43081</v>
      </c>
      <c r="B884" s="177">
        <v>3265</v>
      </c>
      <c r="C884" s="177" t="str">
        <f>VLOOKUP(B884,'Chart of Accounts'!A:B,2,FALSE)</f>
        <v>Legal</v>
      </c>
      <c r="D884" s="177" t="s">
        <v>265</v>
      </c>
      <c r="E884" s="177" t="s">
        <v>264</v>
      </c>
      <c r="F884" s="177" t="s">
        <v>3502</v>
      </c>
      <c r="G884" s="177" t="s">
        <v>245</v>
      </c>
      <c r="H884" s="177">
        <v>400</v>
      </c>
      <c r="I884" s="177">
        <v>0</v>
      </c>
      <c r="K884" s="177" t="s">
        <v>201</v>
      </c>
      <c r="M884" s="177" t="s">
        <v>3501</v>
      </c>
    </row>
    <row r="885" spans="1:14" x14ac:dyDescent="0.25">
      <c r="A885" s="179">
        <v>43108</v>
      </c>
      <c r="B885" s="177">
        <v>3265</v>
      </c>
      <c r="C885" s="177" t="str">
        <f>VLOOKUP(B885,'Chart of Accounts'!A:B,2,FALSE)</f>
        <v>Legal</v>
      </c>
      <c r="D885" s="177" t="s">
        <v>265</v>
      </c>
      <c r="E885" s="177" t="s">
        <v>264</v>
      </c>
      <c r="F885" s="177" t="s">
        <v>3500</v>
      </c>
      <c r="G885" s="177" t="s">
        <v>245</v>
      </c>
      <c r="H885" s="178">
        <v>1659</v>
      </c>
      <c r="I885" s="177">
        <v>248.85</v>
      </c>
      <c r="K885" s="177" t="s">
        <v>201</v>
      </c>
      <c r="M885" s="177" t="s">
        <v>3499</v>
      </c>
    </row>
    <row r="886" spans="1:14" x14ac:dyDescent="0.25">
      <c r="A886" s="179">
        <v>43191</v>
      </c>
      <c r="B886" s="177">
        <v>3265</v>
      </c>
      <c r="C886" s="177" t="str">
        <f>VLOOKUP(B886,'Chart of Accounts'!A:B,2,FALSE)</f>
        <v>Legal</v>
      </c>
      <c r="D886" s="177" t="s">
        <v>265</v>
      </c>
      <c r="E886" s="177" t="s">
        <v>264</v>
      </c>
      <c r="F886" s="177" t="s">
        <v>3498</v>
      </c>
      <c r="G886" s="177" t="s">
        <v>245</v>
      </c>
      <c r="H886" s="178">
        <v>1645</v>
      </c>
      <c r="I886" s="177">
        <v>246.75</v>
      </c>
      <c r="K886" s="177" t="s">
        <v>209</v>
      </c>
      <c r="M886" s="177" t="s">
        <v>3497</v>
      </c>
    </row>
    <row r="887" spans="1:14" x14ac:dyDescent="0.25">
      <c r="A887" s="179">
        <v>43228</v>
      </c>
      <c r="B887" s="177">
        <v>3265</v>
      </c>
      <c r="C887" s="177" t="str">
        <f>VLOOKUP(B887,'Chart of Accounts'!A:B,2,FALSE)</f>
        <v>Legal</v>
      </c>
      <c r="D887" s="177" t="s">
        <v>265</v>
      </c>
      <c r="E887" s="177" t="s">
        <v>264</v>
      </c>
      <c r="F887" s="177" t="s">
        <v>3496</v>
      </c>
      <c r="G887" s="177" t="s">
        <v>245</v>
      </c>
      <c r="H887" s="177">
        <v>441.52</v>
      </c>
      <c r="I887" s="177">
        <v>66.23</v>
      </c>
      <c r="K887" s="177" t="s">
        <v>201</v>
      </c>
      <c r="M887" s="177" t="s">
        <v>3495</v>
      </c>
    </row>
    <row r="888" spans="1:14" x14ac:dyDescent="0.25">
      <c r="A888" s="179">
        <v>42947</v>
      </c>
      <c r="B888" s="177">
        <v>3275</v>
      </c>
      <c r="C888" s="177" t="str">
        <f>VLOOKUP(B888,'Chart of Accounts'!A:B,2,FALSE)</f>
        <v>Contractors</v>
      </c>
      <c r="D888" s="177" t="s">
        <v>265</v>
      </c>
      <c r="E888" s="177" t="s">
        <v>264</v>
      </c>
      <c r="F888" s="177" t="s">
        <v>3494</v>
      </c>
      <c r="G888" s="177" t="s">
        <v>245</v>
      </c>
      <c r="H888" s="178">
        <v>14720</v>
      </c>
      <c r="I888" s="177">
        <v>0</v>
      </c>
      <c r="J888" s="177" t="s">
        <v>262</v>
      </c>
      <c r="K888" s="177" t="s">
        <v>198</v>
      </c>
      <c r="L888" s="177" t="s">
        <v>198</v>
      </c>
      <c r="M888" s="177" t="s">
        <v>3493</v>
      </c>
    </row>
    <row r="889" spans="1:14" x14ac:dyDescent="0.25">
      <c r="A889" s="179">
        <v>43069</v>
      </c>
      <c r="B889" s="177">
        <v>3275</v>
      </c>
      <c r="C889" s="177" t="str">
        <f>VLOOKUP(B889,'Chart of Accounts'!A:B,2,FALSE)</f>
        <v>Contractors</v>
      </c>
      <c r="D889" s="177" t="s">
        <v>265</v>
      </c>
      <c r="E889" s="177" t="s">
        <v>264</v>
      </c>
      <c r="F889" s="177" t="s">
        <v>3492</v>
      </c>
      <c r="G889" s="177" t="s">
        <v>245</v>
      </c>
      <c r="H889" s="177">
        <v>-0.02</v>
      </c>
      <c r="I889" s="177">
        <v>0</v>
      </c>
      <c r="J889" s="177" t="s">
        <v>2168</v>
      </c>
      <c r="K889" s="177" t="s">
        <v>189</v>
      </c>
      <c r="L889" s="177" t="s">
        <v>189</v>
      </c>
      <c r="M889" s="177" t="s">
        <v>3491</v>
      </c>
    </row>
    <row r="890" spans="1:14" x14ac:dyDescent="0.25">
      <c r="A890" s="179">
        <v>42917</v>
      </c>
      <c r="B890" s="177">
        <v>3280</v>
      </c>
      <c r="C890" s="177" t="str">
        <f>VLOOKUP(B890,'Chart of Accounts'!A:B,2,FALSE)</f>
        <v>Consultants</v>
      </c>
      <c r="D890" s="177" t="s">
        <v>265</v>
      </c>
      <c r="E890" s="177" t="s">
        <v>264</v>
      </c>
      <c r="F890" s="177" t="s">
        <v>3490</v>
      </c>
      <c r="G890" s="177" t="s">
        <v>245</v>
      </c>
      <c r="H890" s="178">
        <v>-4324.8999999999996</v>
      </c>
      <c r="I890" s="177">
        <v>0</v>
      </c>
      <c r="J890" s="177" t="s">
        <v>262</v>
      </c>
      <c r="K890" s="177" t="s">
        <v>197</v>
      </c>
      <c r="L890" s="177" t="s">
        <v>197</v>
      </c>
      <c r="M890" s="177" t="s">
        <v>2462</v>
      </c>
      <c r="N890" s="177" t="s">
        <v>3489</v>
      </c>
    </row>
    <row r="891" spans="1:14" x14ac:dyDescent="0.25">
      <c r="A891" s="179">
        <v>42917</v>
      </c>
      <c r="B891" s="177">
        <v>3280</v>
      </c>
      <c r="C891" s="177" t="str">
        <f>VLOOKUP(B891,'Chart of Accounts'!A:B,2,FALSE)</f>
        <v>Consultants</v>
      </c>
      <c r="D891" s="177" t="s">
        <v>265</v>
      </c>
      <c r="E891" s="177" t="s">
        <v>264</v>
      </c>
      <c r="F891" s="177" t="s">
        <v>3488</v>
      </c>
      <c r="G891" s="177" t="s">
        <v>245</v>
      </c>
      <c r="H891" s="177">
        <v>-625</v>
      </c>
      <c r="I891" s="177">
        <v>0</v>
      </c>
      <c r="J891" s="177" t="s">
        <v>262</v>
      </c>
      <c r="K891" s="177" t="s">
        <v>197</v>
      </c>
      <c r="L891" s="177" t="s">
        <v>197</v>
      </c>
      <c r="M891" s="177" t="s">
        <v>2462</v>
      </c>
      <c r="N891" s="177" t="s">
        <v>3487</v>
      </c>
    </row>
    <row r="892" spans="1:14" x14ac:dyDescent="0.25">
      <c r="A892" s="179">
        <v>42917</v>
      </c>
      <c r="B892" s="177">
        <v>3280</v>
      </c>
      <c r="C892" s="177" t="str">
        <f>VLOOKUP(B892,'Chart of Accounts'!A:B,2,FALSE)</f>
        <v>Consultants</v>
      </c>
      <c r="D892" s="177" t="s">
        <v>265</v>
      </c>
      <c r="E892" s="177" t="s">
        <v>264</v>
      </c>
      <c r="F892" s="177" t="s">
        <v>3486</v>
      </c>
      <c r="G892" s="177" t="s">
        <v>245</v>
      </c>
      <c r="H892" s="178">
        <v>-2500</v>
      </c>
      <c r="I892" s="177">
        <v>0</v>
      </c>
      <c r="J892" s="177" t="s">
        <v>262</v>
      </c>
      <c r="K892" s="177" t="s">
        <v>197</v>
      </c>
      <c r="L892" s="177" t="s">
        <v>197</v>
      </c>
      <c r="M892" s="177" t="s">
        <v>2462</v>
      </c>
      <c r="N892" s="177" t="s">
        <v>3454</v>
      </c>
    </row>
    <row r="893" spans="1:14" x14ac:dyDescent="0.25">
      <c r="A893" s="179">
        <v>42917</v>
      </c>
      <c r="B893" s="177">
        <v>3280</v>
      </c>
      <c r="C893" s="177" t="str">
        <f>VLOOKUP(B893,'Chart of Accounts'!A:B,2,FALSE)</f>
        <v>Consultants</v>
      </c>
      <c r="D893" s="177" t="s">
        <v>265</v>
      </c>
      <c r="E893" s="177" t="s">
        <v>264</v>
      </c>
      <c r="F893" s="177" t="s">
        <v>3485</v>
      </c>
      <c r="G893" s="177" t="s">
        <v>245</v>
      </c>
      <c r="H893" s="177">
        <v>-625</v>
      </c>
      <c r="I893" s="177">
        <v>0</v>
      </c>
      <c r="J893" s="177" t="s">
        <v>262</v>
      </c>
      <c r="K893" s="177" t="s">
        <v>197</v>
      </c>
      <c r="L893" s="177" t="s">
        <v>197</v>
      </c>
      <c r="M893" s="177" t="s">
        <v>2462</v>
      </c>
      <c r="N893" s="177" t="s">
        <v>3484</v>
      </c>
    </row>
    <row r="894" spans="1:14" x14ac:dyDescent="0.25">
      <c r="A894" s="179">
        <v>42917</v>
      </c>
      <c r="B894" s="177">
        <v>3280</v>
      </c>
      <c r="C894" s="177" t="str">
        <f>VLOOKUP(B894,'Chart of Accounts'!A:B,2,FALSE)</f>
        <v>Consultants</v>
      </c>
      <c r="D894" s="177" t="s">
        <v>265</v>
      </c>
      <c r="E894" s="177" t="s">
        <v>264</v>
      </c>
      <c r="F894" s="177" t="s">
        <v>3483</v>
      </c>
      <c r="G894" s="177" t="s">
        <v>245</v>
      </c>
      <c r="H894" s="178">
        <v>-1400</v>
      </c>
      <c r="I894" s="177">
        <v>0</v>
      </c>
      <c r="J894" s="177" t="s">
        <v>262</v>
      </c>
      <c r="K894" s="177" t="s">
        <v>197</v>
      </c>
      <c r="L894" s="177" t="s">
        <v>197</v>
      </c>
      <c r="M894" s="177" t="s">
        <v>2462</v>
      </c>
      <c r="N894" s="177" t="s">
        <v>3482</v>
      </c>
    </row>
    <row r="895" spans="1:14" x14ac:dyDescent="0.25">
      <c r="A895" s="179">
        <v>42917</v>
      </c>
      <c r="B895" s="177">
        <v>3280</v>
      </c>
      <c r="C895" s="177" t="str">
        <f>VLOOKUP(B895,'Chart of Accounts'!A:B,2,FALSE)</f>
        <v>Consultants</v>
      </c>
      <c r="D895" s="177" t="s">
        <v>265</v>
      </c>
      <c r="E895" s="177" t="s">
        <v>264</v>
      </c>
      <c r="F895" s="177" t="s">
        <v>3481</v>
      </c>
      <c r="G895" s="177" t="s">
        <v>245</v>
      </c>
      <c r="H895" s="178">
        <v>-3283.75</v>
      </c>
      <c r="I895" s="177">
        <v>0</v>
      </c>
      <c r="J895" s="177" t="s">
        <v>262</v>
      </c>
      <c r="K895" s="177" t="s">
        <v>197</v>
      </c>
      <c r="L895" s="177" t="s">
        <v>197</v>
      </c>
      <c r="M895" s="177" t="s">
        <v>2462</v>
      </c>
      <c r="N895" s="177" t="s">
        <v>3413</v>
      </c>
    </row>
    <row r="896" spans="1:14" x14ac:dyDescent="0.25">
      <c r="A896" s="179">
        <v>42917</v>
      </c>
      <c r="B896" s="177">
        <v>3280</v>
      </c>
      <c r="C896" s="177" t="str">
        <f>VLOOKUP(B896,'Chart of Accounts'!A:B,2,FALSE)</f>
        <v>Consultants</v>
      </c>
      <c r="D896" s="177" t="s">
        <v>265</v>
      </c>
      <c r="E896" s="177" t="s">
        <v>2929</v>
      </c>
      <c r="F896" s="177" t="s">
        <v>3480</v>
      </c>
      <c r="G896" s="177" t="s">
        <v>245</v>
      </c>
      <c r="H896" s="177">
        <v>187.5</v>
      </c>
      <c r="I896" s="177">
        <v>28.13</v>
      </c>
      <c r="K896" s="177" t="s">
        <v>201</v>
      </c>
      <c r="M896" s="177" t="s">
        <v>3479</v>
      </c>
    </row>
    <row r="897" spans="1:14" x14ac:dyDescent="0.25">
      <c r="A897" s="179">
        <v>42919</v>
      </c>
      <c r="B897" s="177">
        <v>3280</v>
      </c>
      <c r="C897" s="177" t="str">
        <f>VLOOKUP(B897,'Chart of Accounts'!A:B,2,FALSE)</f>
        <v>Consultants</v>
      </c>
      <c r="D897" s="177" t="s">
        <v>265</v>
      </c>
      <c r="E897" s="177" t="s">
        <v>264</v>
      </c>
      <c r="F897" s="177" t="s">
        <v>3478</v>
      </c>
      <c r="G897" s="177" t="s">
        <v>245</v>
      </c>
      <c r="H897" s="178">
        <v>1124.9000000000001</v>
      </c>
      <c r="I897" s="177">
        <v>0</v>
      </c>
      <c r="K897" s="177" t="s">
        <v>201</v>
      </c>
      <c r="M897" s="177" t="s">
        <v>3477</v>
      </c>
    </row>
    <row r="898" spans="1:14" x14ac:dyDescent="0.25">
      <c r="A898" s="179">
        <v>42919</v>
      </c>
      <c r="B898" s="177">
        <v>3280</v>
      </c>
      <c r="C898" s="177" t="str">
        <f>VLOOKUP(B898,'Chart of Accounts'!A:B,2,FALSE)</f>
        <v>Consultants</v>
      </c>
      <c r="D898" s="177" t="s">
        <v>265</v>
      </c>
      <c r="E898" s="177" t="s">
        <v>264</v>
      </c>
      <c r="F898" s="177" t="s">
        <v>3478</v>
      </c>
      <c r="G898" s="177" t="s">
        <v>245</v>
      </c>
      <c r="H898" s="178">
        <v>3200</v>
      </c>
      <c r="I898" s="177">
        <v>480</v>
      </c>
      <c r="K898" s="177" t="s">
        <v>201</v>
      </c>
      <c r="M898" s="177" t="s">
        <v>3477</v>
      </c>
    </row>
    <row r="899" spans="1:14" x14ac:dyDescent="0.25">
      <c r="A899" s="179">
        <v>42919</v>
      </c>
      <c r="B899" s="177">
        <v>3280</v>
      </c>
      <c r="C899" s="177" t="str">
        <f>VLOOKUP(B899,'Chart of Accounts'!A:B,2,FALSE)</f>
        <v>Consultants</v>
      </c>
      <c r="D899" s="177" t="s">
        <v>265</v>
      </c>
      <c r="E899" s="177" t="s">
        <v>264</v>
      </c>
      <c r="F899" s="177" t="s">
        <v>3476</v>
      </c>
      <c r="G899" s="177" t="s">
        <v>245</v>
      </c>
      <c r="H899" s="177">
        <v>625</v>
      </c>
      <c r="I899" s="177">
        <v>93.75</v>
      </c>
      <c r="K899" s="177" t="s">
        <v>201</v>
      </c>
      <c r="M899" s="177" t="s">
        <v>3475</v>
      </c>
    </row>
    <row r="900" spans="1:14" x14ac:dyDescent="0.25">
      <c r="A900" s="179">
        <v>42922</v>
      </c>
      <c r="B900" s="177">
        <v>3280</v>
      </c>
      <c r="C900" s="177" t="str">
        <f>VLOOKUP(B900,'Chart of Accounts'!A:B,2,FALSE)</f>
        <v>Consultants</v>
      </c>
      <c r="D900" s="177" t="s">
        <v>265</v>
      </c>
      <c r="E900" s="177" t="s">
        <v>264</v>
      </c>
      <c r="F900" s="177" t="s">
        <v>3474</v>
      </c>
      <c r="G900" s="177" t="s">
        <v>245</v>
      </c>
      <c r="H900" s="178">
        <v>1400</v>
      </c>
      <c r="I900" s="177">
        <v>210</v>
      </c>
      <c r="K900" s="177" t="s">
        <v>201</v>
      </c>
      <c r="M900" s="177" t="s">
        <v>3473</v>
      </c>
    </row>
    <row r="901" spans="1:14" x14ac:dyDescent="0.25">
      <c r="A901" s="179">
        <v>42922</v>
      </c>
      <c r="B901" s="177">
        <v>3280</v>
      </c>
      <c r="C901" s="177" t="str">
        <f>VLOOKUP(B901,'Chart of Accounts'!A:B,2,FALSE)</f>
        <v>Consultants</v>
      </c>
      <c r="D901" s="177" t="s">
        <v>265</v>
      </c>
      <c r="E901" s="177" t="s">
        <v>264</v>
      </c>
      <c r="F901" s="177" t="s">
        <v>3472</v>
      </c>
      <c r="G901" s="177" t="s">
        <v>245</v>
      </c>
      <c r="H901" s="178">
        <v>2500</v>
      </c>
      <c r="I901" s="177">
        <v>375</v>
      </c>
      <c r="K901" s="177" t="s">
        <v>201</v>
      </c>
      <c r="M901" s="177" t="s">
        <v>3471</v>
      </c>
    </row>
    <row r="902" spans="1:14" x14ac:dyDescent="0.25">
      <c r="A902" s="179">
        <v>42923</v>
      </c>
      <c r="B902" s="177">
        <v>3280</v>
      </c>
      <c r="C902" s="177" t="str">
        <f>VLOOKUP(B902,'Chart of Accounts'!A:B,2,FALSE)</f>
        <v>Consultants</v>
      </c>
      <c r="D902" s="177" t="s">
        <v>265</v>
      </c>
      <c r="E902" s="177" t="s">
        <v>264</v>
      </c>
      <c r="F902" s="177" t="s">
        <v>3470</v>
      </c>
      <c r="G902" s="177" t="s">
        <v>245</v>
      </c>
      <c r="H902" s="177">
        <v>750</v>
      </c>
      <c r="I902" s="177">
        <v>112.5</v>
      </c>
      <c r="K902" s="177" t="s">
        <v>209</v>
      </c>
      <c r="M902" s="177" t="s">
        <v>3469</v>
      </c>
    </row>
    <row r="903" spans="1:14" x14ac:dyDescent="0.25">
      <c r="A903" s="179">
        <v>42926</v>
      </c>
      <c r="B903" s="177">
        <v>3280</v>
      </c>
      <c r="C903" s="177" t="str">
        <f>VLOOKUP(B903,'Chart of Accounts'!A:B,2,FALSE)</f>
        <v>Consultants</v>
      </c>
      <c r="D903" s="177" t="s">
        <v>265</v>
      </c>
      <c r="E903" s="177" t="s">
        <v>264</v>
      </c>
      <c r="F903" s="177" t="s">
        <v>3468</v>
      </c>
      <c r="G903" s="177" t="s">
        <v>245</v>
      </c>
      <c r="H903" s="177">
        <v>412.5</v>
      </c>
      <c r="I903" s="177">
        <v>61.88</v>
      </c>
      <c r="K903" s="177" t="s">
        <v>209</v>
      </c>
      <c r="M903" s="177" t="s">
        <v>3467</v>
      </c>
    </row>
    <row r="904" spans="1:14" x14ac:dyDescent="0.25">
      <c r="A904" s="179">
        <v>42926</v>
      </c>
      <c r="B904" s="177">
        <v>3280</v>
      </c>
      <c r="C904" s="177" t="str">
        <f>VLOOKUP(B904,'Chart of Accounts'!A:B,2,FALSE)</f>
        <v>Consultants</v>
      </c>
      <c r="D904" s="177" t="s">
        <v>265</v>
      </c>
      <c r="E904" s="177" t="s">
        <v>264</v>
      </c>
      <c r="F904" s="177" t="s">
        <v>3466</v>
      </c>
      <c r="G904" s="177" t="s">
        <v>245</v>
      </c>
      <c r="H904" s="177">
        <v>625</v>
      </c>
      <c r="I904" s="177">
        <v>93.75</v>
      </c>
      <c r="K904" s="177" t="s">
        <v>209</v>
      </c>
      <c r="M904" s="177" t="s">
        <v>3465</v>
      </c>
    </row>
    <row r="905" spans="1:14" x14ac:dyDescent="0.25">
      <c r="A905" s="179">
        <v>42977</v>
      </c>
      <c r="B905" s="177">
        <v>3280</v>
      </c>
      <c r="C905" s="177" t="str">
        <f>VLOOKUP(B905,'Chart of Accounts'!A:B,2,FALSE)</f>
        <v>Consultants</v>
      </c>
      <c r="D905" s="177" t="s">
        <v>265</v>
      </c>
      <c r="E905" s="177" t="s">
        <v>264</v>
      </c>
      <c r="F905" s="177" t="s">
        <v>3464</v>
      </c>
      <c r="G905" s="177" t="s">
        <v>245</v>
      </c>
      <c r="H905" s="178">
        <v>4800</v>
      </c>
      <c r="I905" s="177">
        <v>720</v>
      </c>
      <c r="K905" s="177" t="s">
        <v>188</v>
      </c>
      <c r="M905" s="177" t="s">
        <v>3463</v>
      </c>
    </row>
    <row r="906" spans="1:14" x14ac:dyDescent="0.25">
      <c r="A906" s="179">
        <v>42978</v>
      </c>
      <c r="B906" s="177">
        <v>3280</v>
      </c>
      <c r="C906" s="177" t="str">
        <f>VLOOKUP(B906,'Chart of Accounts'!A:B,2,FALSE)</f>
        <v>Consultants</v>
      </c>
      <c r="D906" s="177" t="s">
        <v>265</v>
      </c>
      <c r="E906" s="177" t="s">
        <v>264</v>
      </c>
      <c r="F906" s="177" t="s">
        <v>3462</v>
      </c>
      <c r="G906" s="177" t="s">
        <v>245</v>
      </c>
      <c r="H906" s="178">
        <v>1886.57</v>
      </c>
      <c r="I906" s="177">
        <v>0</v>
      </c>
      <c r="J906" s="177" t="s">
        <v>262</v>
      </c>
      <c r="K906" s="177" t="s">
        <v>197</v>
      </c>
      <c r="L906" s="177" t="s">
        <v>197</v>
      </c>
      <c r="M906" s="177" t="s">
        <v>2427</v>
      </c>
      <c r="N906" s="177" t="s">
        <v>3461</v>
      </c>
    </row>
    <row r="907" spans="1:14" x14ac:dyDescent="0.25">
      <c r="A907" s="179">
        <v>42979</v>
      </c>
      <c r="B907" s="177">
        <v>3280</v>
      </c>
      <c r="C907" s="177" t="str">
        <f>VLOOKUP(B907,'Chart of Accounts'!A:B,2,FALSE)</f>
        <v>Consultants</v>
      </c>
      <c r="D907" s="177" t="s">
        <v>265</v>
      </c>
      <c r="E907" s="177" t="s">
        <v>264</v>
      </c>
      <c r="F907" s="177" t="s">
        <v>3462</v>
      </c>
      <c r="G907" s="177" t="s">
        <v>245</v>
      </c>
      <c r="H907" s="178">
        <v>-1886.57</v>
      </c>
      <c r="I907" s="177">
        <v>0</v>
      </c>
      <c r="J907" s="177" t="s">
        <v>262</v>
      </c>
      <c r="K907" s="177" t="s">
        <v>197</v>
      </c>
      <c r="L907" s="177" t="s">
        <v>197</v>
      </c>
      <c r="M907" s="177" t="s">
        <v>2423</v>
      </c>
      <c r="N907" s="177" t="s">
        <v>3461</v>
      </c>
    </row>
    <row r="908" spans="1:14" x14ac:dyDescent="0.25">
      <c r="A908" s="179">
        <v>42986</v>
      </c>
      <c r="B908" s="177">
        <v>3280</v>
      </c>
      <c r="C908" s="177" t="str">
        <f>VLOOKUP(B908,'Chart of Accounts'!A:B,2,FALSE)</f>
        <v>Consultants</v>
      </c>
      <c r="D908" s="177" t="s">
        <v>265</v>
      </c>
      <c r="E908" s="177" t="s">
        <v>264</v>
      </c>
      <c r="F908" s="177" t="s">
        <v>3460</v>
      </c>
      <c r="G908" s="177" t="s">
        <v>245</v>
      </c>
      <c r="H908" s="178">
        <v>1930</v>
      </c>
      <c r="I908" s="177">
        <v>289.5</v>
      </c>
      <c r="K908" s="177" t="s">
        <v>2429</v>
      </c>
      <c r="M908" s="177" t="s">
        <v>3459</v>
      </c>
    </row>
    <row r="909" spans="1:14" x14ac:dyDescent="0.25">
      <c r="A909" s="179">
        <v>42989</v>
      </c>
      <c r="B909" s="177">
        <v>3280</v>
      </c>
      <c r="C909" s="177" t="str">
        <f>VLOOKUP(B909,'Chart of Accounts'!A:B,2,FALSE)</f>
        <v>Consultants</v>
      </c>
      <c r="D909" s="177" t="s">
        <v>265</v>
      </c>
      <c r="E909" s="177" t="s">
        <v>264</v>
      </c>
      <c r="F909" s="177" t="s">
        <v>3458</v>
      </c>
      <c r="G909" s="177" t="s">
        <v>245</v>
      </c>
      <c r="H909" s="177">
        <v>112.5</v>
      </c>
      <c r="I909" s="177">
        <v>16.88</v>
      </c>
      <c r="K909" s="177" t="s">
        <v>2429</v>
      </c>
      <c r="M909" s="177" t="s">
        <v>3457</v>
      </c>
    </row>
    <row r="910" spans="1:14" x14ac:dyDescent="0.25">
      <c r="A910" s="179">
        <v>43008</v>
      </c>
      <c r="B910" s="177">
        <v>3280</v>
      </c>
      <c r="C910" s="177" t="str">
        <f>VLOOKUP(B910,'Chart of Accounts'!A:B,2,FALSE)</f>
        <v>Consultants</v>
      </c>
      <c r="D910" s="177" t="s">
        <v>265</v>
      </c>
      <c r="E910" s="177" t="s">
        <v>264</v>
      </c>
      <c r="F910" s="177" t="s">
        <v>3455</v>
      </c>
      <c r="G910" s="177" t="s">
        <v>245</v>
      </c>
      <c r="H910" s="178">
        <v>2000</v>
      </c>
      <c r="I910" s="177">
        <v>0</v>
      </c>
      <c r="J910" s="177" t="s">
        <v>262</v>
      </c>
      <c r="K910" s="177" t="s">
        <v>197</v>
      </c>
      <c r="L910" s="177" t="s">
        <v>197</v>
      </c>
      <c r="M910" s="177" t="s">
        <v>2422</v>
      </c>
      <c r="N910" s="177" t="s">
        <v>3454</v>
      </c>
    </row>
    <row r="911" spans="1:14" x14ac:dyDescent="0.25">
      <c r="A911" s="179">
        <v>43008</v>
      </c>
      <c r="B911" s="177">
        <v>3280</v>
      </c>
      <c r="C911" s="177" t="str">
        <f>VLOOKUP(B911,'Chart of Accounts'!A:B,2,FALSE)</f>
        <v>Consultants</v>
      </c>
      <c r="D911" s="177" t="s">
        <v>265</v>
      </c>
      <c r="E911" s="177" t="s">
        <v>264</v>
      </c>
      <c r="F911" s="177" t="s">
        <v>3453</v>
      </c>
      <c r="G911" s="177" t="s">
        <v>245</v>
      </c>
      <c r="H911" s="178">
        <v>9167.83</v>
      </c>
      <c r="I911" s="177">
        <v>0</v>
      </c>
      <c r="J911" s="177" t="s">
        <v>262</v>
      </c>
      <c r="K911" s="177" t="s">
        <v>197</v>
      </c>
      <c r="L911" s="177" t="s">
        <v>197</v>
      </c>
      <c r="M911" s="177" t="s">
        <v>2422</v>
      </c>
      <c r="N911" s="177" t="s">
        <v>3419</v>
      </c>
    </row>
    <row r="912" spans="1:14" x14ac:dyDescent="0.25">
      <c r="A912" s="179">
        <v>43008</v>
      </c>
      <c r="B912" s="177">
        <v>3280</v>
      </c>
      <c r="C912" s="177" t="str">
        <f>VLOOKUP(B912,'Chart of Accounts'!A:B,2,FALSE)</f>
        <v>Consultants</v>
      </c>
      <c r="D912" s="177" t="s">
        <v>265</v>
      </c>
      <c r="E912" s="177" t="s">
        <v>264</v>
      </c>
      <c r="F912" s="177" t="s">
        <v>3456</v>
      </c>
      <c r="G912" s="177" t="s">
        <v>245</v>
      </c>
      <c r="H912" s="177">
        <v>250</v>
      </c>
      <c r="I912" s="177">
        <v>0</v>
      </c>
      <c r="J912" s="177" t="s">
        <v>193</v>
      </c>
      <c r="K912" s="177" t="s">
        <v>194</v>
      </c>
      <c r="L912" s="177" t="s">
        <v>194</v>
      </c>
      <c r="M912" s="177" t="s">
        <v>2344</v>
      </c>
      <c r="N912" s="177" t="s">
        <v>3442</v>
      </c>
    </row>
    <row r="913" spans="1:14" x14ac:dyDescent="0.25">
      <c r="A913" s="179">
        <v>43009</v>
      </c>
      <c r="B913" s="177">
        <v>3280</v>
      </c>
      <c r="C913" s="177" t="str">
        <f>VLOOKUP(B913,'Chart of Accounts'!A:B,2,FALSE)</f>
        <v>Consultants</v>
      </c>
      <c r="D913" s="177" t="s">
        <v>265</v>
      </c>
      <c r="E913" s="177" t="s">
        <v>264</v>
      </c>
      <c r="F913" s="177" t="s">
        <v>3455</v>
      </c>
      <c r="G913" s="177" t="s">
        <v>245</v>
      </c>
      <c r="H913" s="178">
        <v>-2000</v>
      </c>
      <c r="I913" s="177">
        <v>0</v>
      </c>
      <c r="J913" s="177" t="s">
        <v>262</v>
      </c>
      <c r="K913" s="177" t="s">
        <v>197</v>
      </c>
      <c r="L913" s="177" t="s">
        <v>197</v>
      </c>
      <c r="M913" s="177" t="s">
        <v>2420</v>
      </c>
      <c r="N913" s="177" t="s">
        <v>3454</v>
      </c>
    </row>
    <row r="914" spans="1:14" x14ac:dyDescent="0.25">
      <c r="A914" s="179">
        <v>43009</v>
      </c>
      <c r="B914" s="177">
        <v>3280</v>
      </c>
      <c r="C914" s="177" t="str">
        <f>VLOOKUP(B914,'Chart of Accounts'!A:B,2,FALSE)</f>
        <v>Consultants</v>
      </c>
      <c r="D914" s="177" t="s">
        <v>265</v>
      </c>
      <c r="E914" s="177" t="s">
        <v>264</v>
      </c>
      <c r="F914" s="177" t="s">
        <v>3453</v>
      </c>
      <c r="G914" s="177" t="s">
        <v>245</v>
      </c>
      <c r="H914" s="178">
        <v>-9167.83</v>
      </c>
      <c r="I914" s="177">
        <v>0</v>
      </c>
      <c r="J914" s="177" t="s">
        <v>262</v>
      </c>
      <c r="K914" s="177" t="s">
        <v>197</v>
      </c>
      <c r="L914" s="177" t="s">
        <v>197</v>
      </c>
      <c r="M914" s="177" t="s">
        <v>2420</v>
      </c>
      <c r="N914" s="177" t="s">
        <v>3419</v>
      </c>
    </row>
    <row r="915" spans="1:14" x14ac:dyDescent="0.25">
      <c r="A915" s="179">
        <v>43012</v>
      </c>
      <c r="B915" s="177">
        <v>3280</v>
      </c>
      <c r="C915" s="177" t="str">
        <f>VLOOKUP(B915,'Chart of Accounts'!A:B,2,FALSE)</f>
        <v>Consultants</v>
      </c>
      <c r="D915" s="177" t="s">
        <v>265</v>
      </c>
      <c r="E915" s="177" t="s">
        <v>264</v>
      </c>
      <c r="F915" s="177" t="s">
        <v>3452</v>
      </c>
      <c r="G915" s="177" t="s">
        <v>245</v>
      </c>
      <c r="H915" s="178">
        <v>9167.83</v>
      </c>
      <c r="I915" s="178">
        <v>1375.17</v>
      </c>
      <c r="K915" s="177" t="s">
        <v>201</v>
      </c>
      <c r="M915" s="177" t="s">
        <v>3451</v>
      </c>
    </row>
    <row r="916" spans="1:14" x14ac:dyDescent="0.25">
      <c r="A916" s="179">
        <v>43018</v>
      </c>
      <c r="B916" s="177">
        <v>3280</v>
      </c>
      <c r="C916" s="177" t="str">
        <f>VLOOKUP(B916,'Chart of Accounts'!A:B,2,FALSE)</f>
        <v>Consultants</v>
      </c>
      <c r="D916" s="177" t="s">
        <v>265</v>
      </c>
      <c r="E916" s="177" t="s">
        <v>264</v>
      </c>
      <c r="F916" s="177" t="s">
        <v>3450</v>
      </c>
      <c r="G916" s="177" t="s">
        <v>245</v>
      </c>
      <c r="H916" s="178">
        <v>1659</v>
      </c>
      <c r="I916" s="177">
        <v>248.85</v>
      </c>
      <c r="K916" s="177" t="s">
        <v>201</v>
      </c>
      <c r="M916" s="177" t="s">
        <v>3449</v>
      </c>
    </row>
    <row r="917" spans="1:14" x14ac:dyDescent="0.25">
      <c r="A917" s="179">
        <v>43039</v>
      </c>
      <c r="B917" s="177">
        <v>3280</v>
      </c>
      <c r="C917" s="177" t="str">
        <f>VLOOKUP(B917,'Chart of Accounts'!A:B,2,FALSE)</f>
        <v>Consultants</v>
      </c>
      <c r="D917" s="177" t="s">
        <v>265</v>
      </c>
      <c r="E917" s="177" t="s">
        <v>264</v>
      </c>
      <c r="F917" s="177" t="s">
        <v>3446</v>
      </c>
      <c r="G917" s="177" t="s">
        <v>245</v>
      </c>
      <c r="H917" s="178">
        <v>5400</v>
      </c>
      <c r="I917" s="177">
        <v>0</v>
      </c>
      <c r="J917" s="177" t="s">
        <v>262</v>
      </c>
      <c r="K917" s="177" t="s">
        <v>200</v>
      </c>
      <c r="L917" s="177" t="s">
        <v>200</v>
      </c>
      <c r="M917" s="177" t="s">
        <v>2414</v>
      </c>
      <c r="N917" s="177" t="s">
        <v>3445</v>
      </c>
    </row>
    <row r="918" spans="1:14" x14ac:dyDescent="0.25">
      <c r="A918" s="179">
        <v>43039</v>
      </c>
      <c r="B918" s="177">
        <v>3280</v>
      </c>
      <c r="C918" s="177" t="str">
        <f>VLOOKUP(B918,'Chart of Accounts'!A:B,2,FALSE)</f>
        <v>Consultants</v>
      </c>
      <c r="D918" s="177" t="s">
        <v>265</v>
      </c>
      <c r="E918" s="177" t="s">
        <v>264</v>
      </c>
      <c r="F918" s="177" t="s">
        <v>3444</v>
      </c>
      <c r="G918" s="177" t="s">
        <v>245</v>
      </c>
      <c r="H918" s="178">
        <v>5000</v>
      </c>
      <c r="I918" s="177">
        <v>0</v>
      </c>
      <c r="J918" s="177" t="s">
        <v>262</v>
      </c>
      <c r="K918" s="177" t="s">
        <v>200</v>
      </c>
      <c r="L918" s="177" t="s">
        <v>200</v>
      </c>
      <c r="M918" s="177" t="s">
        <v>2414</v>
      </c>
      <c r="N918" s="177" t="s">
        <v>3407</v>
      </c>
    </row>
    <row r="919" spans="1:14" x14ac:dyDescent="0.25">
      <c r="A919" s="179">
        <v>43040</v>
      </c>
      <c r="B919" s="177">
        <v>3280</v>
      </c>
      <c r="C919" s="177" t="str">
        <f>VLOOKUP(B919,'Chart of Accounts'!A:B,2,FALSE)</f>
        <v>Consultants</v>
      </c>
      <c r="D919" s="177" t="s">
        <v>265</v>
      </c>
      <c r="E919" s="177" t="s">
        <v>264</v>
      </c>
      <c r="F919" s="177" t="s">
        <v>3448</v>
      </c>
      <c r="G919" s="177" t="s">
        <v>245</v>
      </c>
      <c r="H919" s="178">
        <v>5400</v>
      </c>
      <c r="I919" s="177">
        <v>810</v>
      </c>
      <c r="K919" s="177" t="s">
        <v>188</v>
      </c>
      <c r="M919" s="177" t="s">
        <v>3447</v>
      </c>
    </row>
    <row r="920" spans="1:14" x14ac:dyDescent="0.25">
      <c r="A920" s="179">
        <v>43040</v>
      </c>
      <c r="B920" s="177">
        <v>3280</v>
      </c>
      <c r="C920" s="177" t="str">
        <f>VLOOKUP(B920,'Chart of Accounts'!A:B,2,FALSE)</f>
        <v>Consultants</v>
      </c>
      <c r="D920" s="177" t="s">
        <v>265</v>
      </c>
      <c r="E920" s="177" t="s">
        <v>264</v>
      </c>
      <c r="F920" s="177" t="s">
        <v>3446</v>
      </c>
      <c r="G920" s="177" t="s">
        <v>245</v>
      </c>
      <c r="H920" s="178">
        <v>-5400</v>
      </c>
      <c r="I920" s="177">
        <v>0</v>
      </c>
      <c r="J920" s="177" t="s">
        <v>262</v>
      </c>
      <c r="K920" s="177" t="s">
        <v>200</v>
      </c>
      <c r="L920" s="177" t="s">
        <v>200</v>
      </c>
      <c r="M920" s="177" t="s">
        <v>2412</v>
      </c>
      <c r="N920" s="177" t="s">
        <v>3445</v>
      </c>
    </row>
    <row r="921" spans="1:14" x14ac:dyDescent="0.25">
      <c r="A921" s="179">
        <v>43040</v>
      </c>
      <c r="B921" s="177">
        <v>3280</v>
      </c>
      <c r="C921" s="177" t="str">
        <f>VLOOKUP(B921,'Chart of Accounts'!A:B,2,FALSE)</f>
        <v>Consultants</v>
      </c>
      <c r="D921" s="177" t="s">
        <v>265</v>
      </c>
      <c r="E921" s="177" t="s">
        <v>264</v>
      </c>
      <c r="F921" s="177" t="s">
        <v>3444</v>
      </c>
      <c r="G921" s="177" t="s">
        <v>245</v>
      </c>
      <c r="H921" s="178">
        <v>-5000</v>
      </c>
      <c r="I921" s="177">
        <v>0</v>
      </c>
      <c r="J921" s="177" t="s">
        <v>262</v>
      </c>
      <c r="K921" s="177" t="s">
        <v>200</v>
      </c>
      <c r="L921" s="177" t="s">
        <v>200</v>
      </c>
      <c r="M921" s="177" t="s">
        <v>2412</v>
      </c>
      <c r="N921" s="177" t="s">
        <v>3407</v>
      </c>
    </row>
    <row r="922" spans="1:14" x14ac:dyDescent="0.25">
      <c r="A922" s="179">
        <v>43069</v>
      </c>
      <c r="B922" s="177">
        <v>3280</v>
      </c>
      <c r="C922" s="177" t="str">
        <f>VLOOKUP(B922,'Chart of Accounts'!A:B,2,FALSE)</f>
        <v>Consultants</v>
      </c>
      <c r="D922" s="177" t="s">
        <v>265</v>
      </c>
      <c r="E922" s="177" t="s">
        <v>264</v>
      </c>
      <c r="F922" s="177" t="s">
        <v>3443</v>
      </c>
      <c r="G922" s="177" t="s">
        <v>245</v>
      </c>
      <c r="H922" s="177">
        <v>125</v>
      </c>
      <c r="I922" s="177">
        <v>0</v>
      </c>
      <c r="J922" s="177" t="s">
        <v>193</v>
      </c>
      <c r="K922" s="177" t="s">
        <v>194</v>
      </c>
      <c r="L922" s="177" t="s">
        <v>194</v>
      </c>
      <c r="M922" s="177" t="s">
        <v>2899</v>
      </c>
      <c r="N922" s="177" t="s">
        <v>3442</v>
      </c>
    </row>
    <row r="923" spans="1:14" x14ac:dyDescent="0.25">
      <c r="A923" s="179">
        <v>43069</v>
      </c>
      <c r="B923" s="177">
        <v>3280</v>
      </c>
      <c r="C923" s="177" t="str">
        <f>VLOOKUP(B923,'Chart of Accounts'!A:B,2,FALSE)</f>
        <v>Consultants</v>
      </c>
      <c r="D923" s="177" t="s">
        <v>265</v>
      </c>
      <c r="E923" s="177" t="s">
        <v>264</v>
      </c>
      <c r="F923" s="177" t="s">
        <v>3441</v>
      </c>
      <c r="G923" s="177" t="s">
        <v>245</v>
      </c>
      <c r="H923" s="178">
        <v>13110</v>
      </c>
      <c r="I923" s="177">
        <v>0</v>
      </c>
      <c r="J923" s="177" t="s">
        <v>262</v>
      </c>
      <c r="K923" s="177" t="s">
        <v>2171</v>
      </c>
      <c r="L923" s="177" t="s">
        <v>2171</v>
      </c>
      <c r="M923" s="177" t="s">
        <v>2373</v>
      </c>
      <c r="N923" s="177" t="s">
        <v>3440</v>
      </c>
    </row>
    <row r="924" spans="1:14" x14ac:dyDescent="0.25">
      <c r="A924" s="179">
        <v>43069</v>
      </c>
      <c r="B924" s="177">
        <v>3280</v>
      </c>
      <c r="C924" s="177" t="str">
        <f>VLOOKUP(B924,'Chart of Accounts'!A:B,2,FALSE)</f>
        <v>Consultants</v>
      </c>
      <c r="D924" s="177" t="s">
        <v>265</v>
      </c>
      <c r="E924" s="177" t="s">
        <v>264</v>
      </c>
      <c r="F924" s="177" t="s">
        <v>3420</v>
      </c>
      <c r="G924" s="177" t="s">
        <v>245</v>
      </c>
      <c r="H924" s="178">
        <v>47000</v>
      </c>
      <c r="I924" s="177">
        <v>0</v>
      </c>
      <c r="J924" s="177" t="s">
        <v>262</v>
      </c>
      <c r="K924" s="177" t="s">
        <v>2171</v>
      </c>
      <c r="L924" s="177" t="s">
        <v>2171</v>
      </c>
      <c r="M924" s="177" t="s">
        <v>2373</v>
      </c>
      <c r="N924" s="177" t="s">
        <v>3419</v>
      </c>
    </row>
    <row r="925" spans="1:14" x14ac:dyDescent="0.25">
      <c r="A925" s="179">
        <v>43069</v>
      </c>
      <c r="B925" s="177">
        <v>3280</v>
      </c>
      <c r="C925" s="177" t="str">
        <f>VLOOKUP(B925,'Chart of Accounts'!A:B,2,FALSE)</f>
        <v>Consultants</v>
      </c>
      <c r="D925" s="177" t="s">
        <v>265</v>
      </c>
      <c r="E925" s="177" t="s">
        <v>264</v>
      </c>
      <c r="F925" s="177" t="s">
        <v>3439</v>
      </c>
      <c r="G925" s="177" t="s">
        <v>245</v>
      </c>
      <c r="H925" s="178">
        <v>5865</v>
      </c>
      <c r="I925" s="177">
        <v>0</v>
      </c>
      <c r="J925" s="177" t="s">
        <v>262</v>
      </c>
      <c r="K925" s="177" t="s">
        <v>2171</v>
      </c>
      <c r="L925" s="177" t="s">
        <v>2171</v>
      </c>
      <c r="M925" s="177" t="s">
        <v>2373</v>
      </c>
      <c r="N925" s="177" t="s">
        <v>3421</v>
      </c>
    </row>
    <row r="926" spans="1:14" x14ac:dyDescent="0.25">
      <c r="A926" s="179">
        <v>43069</v>
      </c>
      <c r="B926" s="177">
        <v>3280</v>
      </c>
      <c r="C926" s="177" t="str">
        <f>VLOOKUP(B926,'Chart of Accounts'!A:B,2,FALSE)</f>
        <v>Consultants</v>
      </c>
      <c r="D926" s="177" t="s">
        <v>265</v>
      </c>
      <c r="E926" s="177" t="s">
        <v>264</v>
      </c>
      <c r="F926" s="177" t="s">
        <v>3438</v>
      </c>
      <c r="G926" s="177" t="s">
        <v>245</v>
      </c>
      <c r="H926" s="178">
        <v>15375</v>
      </c>
      <c r="I926" s="177">
        <v>0</v>
      </c>
      <c r="J926" s="177" t="s">
        <v>262</v>
      </c>
      <c r="K926" s="177" t="s">
        <v>2171</v>
      </c>
      <c r="L926" s="177" t="s">
        <v>2171</v>
      </c>
      <c r="M926" s="177" t="s">
        <v>2373</v>
      </c>
      <c r="N926" s="177" t="s">
        <v>3413</v>
      </c>
    </row>
    <row r="927" spans="1:14" x14ac:dyDescent="0.25">
      <c r="A927" s="179">
        <v>43070</v>
      </c>
      <c r="B927" s="177">
        <v>3280</v>
      </c>
      <c r="C927" s="177" t="str">
        <f>VLOOKUP(B927,'Chart of Accounts'!A:B,2,FALSE)</f>
        <v>Consultants</v>
      </c>
      <c r="D927" s="177" t="s">
        <v>265</v>
      </c>
      <c r="E927" s="177" t="s">
        <v>264</v>
      </c>
      <c r="F927" s="177" t="s">
        <v>3441</v>
      </c>
      <c r="G927" s="177" t="s">
        <v>245</v>
      </c>
      <c r="H927" s="178">
        <v>-13110</v>
      </c>
      <c r="I927" s="177">
        <v>0</v>
      </c>
      <c r="J927" s="177" t="s">
        <v>262</v>
      </c>
      <c r="K927" s="177" t="s">
        <v>2171</v>
      </c>
      <c r="L927" s="177" t="s">
        <v>2171</v>
      </c>
      <c r="M927" s="177" t="s">
        <v>2371</v>
      </c>
      <c r="N927" s="177" t="s">
        <v>3440</v>
      </c>
    </row>
    <row r="928" spans="1:14" x14ac:dyDescent="0.25">
      <c r="A928" s="179">
        <v>43070</v>
      </c>
      <c r="B928" s="177">
        <v>3280</v>
      </c>
      <c r="C928" s="177" t="str">
        <f>VLOOKUP(B928,'Chart of Accounts'!A:B,2,FALSE)</f>
        <v>Consultants</v>
      </c>
      <c r="D928" s="177" t="s">
        <v>265</v>
      </c>
      <c r="E928" s="177" t="s">
        <v>264</v>
      </c>
      <c r="F928" s="177" t="s">
        <v>3420</v>
      </c>
      <c r="G928" s="177" t="s">
        <v>245</v>
      </c>
      <c r="H928" s="178">
        <v>-47000</v>
      </c>
      <c r="I928" s="177">
        <v>0</v>
      </c>
      <c r="J928" s="177" t="s">
        <v>262</v>
      </c>
      <c r="K928" s="177" t="s">
        <v>2171</v>
      </c>
      <c r="L928" s="177" t="s">
        <v>2171</v>
      </c>
      <c r="M928" s="177" t="s">
        <v>2371</v>
      </c>
      <c r="N928" s="177" t="s">
        <v>3419</v>
      </c>
    </row>
    <row r="929" spans="1:14" x14ac:dyDescent="0.25">
      <c r="A929" s="179">
        <v>43070</v>
      </c>
      <c r="B929" s="177">
        <v>3280</v>
      </c>
      <c r="C929" s="177" t="str">
        <f>VLOOKUP(B929,'Chart of Accounts'!A:B,2,FALSE)</f>
        <v>Consultants</v>
      </c>
      <c r="D929" s="177" t="s">
        <v>265</v>
      </c>
      <c r="E929" s="177" t="s">
        <v>264</v>
      </c>
      <c r="F929" s="177" t="s">
        <v>3439</v>
      </c>
      <c r="G929" s="177" t="s">
        <v>245</v>
      </c>
      <c r="H929" s="178">
        <v>-5865</v>
      </c>
      <c r="I929" s="177">
        <v>0</v>
      </c>
      <c r="J929" s="177" t="s">
        <v>262</v>
      </c>
      <c r="K929" s="177" t="s">
        <v>2171</v>
      </c>
      <c r="L929" s="177" t="s">
        <v>2171</v>
      </c>
      <c r="M929" s="177" t="s">
        <v>2371</v>
      </c>
      <c r="N929" s="177" t="s">
        <v>3421</v>
      </c>
    </row>
    <row r="930" spans="1:14" x14ac:dyDescent="0.25">
      <c r="A930" s="179">
        <v>43070</v>
      </c>
      <c r="B930" s="177">
        <v>3280</v>
      </c>
      <c r="C930" s="177" t="str">
        <f>VLOOKUP(B930,'Chart of Accounts'!A:B,2,FALSE)</f>
        <v>Consultants</v>
      </c>
      <c r="D930" s="177" t="s">
        <v>265</v>
      </c>
      <c r="E930" s="177" t="s">
        <v>264</v>
      </c>
      <c r="F930" s="177" t="s">
        <v>3438</v>
      </c>
      <c r="G930" s="177" t="s">
        <v>245</v>
      </c>
      <c r="H930" s="178">
        <v>-15375</v>
      </c>
      <c r="I930" s="177">
        <v>0</v>
      </c>
      <c r="J930" s="177" t="s">
        <v>262</v>
      </c>
      <c r="K930" s="177" t="s">
        <v>2171</v>
      </c>
      <c r="L930" s="177" t="s">
        <v>2171</v>
      </c>
      <c r="M930" s="177" t="s">
        <v>2371</v>
      </c>
      <c r="N930" s="177" t="s">
        <v>3413</v>
      </c>
    </row>
    <row r="931" spans="1:14" x14ac:dyDescent="0.25">
      <c r="A931" s="179">
        <v>43074</v>
      </c>
      <c r="B931" s="177">
        <v>3280</v>
      </c>
      <c r="C931" s="177" t="str">
        <f>VLOOKUP(B931,'Chart of Accounts'!A:B,2,FALSE)</f>
        <v>Consultants</v>
      </c>
      <c r="D931" s="177" t="s">
        <v>265</v>
      </c>
      <c r="E931" s="177" t="s">
        <v>264</v>
      </c>
      <c r="F931" s="177" t="s">
        <v>3437</v>
      </c>
      <c r="G931" s="177" t="s">
        <v>245</v>
      </c>
      <c r="H931" s="178">
        <v>5100</v>
      </c>
      <c r="I931" s="177">
        <v>765</v>
      </c>
      <c r="K931" s="177" t="s">
        <v>188</v>
      </c>
      <c r="M931" s="177" t="s">
        <v>3436</v>
      </c>
    </row>
    <row r="932" spans="1:14" x14ac:dyDescent="0.25">
      <c r="A932" s="179">
        <v>43074</v>
      </c>
      <c r="B932" s="177">
        <v>3280</v>
      </c>
      <c r="C932" s="177" t="str">
        <f>VLOOKUP(B932,'Chart of Accounts'!A:B,2,FALSE)</f>
        <v>Consultants</v>
      </c>
      <c r="D932" s="177" t="s">
        <v>265</v>
      </c>
      <c r="E932" s="177" t="s">
        <v>264</v>
      </c>
      <c r="F932" s="177" t="s">
        <v>3426</v>
      </c>
      <c r="G932" s="177" t="s">
        <v>245</v>
      </c>
      <c r="H932" s="178">
        <v>11400</v>
      </c>
      <c r="I932" s="178">
        <v>1710</v>
      </c>
      <c r="K932" s="177" t="s">
        <v>188</v>
      </c>
      <c r="M932" s="177" t="s">
        <v>3435</v>
      </c>
    </row>
    <row r="933" spans="1:14" x14ac:dyDescent="0.25">
      <c r="A933" s="179">
        <v>43082</v>
      </c>
      <c r="B933" s="177">
        <v>3280</v>
      </c>
      <c r="C933" s="177" t="str">
        <f>VLOOKUP(B933,'Chart of Accounts'!A:B,2,FALSE)</f>
        <v>Consultants</v>
      </c>
      <c r="D933" s="177" t="s">
        <v>265</v>
      </c>
      <c r="E933" s="177" t="s">
        <v>264</v>
      </c>
      <c r="F933" s="177" t="s">
        <v>3434</v>
      </c>
      <c r="G933" s="177" t="s">
        <v>245</v>
      </c>
      <c r="H933" s="178">
        <v>15375</v>
      </c>
      <c r="I933" s="178">
        <v>2306.25</v>
      </c>
      <c r="K933" s="177" t="s">
        <v>194</v>
      </c>
      <c r="M933" s="177" t="s">
        <v>3433</v>
      </c>
    </row>
    <row r="934" spans="1:14" x14ac:dyDescent="0.25">
      <c r="A934" s="179">
        <v>43087</v>
      </c>
      <c r="B934" s="177">
        <v>3280</v>
      </c>
      <c r="C934" s="177" t="str">
        <f>VLOOKUP(B934,'Chart of Accounts'!A:B,2,FALSE)</f>
        <v>Consultants</v>
      </c>
      <c r="D934" s="177" t="s">
        <v>265</v>
      </c>
      <c r="E934" s="177" t="s">
        <v>264</v>
      </c>
      <c r="F934" s="177" t="s">
        <v>3432</v>
      </c>
      <c r="G934" s="177" t="s">
        <v>245</v>
      </c>
      <c r="H934" s="178">
        <v>13000</v>
      </c>
      <c r="I934" s="178">
        <v>1950</v>
      </c>
      <c r="K934" s="177" t="s">
        <v>188</v>
      </c>
      <c r="M934" s="177" t="s">
        <v>3431</v>
      </c>
    </row>
    <row r="935" spans="1:14" x14ac:dyDescent="0.25">
      <c r="A935" s="179">
        <v>43089</v>
      </c>
      <c r="B935" s="177">
        <v>3280</v>
      </c>
      <c r="C935" s="177" t="str">
        <f>VLOOKUP(B935,'Chart of Accounts'!A:B,2,FALSE)</f>
        <v>Consultants</v>
      </c>
      <c r="D935" s="177" t="s">
        <v>265</v>
      </c>
      <c r="E935" s="177" t="s">
        <v>264</v>
      </c>
      <c r="F935" s="177" t="s">
        <v>3430</v>
      </c>
      <c r="G935" s="177" t="s">
        <v>245</v>
      </c>
      <c r="H935" s="178">
        <v>4250</v>
      </c>
      <c r="I935" s="177">
        <v>637.5</v>
      </c>
      <c r="K935" s="177" t="s">
        <v>194</v>
      </c>
      <c r="M935" s="177" t="s">
        <v>3429</v>
      </c>
    </row>
    <row r="936" spans="1:14" x14ac:dyDescent="0.25">
      <c r="A936" s="179">
        <v>43100</v>
      </c>
      <c r="B936" s="177">
        <v>3280</v>
      </c>
      <c r="C936" s="177" t="str">
        <f>VLOOKUP(B936,'Chart of Accounts'!A:B,2,FALSE)</f>
        <v>Consultants</v>
      </c>
      <c r="D936" s="177" t="s">
        <v>265</v>
      </c>
      <c r="E936" s="177" t="s">
        <v>264</v>
      </c>
      <c r="F936" s="177" t="s">
        <v>3420</v>
      </c>
      <c r="G936" s="177" t="s">
        <v>245</v>
      </c>
      <c r="H936" s="178">
        <v>50000</v>
      </c>
      <c r="I936" s="177">
        <v>0</v>
      </c>
      <c r="J936" s="177" t="s">
        <v>262</v>
      </c>
      <c r="K936" s="177" t="s">
        <v>197</v>
      </c>
      <c r="L936" s="177" t="s">
        <v>197</v>
      </c>
      <c r="M936" s="177" t="s">
        <v>2893</v>
      </c>
      <c r="N936" s="177" t="s">
        <v>3419</v>
      </c>
    </row>
    <row r="937" spans="1:14" x14ac:dyDescent="0.25">
      <c r="A937" s="179">
        <v>43101</v>
      </c>
      <c r="B937" s="177">
        <v>3280</v>
      </c>
      <c r="C937" s="177" t="str">
        <f>VLOOKUP(B937,'Chart of Accounts'!A:B,2,FALSE)</f>
        <v>Consultants</v>
      </c>
      <c r="D937" s="177" t="s">
        <v>265</v>
      </c>
      <c r="E937" s="177" t="s">
        <v>264</v>
      </c>
      <c r="F937" s="177" t="s">
        <v>3428</v>
      </c>
      <c r="G937" s="177" t="s">
        <v>245</v>
      </c>
      <c r="H937" s="178">
        <v>4950</v>
      </c>
      <c r="I937" s="177">
        <v>742.5</v>
      </c>
      <c r="K937" s="177" t="s">
        <v>194</v>
      </c>
      <c r="M937" s="177" t="s">
        <v>3427</v>
      </c>
    </row>
    <row r="938" spans="1:14" x14ac:dyDescent="0.25">
      <c r="A938" s="179">
        <v>43101</v>
      </c>
      <c r="B938" s="177">
        <v>3280</v>
      </c>
      <c r="C938" s="177" t="str">
        <f>VLOOKUP(B938,'Chart of Accounts'!A:B,2,FALSE)</f>
        <v>Consultants</v>
      </c>
      <c r="D938" s="177" t="s">
        <v>265</v>
      </c>
      <c r="E938" s="177" t="s">
        <v>264</v>
      </c>
      <c r="F938" s="177" t="s">
        <v>3426</v>
      </c>
      <c r="G938" s="177" t="s">
        <v>245</v>
      </c>
      <c r="H938" s="178">
        <v>2685</v>
      </c>
      <c r="I938" s="177">
        <v>402.75</v>
      </c>
      <c r="K938" s="177" t="s">
        <v>188</v>
      </c>
      <c r="M938" s="177" t="s">
        <v>3425</v>
      </c>
    </row>
    <row r="939" spans="1:14" x14ac:dyDescent="0.25">
      <c r="A939" s="179">
        <v>43101</v>
      </c>
      <c r="B939" s="177">
        <v>3280</v>
      </c>
      <c r="C939" s="177" t="str">
        <f>VLOOKUP(B939,'Chart of Accounts'!A:B,2,FALSE)</f>
        <v>Consultants</v>
      </c>
      <c r="D939" s="177" t="s">
        <v>265</v>
      </c>
      <c r="E939" s="177" t="s">
        <v>264</v>
      </c>
      <c r="F939" s="177" t="s">
        <v>3420</v>
      </c>
      <c r="G939" s="177" t="s">
        <v>245</v>
      </c>
      <c r="H939" s="178">
        <v>-50000</v>
      </c>
      <c r="I939" s="177">
        <v>0</v>
      </c>
      <c r="J939" s="177" t="s">
        <v>262</v>
      </c>
      <c r="K939" s="177" t="s">
        <v>197</v>
      </c>
      <c r="L939" s="177" t="s">
        <v>197</v>
      </c>
      <c r="M939" s="177" t="s">
        <v>2888</v>
      </c>
      <c r="N939" s="177" t="s">
        <v>3419</v>
      </c>
    </row>
    <row r="940" spans="1:14" x14ac:dyDescent="0.25">
      <c r="A940" s="179">
        <v>43124</v>
      </c>
      <c r="B940" s="177">
        <v>3280</v>
      </c>
      <c r="C940" s="177" t="str">
        <f>VLOOKUP(B940,'Chart of Accounts'!A:B,2,FALSE)</f>
        <v>Consultants</v>
      </c>
      <c r="D940" s="177" t="s">
        <v>265</v>
      </c>
      <c r="E940" s="177" t="s">
        <v>264</v>
      </c>
      <c r="F940" s="177" t="s">
        <v>3424</v>
      </c>
      <c r="G940" s="177" t="s">
        <v>245</v>
      </c>
      <c r="H940" s="178">
        <v>5217.3900000000003</v>
      </c>
      <c r="I940" s="177">
        <v>782.61</v>
      </c>
      <c r="K940" s="177" t="s">
        <v>194</v>
      </c>
      <c r="M940" s="177" t="s">
        <v>3423</v>
      </c>
    </row>
    <row r="941" spans="1:14" x14ac:dyDescent="0.25">
      <c r="A941" s="179">
        <v>43131</v>
      </c>
      <c r="B941" s="177">
        <v>3280</v>
      </c>
      <c r="C941" s="177" t="str">
        <f>VLOOKUP(B941,'Chart of Accounts'!A:B,2,FALSE)</f>
        <v>Consultants</v>
      </c>
      <c r="D941" s="177" t="s">
        <v>265</v>
      </c>
      <c r="E941" s="177" t="s">
        <v>264</v>
      </c>
      <c r="F941" s="177" t="s">
        <v>3422</v>
      </c>
      <c r="G941" s="177" t="s">
        <v>245</v>
      </c>
      <c r="H941" s="178">
        <v>4950</v>
      </c>
      <c r="I941" s="177">
        <v>0</v>
      </c>
      <c r="J941" s="177" t="s">
        <v>262</v>
      </c>
      <c r="K941" s="177" t="s">
        <v>197</v>
      </c>
      <c r="L941" s="177" t="s">
        <v>197</v>
      </c>
      <c r="M941" s="177" t="s">
        <v>2958</v>
      </c>
      <c r="N941" s="177" t="s">
        <v>3421</v>
      </c>
    </row>
    <row r="942" spans="1:14" x14ac:dyDescent="0.25">
      <c r="A942" s="179">
        <v>43131</v>
      </c>
      <c r="B942" s="177">
        <v>3280</v>
      </c>
      <c r="C942" s="177" t="str">
        <f>VLOOKUP(B942,'Chart of Accounts'!A:B,2,FALSE)</f>
        <v>Consultants</v>
      </c>
      <c r="D942" s="177" t="s">
        <v>265</v>
      </c>
      <c r="E942" s="177" t="s">
        <v>264</v>
      </c>
      <c r="F942" s="177" t="s">
        <v>3420</v>
      </c>
      <c r="G942" s="177" t="s">
        <v>245</v>
      </c>
      <c r="H942" s="178">
        <v>50000</v>
      </c>
      <c r="I942" s="177">
        <v>0</v>
      </c>
      <c r="J942" s="177" t="s">
        <v>262</v>
      </c>
      <c r="K942" s="177" t="s">
        <v>197</v>
      </c>
      <c r="L942" s="177" t="s">
        <v>197</v>
      </c>
      <c r="M942" s="177" t="s">
        <v>2958</v>
      </c>
      <c r="N942" s="177" t="s">
        <v>3419</v>
      </c>
    </row>
    <row r="943" spans="1:14" x14ac:dyDescent="0.25">
      <c r="A943" s="179">
        <v>43132</v>
      </c>
      <c r="B943" s="177">
        <v>3280</v>
      </c>
      <c r="C943" s="177" t="str">
        <f>VLOOKUP(B943,'Chart of Accounts'!A:B,2,FALSE)</f>
        <v>Consultants</v>
      </c>
      <c r="D943" s="177" t="s">
        <v>265</v>
      </c>
      <c r="E943" s="177" t="s">
        <v>264</v>
      </c>
      <c r="F943" s="177" t="s">
        <v>3422</v>
      </c>
      <c r="G943" s="177" t="s">
        <v>245</v>
      </c>
      <c r="H943" s="178">
        <v>-4950</v>
      </c>
      <c r="I943" s="177">
        <v>0</v>
      </c>
      <c r="J943" s="177" t="s">
        <v>262</v>
      </c>
      <c r="K943" s="177" t="s">
        <v>197</v>
      </c>
      <c r="L943" s="177" t="s">
        <v>197</v>
      </c>
      <c r="M943" s="177" t="s">
        <v>2956</v>
      </c>
      <c r="N943" s="177" t="s">
        <v>3421</v>
      </c>
    </row>
    <row r="944" spans="1:14" x14ac:dyDescent="0.25">
      <c r="A944" s="179">
        <v>43132</v>
      </c>
      <c r="B944" s="177">
        <v>3280</v>
      </c>
      <c r="C944" s="177" t="str">
        <f>VLOOKUP(B944,'Chart of Accounts'!A:B,2,FALSE)</f>
        <v>Consultants</v>
      </c>
      <c r="D944" s="177" t="s">
        <v>265</v>
      </c>
      <c r="E944" s="177" t="s">
        <v>264</v>
      </c>
      <c r="F944" s="177" t="s">
        <v>3420</v>
      </c>
      <c r="G944" s="177" t="s">
        <v>245</v>
      </c>
      <c r="H944" s="178">
        <v>-50000</v>
      </c>
      <c r="I944" s="177">
        <v>0</v>
      </c>
      <c r="J944" s="177" t="s">
        <v>262</v>
      </c>
      <c r="K944" s="177" t="s">
        <v>197</v>
      </c>
      <c r="L944" s="177" t="s">
        <v>197</v>
      </c>
      <c r="M944" s="177" t="s">
        <v>2956</v>
      </c>
      <c r="N944" s="177" t="s">
        <v>3419</v>
      </c>
    </row>
    <row r="945" spans="1:14" x14ac:dyDescent="0.25">
      <c r="A945" s="179">
        <v>43132</v>
      </c>
      <c r="B945" s="177">
        <v>3280</v>
      </c>
      <c r="C945" s="177" t="str">
        <f>VLOOKUP(B945,'Chart of Accounts'!A:B,2,FALSE)</f>
        <v>Consultants</v>
      </c>
      <c r="D945" s="177" t="s">
        <v>265</v>
      </c>
      <c r="E945" s="177" t="s">
        <v>264</v>
      </c>
      <c r="F945" s="177" t="s">
        <v>3418</v>
      </c>
      <c r="G945" s="177" t="s">
        <v>245</v>
      </c>
      <c r="H945" s="178">
        <v>4950</v>
      </c>
      <c r="I945" s="177">
        <v>742.5</v>
      </c>
      <c r="K945" s="177" t="s">
        <v>201</v>
      </c>
      <c r="M945" s="177" t="s">
        <v>3417</v>
      </c>
    </row>
    <row r="946" spans="1:14" x14ac:dyDescent="0.25">
      <c r="A946" s="179">
        <v>43146</v>
      </c>
      <c r="B946" s="177">
        <v>3280</v>
      </c>
      <c r="C946" s="177" t="str">
        <f>VLOOKUP(B946,'Chart of Accounts'!A:B,2,FALSE)</f>
        <v>Consultants</v>
      </c>
      <c r="D946" s="177" t="s">
        <v>265</v>
      </c>
      <c r="E946" s="177" t="s">
        <v>264</v>
      </c>
      <c r="F946" s="177" t="s">
        <v>3416</v>
      </c>
      <c r="G946" s="177" t="s">
        <v>245</v>
      </c>
      <c r="H946" s="177">
        <v>565.22</v>
      </c>
      <c r="I946" s="177">
        <v>0</v>
      </c>
      <c r="J946" s="177" t="s">
        <v>193</v>
      </c>
      <c r="K946" s="177" t="s">
        <v>188</v>
      </c>
      <c r="L946" s="177" t="s">
        <v>188</v>
      </c>
      <c r="M946" s="177" t="s">
        <v>2367</v>
      </c>
      <c r="N946" s="177" t="s">
        <v>3415</v>
      </c>
    </row>
    <row r="947" spans="1:14" x14ac:dyDescent="0.25">
      <c r="A947" s="179">
        <v>43159</v>
      </c>
      <c r="B947" s="177">
        <v>3280</v>
      </c>
      <c r="C947" s="177" t="str">
        <f>VLOOKUP(B947,'Chart of Accounts'!A:B,2,FALSE)</f>
        <v>Consultants</v>
      </c>
      <c r="D947" s="177" t="s">
        <v>265</v>
      </c>
      <c r="E947" s="177" t="s">
        <v>264</v>
      </c>
      <c r="F947" s="177" t="s">
        <v>3414</v>
      </c>
      <c r="G947" s="177" t="s">
        <v>245</v>
      </c>
      <c r="H947" s="178">
        <v>6516.07</v>
      </c>
      <c r="I947" s="177">
        <v>0</v>
      </c>
      <c r="J947" s="177" t="s">
        <v>262</v>
      </c>
      <c r="K947" s="177" t="s">
        <v>197</v>
      </c>
      <c r="L947" s="177" t="s">
        <v>197</v>
      </c>
      <c r="M947" s="177" t="s">
        <v>2953</v>
      </c>
      <c r="N947" s="177" t="s">
        <v>3413</v>
      </c>
    </row>
    <row r="948" spans="1:14" x14ac:dyDescent="0.25">
      <c r="A948" s="179">
        <v>43159</v>
      </c>
      <c r="B948" s="177">
        <v>3280</v>
      </c>
      <c r="C948" s="177" t="str">
        <f>VLOOKUP(B948,'Chart of Accounts'!A:B,2,FALSE)</f>
        <v>Consultants</v>
      </c>
      <c r="D948" s="177" t="s">
        <v>265</v>
      </c>
      <c r="E948" s="177" t="s">
        <v>264</v>
      </c>
      <c r="F948" s="177" t="s">
        <v>3408</v>
      </c>
      <c r="G948" s="177" t="s">
        <v>245</v>
      </c>
      <c r="H948" s="178">
        <v>52000</v>
      </c>
      <c r="I948" s="177">
        <v>0</v>
      </c>
      <c r="J948" s="177" t="s">
        <v>262</v>
      </c>
      <c r="K948" s="177" t="s">
        <v>197</v>
      </c>
      <c r="L948" s="177" t="s">
        <v>197</v>
      </c>
      <c r="M948" s="177" t="s">
        <v>2953</v>
      </c>
      <c r="N948" s="177" t="s">
        <v>3407</v>
      </c>
    </row>
    <row r="949" spans="1:14" x14ac:dyDescent="0.25">
      <c r="A949" s="179">
        <v>43160</v>
      </c>
      <c r="B949" s="177">
        <v>3280</v>
      </c>
      <c r="C949" s="177" t="str">
        <f>VLOOKUP(B949,'Chart of Accounts'!A:B,2,FALSE)</f>
        <v>Consultants</v>
      </c>
      <c r="D949" s="177" t="s">
        <v>265</v>
      </c>
      <c r="E949" s="177" t="s">
        <v>264</v>
      </c>
      <c r="F949" s="177" t="s">
        <v>3414</v>
      </c>
      <c r="G949" s="177" t="s">
        <v>245</v>
      </c>
      <c r="H949" s="178">
        <v>-6516.07</v>
      </c>
      <c r="I949" s="177">
        <v>0</v>
      </c>
      <c r="J949" s="177" t="s">
        <v>262</v>
      </c>
      <c r="K949" s="177" t="s">
        <v>197</v>
      </c>
      <c r="L949" s="177" t="s">
        <v>197</v>
      </c>
      <c r="M949" s="177" t="s">
        <v>2951</v>
      </c>
      <c r="N949" s="177" t="s">
        <v>3413</v>
      </c>
    </row>
    <row r="950" spans="1:14" x14ac:dyDescent="0.25">
      <c r="A950" s="179">
        <v>43160</v>
      </c>
      <c r="B950" s="177">
        <v>3280</v>
      </c>
      <c r="C950" s="177" t="str">
        <f>VLOOKUP(B950,'Chart of Accounts'!A:B,2,FALSE)</f>
        <v>Consultants</v>
      </c>
      <c r="D950" s="177" t="s">
        <v>265</v>
      </c>
      <c r="E950" s="177" t="s">
        <v>264</v>
      </c>
      <c r="F950" s="177" t="s">
        <v>3408</v>
      </c>
      <c r="G950" s="177" t="s">
        <v>245</v>
      </c>
      <c r="H950" s="178">
        <v>-52000</v>
      </c>
      <c r="I950" s="177">
        <v>0</v>
      </c>
      <c r="J950" s="177" t="s">
        <v>262</v>
      </c>
      <c r="K950" s="177" t="s">
        <v>197</v>
      </c>
      <c r="L950" s="177" t="s">
        <v>197</v>
      </c>
      <c r="M950" s="177" t="s">
        <v>2951</v>
      </c>
      <c r="N950" s="177" t="s">
        <v>3407</v>
      </c>
    </row>
    <row r="951" spans="1:14" x14ac:dyDescent="0.25">
      <c r="A951" s="179">
        <v>43166</v>
      </c>
      <c r="B951" s="177">
        <v>3280</v>
      </c>
      <c r="C951" s="177" t="str">
        <f>VLOOKUP(B951,'Chart of Accounts'!A:B,2,FALSE)</f>
        <v>Consultants</v>
      </c>
      <c r="D951" s="177" t="s">
        <v>265</v>
      </c>
      <c r="E951" s="177" t="s">
        <v>264</v>
      </c>
      <c r="F951" s="177" t="s">
        <v>3412</v>
      </c>
      <c r="G951" s="177" t="s">
        <v>245</v>
      </c>
      <c r="H951" s="178">
        <v>6500.93</v>
      </c>
      <c r="I951" s="177">
        <v>975.14</v>
      </c>
      <c r="K951" s="177" t="s">
        <v>201</v>
      </c>
      <c r="M951" s="177" t="s">
        <v>3411</v>
      </c>
    </row>
    <row r="952" spans="1:14" x14ac:dyDescent="0.25">
      <c r="A952" s="179">
        <v>43185</v>
      </c>
      <c r="B952" s="177">
        <v>3280</v>
      </c>
      <c r="C952" s="177" t="str">
        <f>VLOOKUP(B952,'Chart of Accounts'!A:B,2,FALSE)</f>
        <v>Consultants</v>
      </c>
      <c r="D952" s="177" t="s">
        <v>265</v>
      </c>
      <c r="E952" s="177" t="s">
        <v>264</v>
      </c>
      <c r="F952" s="177" t="s">
        <v>3410</v>
      </c>
      <c r="G952" s="177" t="s">
        <v>245</v>
      </c>
      <c r="H952" s="177">
        <v>990</v>
      </c>
      <c r="I952" s="177">
        <v>148.5</v>
      </c>
      <c r="K952" s="177" t="s">
        <v>201</v>
      </c>
      <c r="M952" s="177" t="s">
        <v>3409</v>
      </c>
    </row>
    <row r="953" spans="1:14" x14ac:dyDescent="0.25">
      <c r="A953" s="179">
        <v>43190</v>
      </c>
      <c r="B953" s="177">
        <v>3280</v>
      </c>
      <c r="C953" s="177" t="str">
        <f>VLOOKUP(B953,'Chart of Accounts'!A:B,2,FALSE)</f>
        <v>Consultants</v>
      </c>
      <c r="D953" s="177" t="s">
        <v>265</v>
      </c>
      <c r="E953" s="177" t="s">
        <v>264</v>
      </c>
      <c r="F953" s="177" t="s">
        <v>3408</v>
      </c>
      <c r="G953" s="177" t="s">
        <v>245</v>
      </c>
      <c r="H953" s="178">
        <v>52000</v>
      </c>
      <c r="I953" s="177">
        <v>0</v>
      </c>
      <c r="J953" s="177" t="s">
        <v>262</v>
      </c>
      <c r="K953" s="177" t="s">
        <v>197</v>
      </c>
      <c r="L953" s="177" t="s">
        <v>197</v>
      </c>
      <c r="M953" s="177" t="s">
        <v>2948</v>
      </c>
      <c r="N953" s="177" t="s">
        <v>3407</v>
      </c>
    </row>
    <row r="954" spans="1:14" x14ac:dyDescent="0.25">
      <c r="A954" s="179">
        <v>43191</v>
      </c>
      <c r="B954" s="177">
        <v>3280</v>
      </c>
      <c r="C954" s="177" t="str">
        <f>VLOOKUP(B954,'Chart of Accounts'!A:B,2,FALSE)</f>
        <v>Consultants</v>
      </c>
      <c r="D954" s="177" t="s">
        <v>265</v>
      </c>
      <c r="E954" s="177" t="s">
        <v>264</v>
      </c>
      <c r="F954" s="177" t="s">
        <v>3408</v>
      </c>
      <c r="G954" s="177" t="s">
        <v>245</v>
      </c>
      <c r="H954" s="178">
        <v>-52000</v>
      </c>
      <c r="I954" s="177">
        <v>0</v>
      </c>
      <c r="J954" s="177" t="s">
        <v>262</v>
      </c>
      <c r="K954" s="177" t="s">
        <v>197</v>
      </c>
      <c r="L954" s="177" t="s">
        <v>197</v>
      </c>
      <c r="M954" s="177" t="s">
        <v>2946</v>
      </c>
      <c r="N954" s="177" t="s">
        <v>3407</v>
      </c>
    </row>
    <row r="955" spans="1:14" x14ac:dyDescent="0.25">
      <c r="A955" s="179">
        <v>43220</v>
      </c>
      <c r="B955" s="177">
        <v>3280</v>
      </c>
      <c r="C955" s="177" t="str">
        <f>VLOOKUP(B955,'Chart of Accounts'!A:B,2,FALSE)</f>
        <v>Consultants</v>
      </c>
      <c r="D955" s="177" t="s">
        <v>265</v>
      </c>
      <c r="E955" s="177" t="s">
        <v>264</v>
      </c>
      <c r="F955" s="177" t="s">
        <v>3408</v>
      </c>
      <c r="G955" s="177" t="s">
        <v>245</v>
      </c>
      <c r="H955" s="178">
        <v>52000</v>
      </c>
      <c r="I955" s="177">
        <v>0</v>
      </c>
      <c r="J955" s="177" t="s">
        <v>262</v>
      </c>
      <c r="K955" s="177" t="s">
        <v>198</v>
      </c>
      <c r="L955" s="177" t="s">
        <v>198</v>
      </c>
      <c r="M955" s="177" t="s">
        <v>2945</v>
      </c>
      <c r="N955" s="177" t="s">
        <v>3407</v>
      </c>
    </row>
    <row r="956" spans="1:14" x14ac:dyDescent="0.25">
      <c r="A956" s="179">
        <v>43221</v>
      </c>
      <c r="B956" s="177">
        <v>3280</v>
      </c>
      <c r="C956" s="177" t="str">
        <f>VLOOKUP(B956,'Chart of Accounts'!A:B,2,FALSE)</f>
        <v>Consultants</v>
      </c>
      <c r="D956" s="177" t="s">
        <v>265</v>
      </c>
      <c r="E956" s="177" t="s">
        <v>264</v>
      </c>
      <c r="F956" s="177" t="s">
        <v>3408</v>
      </c>
      <c r="G956" s="177" t="s">
        <v>245</v>
      </c>
      <c r="H956" s="178">
        <v>-52000</v>
      </c>
      <c r="I956" s="177">
        <v>0</v>
      </c>
      <c r="J956" s="177" t="s">
        <v>262</v>
      </c>
      <c r="K956" s="177" t="s">
        <v>198</v>
      </c>
      <c r="L956" s="177" t="s">
        <v>198</v>
      </c>
      <c r="M956" s="177" t="s">
        <v>2943</v>
      </c>
      <c r="N956" s="177" t="s">
        <v>3407</v>
      </c>
    </row>
    <row r="957" spans="1:14" x14ac:dyDescent="0.25">
      <c r="A957" s="179">
        <v>43228</v>
      </c>
      <c r="B957" s="177">
        <v>3280</v>
      </c>
      <c r="C957" s="177" t="str">
        <f>VLOOKUP(B957,'Chart of Accounts'!A:B,2,FALSE)</f>
        <v>Consultants</v>
      </c>
      <c r="D957" s="177" t="s">
        <v>265</v>
      </c>
      <c r="E957" s="177" t="s">
        <v>264</v>
      </c>
      <c r="F957" s="177" t="s">
        <v>3406</v>
      </c>
      <c r="G957" s="177" t="s">
        <v>245</v>
      </c>
      <c r="H957" s="178">
        <v>1360</v>
      </c>
      <c r="I957" s="177">
        <v>204</v>
      </c>
      <c r="K957" s="177" t="s">
        <v>194</v>
      </c>
      <c r="M957" s="177" t="s">
        <v>3405</v>
      </c>
    </row>
    <row r="958" spans="1:14" x14ac:dyDescent="0.25">
      <c r="A958" s="179">
        <v>43230</v>
      </c>
      <c r="B958" s="177">
        <v>3280</v>
      </c>
      <c r="C958" s="177" t="str">
        <f>VLOOKUP(B958,'Chart of Accounts'!A:B,2,FALSE)</f>
        <v>Consultants</v>
      </c>
      <c r="D958" s="177" t="s">
        <v>265</v>
      </c>
      <c r="E958" s="177" t="s">
        <v>264</v>
      </c>
      <c r="F958" s="177" t="s">
        <v>3404</v>
      </c>
      <c r="G958" s="177" t="s">
        <v>245</v>
      </c>
      <c r="H958" s="177">
        <v>495</v>
      </c>
      <c r="I958" s="177">
        <v>74.25</v>
      </c>
      <c r="K958" s="177" t="s">
        <v>194</v>
      </c>
      <c r="M958" s="177" t="s">
        <v>3403</v>
      </c>
    </row>
    <row r="959" spans="1:14" x14ac:dyDescent="0.25">
      <c r="A959" s="179">
        <v>43263</v>
      </c>
      <c r="B959" s="177">
        <v>3280</v>
      </c>
      <c r="C959" s="177" t="str">
        <f>VLOOKUP(B959,'Chart of Accounts'!A:B,2,FALSE)</f>
        <v>Consultants</v>
      </c>
      <c r="D959" s="177" t="s">
        <v>265</v>
      </c>
      <c r="E959" s="177" t="s">
        <v>264</v>
      </c>
      <c r="F959" s="177" t="s">
        <v>3402</v>
      </c>
      <c r="G959" s="177" t="s">
        <v>245</v>
      </c>
      <c r="H959" s="177">
        <v>660</v>
      </c>
      <c r="I959" s="177">
        <v>99</v>
      </c>
      <c r="K959" s="177" t="s">
        <v>201</v>
      </c>
      <c r="M959" s="177" t="s">
        <v>3401</v>
      </c>
    </row>
    <row r="960" spans="1:14" x14ac:dyDescent="0.25">
      <c r="A960" s="179">
        <v>43281</v>
      </c>
      <c r="B960" s="177">
        <v>3280</v>
      </c>
      <c r="C960" s="177" t="str">
        <f>VLOOKUP(B960,'Chart of Accounts'!A:B,2,FALSE)</f>
        <v>Consultants</v>
      </c>
      <c r="D960" s="177" t="s">
        <v>265</v>
      </c>
      <c r="E960" s="177" t="s">
        <v>264</v>
      </c>
      <c r="F960" s="177" t="s">
        <v>3400</v>
      </c>
      <c r="G960" s="177" t="s">
        <v>245</v>
      </c>
      <c r="H960" s="178">
        <v>7000</v>
      </c>
      <c r="I960" s="177">
        <v>0</v>
      </c>
      <c r="J960" s="177" t="s">
        <v>262</v>
      </c>
      <c r="K960" s="177" t="s">
        <v>194</v>
      </c>
      <c r="L960" s="177" t="s">
        <v>194</v>
      </c>
      <c r="M960" s="177" t="s">
        <v>3399</v>
      </c>
      <c r="N960" s="177" t="s">
        <v>3398</v>
      </c>
    </row>
    <row r="961" spans="1:14" x14ac:dyDescent="0.25">
      <c r="A961" s="179">
        <v>43008</v>
      </c>
      <c r="B961" s="177">
        <v>3305</v>
      </c>
      <c r="C961" s="177" t="str">
        <f>VLOOKUP(B961,'Chart of Accounts'!A:B,2,FALSE)</f>
        <v>Airfares - domestic</v>
      </c>
      <c r="D961" s="177" t="s">
        <v>265</v>
      </c>
      <c r="E961" s="177" t="s">
        <v>264</v>
      </c>
      <c r="F961" s="177" t="s">
        <v>3397</v>
      </c>
      <c r="G961" s="177" t="s">
        <v>245</v>
      </c>
      <c r="H961" s="177">
        <v>-357.18</v>
      </c>
      <c r="I961" s="177">
        <v>0</v>
      </c>
      <c r="J961" s="177" t="s">
        <v>262</v>
      </c>
      <c r="K961" s="177" t="s">
        <v>197</v>
      </c>
      <c r="L961" s="177" t="s">
        <v>197</v>
      </c>
      <c r="M961" s="177" t="s">
        <v>3370</v>
      </c>
      <c r="N961" s="177" t="s">
        <v>280</v>
      </c>
    </row>
    <row r="962" spans="1:14" x14ac:dyDescent="0.25">
      <c r="A962" s="179">
        <v>43039</v>
      </c>
      <c r="B962" s="177">
        <v>3305</v>
      </c>
      <c r="C962" s="177" t="str">
        <f>VLOOKUP(B962,'Chart of Accounts'!A:B,2,FALSE)</f>
        <v>Airfares - domestic</v>
      </c>
      <c r="D962" s="177" t="s">
        <v>265</v>
      </c>
      <c r="E962" s="177" t="s">
        <v>264</v>
      </c>
      <c r="F962" s="177" t="s">
        <v>3396</v>
      </c>
      <c r="G962" s="177" t="s">
        <v>245</v>
      </c>
      <c r="H962" s="177">
        <v>-48.44</v>
      </c>
      <c r="I962" s="177">
        <v>0</v>
      </c>
      <c r="J962" s="177" t="s">
        <v>262</v>
      </c>
      <c r="K962" s="177" t="s">
        <v>200</v>
      </c>
      <c r="L962" s="177" t="s">
        <v>200</v>
      </c>
      <c r="M962" s="177" t="s">
        <v>3367</v>
      </c>
      <c r="N962" s="177" t="s">
        <v>280</v>
      </c>
    </row>
    <row r="963" spans="1:14" x14ac:dyDescent="0.25">
      <c r="A963" s="179">
        <v>43069</v>
      </c>
      <c r="B963" s="177">
        <v>3305</v>
      </c>
      <c r="C963" s="177" t="str">
        <f>VLOOKUP(B963,'Chart of Accounts'!A:B,2,FALSE)</f>
        <v>Airfares - domestic</v>
      </c>
      <c r="D963" s="177" t="s">
        <v>265</v>
      </c>
      <c r="E963" s="177" t="s">
        <v>264</v>
      </c>
      <c r="F963" s="177" t="s">
        <v>3390</v>
      </c>
      <c r="G963" s="177" t="s">
        <v>245</v>
      </c>
      <c r="H963" s="178">
        <v>1100</v>
      </c>
      <c r="I963" s="177">
        <v>0</v>
      </c>
      <c r="J963" s="177" t="s">
        <v>262</v>
      </c>
      <c r="K963" s="177" t="s">
        <v>2171</v>
      </c>
      <c r="L963" s="177" t="s">
        <v>2171</v>
      </c>
      <c r="M963" s="177" t="s">
        <v>2373</v>
      </c>
      <c r="N963" s="177" t="s">
        <v>3389</v>
      </c>
    </row>
    <row r="964" spans="1:14" x14ac:dyDescent="0.25">
      <c r="A964" s="179">
        <v>43069</v>
      </c>
      <c r="B964" s="177">
        <v>3305</v>
      </c>
      <c r="C964" s="177" t="str">
        <f>VLOOKUP(B964,'Chart of Accounts'!A:B,2,FALSE)</f>
        <v>Airfares - domestic</v>
      </c>
      <c r="D964" s="177" t="s">
        <v>265</v>
      </c>
      <c r="E964" s="177" t="s">
        <v>264</v>
      </c>
      <c r="F964" s="177" t="s">
        <v>3395</v>
      </c>
      <c r="G964" s="177" t="s">
        <v>245</v>
      </c>
      <c r="H964" s="177">
        <v>8.69</v>
      </c>
      <c r="I964" s="177">
        <v>0</v>
      </c>
      <c r="J964" s="177" t="s">
        <v>262</v>
      </c>
      <c r="K964" s="177" t="s">
        <v>198</v>
      </c>
      <c r="L964" s="177" t="s">
        <v>198</v>
      </c>
      <c r="M964" s="177" t="s">
        <v>3391</v>
      </c>
      <c r="N964" s="177" t="s">
        <v>280</v>
      </c>
    </row>
    <row r="965" spans="1:14" x14ac:dyDescent="0.25">
      <c r="A965" s="179">
        <v>43069</v>
      </c>
      <c r="B965" s="177">
        <v>3305</v>
      </c>
      <c r="C965" s="177" t="str">
        <f>VLOOKUP(B965,'Chart of Accounts'!A:B,2,FALSE)</f>
        <v>Airfares - domestic</v>
      </c>
      <c r="D965" s="177" t="s">
        <v>265</v>
      </c>
      <c r="E965" s="177" t="s">
        <v>264</v>
      </c>
      <c r="F965" s="177" t="s">
        <v>3394</v>
      </c>
      <c r="G965" s="177" t="s">
        <v>245</v>
      </c>
      <c r="H965" s="177">
        <v>3.51</v>
      </c>
      <c r="I965" s="177">
        <v>0</v>
      </c>
      <c r="J965" s="177" t="s">
        <v>262</v>
      </c>
      <c r="K965" s="177" t="s">
        <v>198</v>
      </c>
      <c r="L965" s="177" t="s">
        <v>198</v>
      </c>
      <c r="M965" s="177" t="s">
        <v>3391</v>
      </c>
      <c r="N965" s="177" t="s">
        <v>280</v>
      </c>
    </row>
    <row r="966" spans="1:14" x14ac:dyDescent="0.25">
      <c r="A966" s="179">
        <v>43069</v>
      </c>
      <c r="B966" s="177">
        <v>3305</v>
      </c>
      <c r="C966" s="177" t="str">
        <f>VLOOKUP(B966,'Chart of Accounts'!A:B,2,FALSE)</f>
        <v>Airfares - domestic</v>
      </c>
      <c r="D966" s="177" t="s">
        <v>265</v>
      </c>
      <c r="E966" s="177" t="s">
        <v>264</v>
      </c>
      <c r="F966" s="177" t="s">
        <v>3393</v>
      </c>
      <c r="G966" s="177" t="s">
        <v>245</v>
      </c>
      <c r="H966" s="177">
        <v>498.26</v>
      </c>
      <c r="I966" s="177">
        <v>0</v>
      </c>
      <c r="J966" s="177" t="s">
        <v>262</v>
      </c>
      <c r="K966" s="177" t="s">
        <v>198</v>
      </c>
      <c r="L966" s="177" t="s">
        <v>198</v>
      </c>
      <c r="M966" s="177" t="s">
        <v>3391</v>
      </c>
      <c r="N966" s="177" t="s">
        <v>280</v>
      </c>
    </row>
    <row r="967" spans="1:14" x14ac:dyDescent="0.25">
      <c r="A967" s="179">
        <v>43069</v>
      </c>
      <c r="B967" s="177">
        <v>3305</v>
      </c>
      <c r="C967" s="177" t="str">
        <f>VLOOKUP(B967,'Chart of Accounts'!A:B,2,FALSE)</f>
        <v>Airfares - domestic</v>
      </c>
      <c r="D967" s="177" t="s">
        <v>265</v>
      </c>
      <c r="E967" s="177" t="s">
        <v>264</v>
      </c>
      <c r="F967" s="177" t="s">
        <v>3392</v>
      </c>
      <c r="G967" s="177" t="s">
        <v>245</v>
      </c>
      <c r="H967" s="177">
        <v>25.83</v>
      </c>
      <c r="I967" s="177">
        <v>0</v>
      </c>
      <c r="J967" s="177" t="s">
        <v>262</v>
      </c>
      <c r="K967" s="177" t="s">
        <v>198</v>
      </c>
      <c r="L967" s="177" t="s">
        <v>198</v>
      </c>
      <c r="M967" s="177" t="s">
        <v>3391</v>
      </c>
      <c r="N967" s="177" t="s">
        <v>280</v>
      </c>
    </row>
    <row r="968" spans="1:14" x14ac:dyDescent="0.25">
      <c r="A968" s="179">
        <v>43070</v>
      </c>
      <c r="B968" s="177">
        <v>3305</v>
      </c>
      <c r="C968" s="177" t="str">
        <f>VLOOKUP(B968,'Chart of Accounts'!A:B,2,FALSE)</f>
        <v>Airfares - domestic</v>
      </c>
      <c r="D968" s="177" t="s">
        <v>265</v>
      </c>
      <c r="E968" s="177" t="s">
        <v>264</v>
      </c>
      <c r="F968" s="177" t="s">
        <v>3390</v>
      </c>
      <c r="G968" s="177" t="s">
        <v>245</v>
      </c>
      <c r="H968" s="178">
        <v>-1100</v>
      </c>
      <c r="I968" s="177">
        <v>0</v>
      </c>
      <c r="J968" s="177" t="s">
        <v>262</v>
      </c>
      <c r="K968" s="177" t="s">
        <v>2171</v>
      </c>
      <c r="L968" s="177" t="s">
        <v>2171</v>
      </c>
      <c r="M968" s="177" t="s">
        <v>2371</v>
      </c>
      <c r="N968" s="177" t="s">
        <v>3389</v>
      </c>
    </row>
    <row r="969" spans="1:14" x14ac:dyDescent="0.25">
      <c r="A969" s="179">
        <v>43179</v>
      </c>
      <c r="B969" s="183">
        <v>3305</v>
      </c>
      <c r="C969" s="183" t="str">
        <f>VLOOKUP(B969,'Chart of Accounts'!A:B,2,FALSE)</f>
        <v>Airfares - domestic</v>
      </c>
      <c r="D969" s="183" t="s">
        <v>265</v>
      </c>
      <c r="E969" s="183" t="s">
        <v>264</v>
      </c>
      <c r="F969" s="183" t="s">
        <v>3388</v>
      </c>
      <c r="G969" s="183" t="s">
        <v>2166</v>
      </c>
      <c r="H969" s="183">
        <v>172.17</v>
      </c>
      <c r="I969" s="177">
        <v>25.83</v>
      </c>
      <c r="K969" s="177" t="s">
        <v>194</v>
      </c>
      <c r="M969" s="177" t="s">
        <v>3387</v>
      </c>
    </row>
    <row r="970" spans="1:14" x14ac:dyDescent="0.25">
      <c r="A970" s="179">
        <v>43249</v>
      </c>
      <c r="B970" s="177">
        <v>3305</v>
      </c>
      <c r="C970" s="177" t="str">
        <f>VLOOKUP(B970,'Chart of Accounts'!A:B,2,FALSE)</f>
        <v>Airfares - domestic</v>
      </c>
      <c r="D970" s="177" t="s">
        <v>265</v>
      </c>
      <c r="E970" s="177" t="s">
        <v>264</v>
      </c>
      <c r="F970" s="177" t="s">
        <v>3386</v>
      </c>
      <c r="G970" s="177" t="s">
        <v>245</v>
      </c>
      <c r="H970" s="177">
        <v>194.78</v>
      </c>
      <c r="I970" s="177">
        <v>0</v>
      </c>
      <c r="J970" s="177" t="s">
        <v>193</v>
      </c>
      <c r="K970" s="177" t="s">
        <v>201</v>
      </c>
      <c r="L970" s="177" t="s">
        <v>201</v>
      </c>
      <c r="M970" s="177" t="s">
        <v>2207</v>
      </c>
      <c r="N970" s="177" t="s">
        <v>3037</v>
      </c>
    </row>
    <row r="971" spans="1:14" x14ac:dyDescent="0.25">
      <c r="A971" s="179">
        <v>43251</v>
      </c>
      <c r="B971" s="177">
        <v>3305</v>
      </c>
      <c r="C971" s="177" t="str">
        <f>VLOOKUP(B971,'Chart of Accounts'!A:B,2,FALSE)</f>
        <v>Airfares - domestic</v>
      </c>
      <c r="D971" s="177" t="s">
        <v>265</v>
      </c>
      <c r="E971" s="177" t="s">
        <v>264</v>
      </c>
      <c r="F971" s="177" t="s">
        <v>3385</v>
      </c>
      <c r="G971" s="177" t="s">
        <v>245</v>
      </c>
      <c r="H971" s="177">
        <v>-264.79000000000002</v>
      </c>
      <c r="I971" s="177">
        <v>0</v>
      </c>
      <c r="J971" s="177" t="s">
        <v>209</v>
      </c>
      <c r="K971" s="177" t="s">
        <v>194</v>
      </c>
      <c r="L971" s="177" t="s">
        <v>194</v>
      </c>
      <c r="M971" s="177" t="s">
        <v>3359</v>
      </c>
      <c r="N971" s="177" t="s">
        <v>219</v>
      </c>
    </row>
    <row r="972" spans="1:14" x14ac:dyDescent="0.25">
      <c r="A972" s="179">
        <v>42947</v>
      </c>
      <c r="B972" s="177">
        <v>3310</v>
      </c>
      <c r="C972" s="177" t="str">
        <f>VLOOKUP(B972,'Chart of Accounts'!A:B,2,FALSE)</f>
        <v>Airfares - international</v>
      </c>
      <c r="D972" s="177" t="s">
        <v>265</v>
      </c>
      <c r="E972" s="177" t="s">
        <v>264</v>
      </c>
      <c r="F972" s="177" t="s">
        <v>3384</v>
      </c>
      <c r="G972" s="177" t="s">
        <v>245</v>
      </c>
      <c r="H972" s="178">
        <v>2339.5300000000002</v>
      </c>
      <c r="I972" s="177">
        <v>0</v>
      </c>
      <c r="J972" s="177" t="s">
        <v>262</v>
      </c>
      <c r="K972" s="177" t="s">
        <v>200</v>
      </c>
      <c r="L972" s="177" t="s">
        <v>200</v>
      </c>
      <c r="M972" s="177" t="s">
        <v>3382</v>
      </c>
      <c r="N972" s="177" t="s">
        <v>280</v>
      </c>
    </row>
    <row r="973" spans="1:14" x14ac:dyDescent="0.25">
      <c r="A973" s="179">
        <v>42947</v>
      </c>
      <c r="B973" s="177">
        <v>3310</v>
      </c>
      <c r="C973" s="177" t="str">
        <f>VLOOKUP(B973,'Chart of Accounts'!A:B,2,FALSE)</f>
        <v>Airfares - international</v>
      </c>
      <c r="D973" s="177" t="s">
        <v>265</v>
      </c>
      <c r="E973" s="177" t="s">
        <v>264</v>
      </c>
      <c r="F973" s="177" t="s">
        <v>3383</v>
      </c>
      <c r="G973" s="177" t="s">
        <v>250</v>
      </c>
      <c r="H973" s="177">
        <v>34</v>
      </c>
      <c r="I973" s="177">
        <v>0</v>
      </c>
      <c r="J973" s="177" t="s">
        <v>262</v>
      </c>
      <c r="K973" s="177" t="s">
        <v>200</v>
      </c>
      <c r="L973" s="177" t="s">
        <v>200</v>
      </c>
      <c r="M973" s="177" t="s">
        <v>3382</v>
      </c>
      <c r="N973" s="177" t="s">
        <v>280</v>
      </c>
    </row>
    <row r="974" spans="1:14" x14ac:dyDescent="0.25">
      <c r="A974" s="179">
        <v>42954</v>
      </c>
      <c r="B974" s="177">
        <v>3310</v>
      </c>
      <c r="C974" s="177" t="str">
        <f>VLOOKUP(B974,'Chart of Accounts'!A:B,2,FALSE)</f>
        <v>Airfares - international</v>
      </c>
      <c r="D974" s="177" t="s">
        <v>265</v>
      </c>
      <c r="E974" s="177" t="s">
        <v>264</v>
      </c>
      <c r="F974" s="180" t="s">
        <v>3381</v>
      </c>
      <c r="G974" s="177" t="s">
        <v>250</v>
      </c>
      <c r="H974" s="178">
        <v>1762.43</v>
      </c>
      <c r="I974" s="177">
        <v>264.36</v>
      </c>
      <c r="K974" s="177" t="s">
        <v>194</v>
      </c>
      <c r="M974" s="177" t="s">
        <v>3380</v>
      </c>
    </row>
    <row r="975" spans="1:14" x14ac:dyDescent="0.25">
      <c r="A975" s="179">
        <v>42976</v>
      </c>
      <c r="B975" s="177">
        <v>3310</v>
      </c>
      <c r="C975" s="177" t="str">
        <f>VLOOKUP(B975,'Chart of Accounts'!A:B,2,FALSE)</f>
        <v>Airfares - international</v>
      </c>
      <c r="D975" s="177" t="s">
        <v>265</v>
      </c>
      <c r="E975" s="177" t="s">
        <v>264</v>
      </c>
      <c r="F975" s="177" t="s">
        <v>3379</v>
      </c>
      <c r="G975" s="177" t="s">
        <v>250</v>
      </c>
      <c r="H975" s="178">
        <v>1123</v>
      </c>
      <c r="I975" s="177">
        <v>0</v>
      </c>
      <c r="J975" s="177" t="s">
        <v>193</v>
      </c>
      <c r="K975" s="177" t="s">
        <v>194</v>
      </c>
      <c r="L975" s="177" t="s">
        <v>194</v>
      </c>
      <c r="M975" s="177" t="s">
        <v>2298</v>
      </c>
      <c r="N975" s="177" t="s">
        <v>3037</v>
      </c>
    </row>
    <row r="976" spans="1:14" x14ac:dyDescent="0.25">
      <c r="A976" s="179">
        <v>42978</v>
      </c>
      <c r="B976" s="177">
        <v>3310</v>
      </c>
      <c r="C976" s="177" t="str">
        <f>VLOOKUP(B976,'Chart of Accounts'!A:B,2,FALSE)</f>
        <v>Airfares - international</v>
      </c>
      <c r="D976" s="177" t="s">
        <v>265</v>
      </c>
      <c r="E976" s="177" t="s">
        <v>264</v>
      </c>
      <c r="F976" s="177" t="s">
        <v>3378</v>
      </c>
      <c r="G976" s="177" t="s">
        <v>245</v>
      </c>
      <c r="H976" s="177">
        <v>977.93</v>
      </c>
      <c r="I976" s="177">
        <v>0</v>
      </c>
      <c r="J976" s="177" t="s">
        <v>262</v>
      </c>
      <c r="K976" s="177" t="s">
        <v>197</v>
      </c>
      <c r="L976" s="177" t="s">
        <v>197</v>
      </c>
      <c r="M976" s="177" t="s">
        <v>3372</v>
      </c>
      <c r="N976" s="177" t="s">
        <v>280</v>
      </c>
    </row>
    <row r="977" spans="1:14" x14ac:dyDescent="0.25">
      <c r="A977" s="179">
        <v>42978</v>
      </c>
      <c r="B977" s="177">
        <v>3310</v>
      </c>
      <c r="C977" s="177" t="str">
        <f>VLOOKUP(B977,'Chart of Accounts'!A:B,2,FALSE)</f>
        <v>Airfares - international</v>
      </c>
      <c r="D977" s="177" t="s">
        <v>265</v>
      </c>
      <c r="E977" s="177" t="s">
        <v>264</v>
      </c>
      <c r="F977" s="177" t="s">
        <v>3377</v>
      </c>
      <c r="G977" s="177" t="s">
        <v>245</v>
      </c>
      <c r="H977" s="177">
        <v>50</v>
      </c>
      <c r="I977" s="177">
        <v>0</v>
      </c>
      <c r="J977" s="177" t="s">
        <v>262</v>
      </c>
      <c r="K977" s="177" t="s">
        <v>197</v>
      </c>
      <c r="L977" s="177" t="s">
        <v>197</v>
      </c>
      <c r="M977" s="177" t="s">
        <v>3372</v>
      </c>
      <c r="N977" s="177" t="s">
        <v>280</v>
      </c>
    </row>
    <row r="978" spans="1:14" x14ac:dyDescent="0.25">
      <c r="A978" s="179">
        <v>42978</v>
      </c>
      <c r="B978" s="177">
        <v>3310</v>
      </c>
      <c r="C978" s="177" t="str">
        <f>VLOOKUP(B978,'Chart of Accounts'!A:B,2,FALSE)</f>
        <v>Airfares - international</v>
      </c>
      <c r="D978" s="177" t="s">
        <v>265</v>
      </c>
      <c r="E978" s="177" t="s">
        <v>264</v>
      </c>
      <c r="F978" s="177" t="s">
        <v>3376</v>
      </c>
      <c r="G978" s="177" t="s">
        <v>245</v>
      </c>
      <c r="H978" s="177">
        <v>690.13</v>
      </c>
      <c r="I978" s="177">
        <v>0</v>
      </c>
      <c r="J978" s="177" t="s">
        <v>262</v>
      </c>
      <c r="K978" s="177" t="s">
        <v>197</v>
      </c>
      <c r="L978" s="177" t="s">
        <v>197</v>
      </c>
      <c r="M978" s="177" t="s">
        <v>3372</v>
      </c>
      <c r="N978" s="177" t="s">
        <v>280</v>
      </c>
    </row>
    <row r="979" spans="1:14" x14ac:dyDescent="0.25">
      <c r="A979" s="179">
        <v>42978</v>
      </c>
      <c r="B979" s="177">
        <v>3310</v>
      </c>
      <c r="C979" s="177" t="str">
        <f>VLOOKUP(B979,'Chart of Accounts'!A:B,2,FALSE)</f>
        <v>Airfares - international</v>
      </c>
      <c r="D979" s="177" t="s">
        <v>265</v>
      </c>
      <c r="E979" s="177" t="s">
        <v>264</v>
      </c>
      <c r="F979" s="177" t="s">
        <v>3375</v>
      </c>
      <c r="G979" s="177" t="s">
        <v>245</v>
      </c>
      <c r="H979" s="177">
        <v>280</v>
      </c>
      <c r="I979" s="177">
        <v>0</v>
      </c>
      <c r="J979" s="177" t="s">
        <v>262</v>
      </c>
      <c r="K979" s="177" t="s">
        <v>197</v>
      </c>
      <c r="L979" s="177" t="s">
        <v>197</v>
      </c>
      <c r="M979" s="177" t="s">
        <v>3372</v>
      </c>
      <c r="N979" s="177" t="s">
        <v>280</v>
      </c>
    </row>
    <row r="980" spans="1:14" x14ac:dyDescent="0.25">
      <c r="A980" s="179">
        <v>42978</v>
      </c>
      <c r="B980" s="177">
        <v>3310</v>
      </c>
      <c r="C980" s="177" t="str">
        <f>VLOOKUP(B980,'Chart of Accounts'!A:B,2,FALSE)</f>
        <v>Airfares - international</v>
      </c>
      <c r="D980" s="177" t="s">
        <v>265</v>
      </c>
      <c r="E980" s="177" t="s">
        <v>264</v>
      </c>
      <c r="F980" s="177" t="s">
        <v>3374</v>
      </c>
      <c r="G980" s="177" t="s">
        <v>250</v>
      </c>
      <c r="H980" s="178">
        <v>11240.53</v>
      </c>
      <c r="I980" s="177">
        <v>0</v>
      </c>
      <c r="J980" s="177" t="s">
        <v>262</v>
      </c>
      <c r="K980" s="177" t="s">
        <v>197</v>
      </c>
      <c r="L980" s="177" t="s">
        <v>197</v>
      </c>
      <c r="M980" s="177" t="s">
        <v>3372</v>
      </c>
      <c r="N980" s="177" t="s">
        <v>280</v>
      </c>
    </row>
    <row r="981" spans="1:14" x14ac:dyDescent="0.25">
      <c r="A981" s="179">
        <v>42978</v>
      </c>
      <c r="B981" s="177">
        <v>3310</v>
      </c>
      <c r="C981" s="177" t="str">
        <f>VLOOKUP(B981,'Chart of Accounts'!A:B,2,FALSE)</f>
        <v>Airfares - international</v>
      </c>
      <c r="D981" s="177" t="s">
        <v>265</v>
      </c>
      <c r="E981" s="177" t="s">
        <v>264</v>
      </c>
      <c r="F981" s="177" t="s">
        <v>1289</v>
      </c>
      <c r="G981" s="177" t="s">
        <v>250</v>
      </c>
      <c r="H981" s="177">
        <v>224</v>
      </c>
      <c r="I981" s="177">
        <v>0</v>
      </c>
      <c r="J981" s="177" t="s">
        <v>262</v>
      </c>
      <c r="K981" s="177" t="s">
        <v>197</v>
      </c>
      <c r="L981" s="177" t="s">
        <v>197</v>
      </c>
      <c r="M981" s="177" t="s">
        <v>3372</v>
      </c>
      <c r="N981" s="177" t="s">
        <v>280</v>
      </c>
    </row>
    <row r="982" spans="1:14" x14ac:dyDescent="0.25">
      <c r="A982" s="179">
        <v>42978</v>
      </c>
      <c r="B982" s="177">
        <v>3310</v>
      </c>
      <c r="C982" s="177" t="str">
        <f>VLOOKUP(B982,'Chart of Accounts'!A:B,2,FALSE)</f>
        <v>Airfares - international</v>
      </c>
      <c r="D982" s="177" t="s">
        <v>265</v>
      </c>
      <c r="E982" s="177" t="s">
        <v>264</v>
      </c>
      <c r="F982" s="177" t="s">
        <v>3373</v>
      </c>
      <c r="G982" s="177" t="s">
        <v>250</v>
      </c>
      <c r="H982" s="178">
        <v>1680.3</v>
      </c>
      <c r="I982" s="177">
        <v>0</v>
      </c>
      <c r="J982" s="177" t="s">
        <v>262</v>
      </c>
      <c r="K982" s="177" t="s">
        <v>197</v>
      </c>
      <c r="L982" s="177" t="s">
        <v>197</v>
      </c>
      <c r="M982" s="177" t="s">
        <v>3372</v>
      </c>
      <c r="N982" s="177" t="s">
        <v>280</v>
      </c>
    </row>
    <row r="983" spans="1:14" x14ac:dyDescent="0.25">
      <c r="A983" s="179">
        <v>43008</v>
      </c>
      <c r="B983" s="177">
        <v>3310</v>
      </c>
      <c r="C983" s="177" t="str">
        <f>VLOOKUP(B983,'Chart of Accounts'!A:B,2,FALSE)</f>
        <v>Airfares - international</v>
      </c>
      <c r="D983" s="177" t="s">
        <v>265</v>
      </c>
      <c r="E983" s="177" t="s">
        <v>264</v>
      </c>
      <c r="F983" s="177" t="s">
        <v>3371</v>
      </c>
      <c r="G983" s="177" t="s">
        <v>250</v>
      </c>
      <c r="H983" s="177">
        <v>193</v>
      </c>
      <c r="I983" s="177">
        <v>0</v>
      </c>
      <c r="J983" s="177" t="s">
        <v>262</v>
      </c>
      <c r="K983" s="177" t="s">
        <v>197</v>
      </c>
      <c r="L983" s="177" t="s">
        <v>197</v>
      </c>
      <c r="M983" s="177" t="s">
        <v>3370</v>
      </c>
      <c r="N983" s="177" t="s">
        <v>280</v>
      </c>
    </row>
    <row r="984" spans="1:14" x14ac:dyDescent="0.25">
      <c r="A984" s="179">
        <v>43039</v>
      </c>
      <c r="B984" s="177">
        <v>3310</v>
      </c>
      <c r="C984" s="177" t="str">
        <f>VLOOKUP(B984,'Chart of Accounts'!A:B,2,FALSE)</f>
        <v>Airfares - international</v>
      </c>
      <c r="D984" s="177" t="s">
        <v>265</v>
      </c>
      <c r="E984" s="177" t="s">
        <v>264</v>
      </c>
      <c r="F984" s="177" t="s">
        <v>3369</v>
      </c>
      <c r="G984" s="177" t="s">
        <v>250</v>
      </c>
      <c r="H984" s="178">
        <v>3193.23</v>
      </c>
      <c r="I984" s="177">
        <v>0</v>
      </c>
      <c r="J984" s="177" t="s">
        <v>262</v>
      </c>
      <c r="K984" s="177" t="s">
        <v>200</v>
      </c>
      <c r="L984" s="177" t="s">
        <v>200</v>
      </c>
      <c r="M984" s="177" t="s">
        <v>3367</v>
      </c>
      <c r="N984" s="177" t="s">
        <v>280</v>
      </c>
    </row>
    <row r="985" spans="1:14" x14ac:dyDescent="0.25">
      <c r="A985" s="179">
        <v>43039</v>
      </c>
      <c r="B985" s="177">
        <v>3310</v>
      </c>
      <c r="C985" s="177" t="str">
        <f>VLOOKUP(B985,'Chart of Accounts'!A:B,2,FALSE)</f>
        <v>Airfares - international</v>
      </c>
      <c r="D985" s="177" t="s">
        <v>265</v>
      </c>
      <c r="E985" s="177" t="s">
        <v>264</v>
      </c>
      <c r="F985" s="177" t="s">
        <v>3368</v>
      </c>
      <c r="G985" s="177" t="s">
        <v>250</v>
      </c>
      <c r="H985" s="177">
        <v>29</v>
      </c>
      <c r="I985" s="177">
        <v>0</v>
      </c>
      <c r="J985" s="177" t="s">
        <v>262</v>
      </c>
      <c r="K985" s="177" t="s">
        <v>200</v>
      </c>
      <c r="L985" s="177" t="s">
        <v>200</v>
      </c>
      <c r="M985" s="177" t="s">
        <v>3367</v>
      </c>
      <c r="N985" s="177" t="s">
        <v>280</v>
      </c>
    </row>
    <row r="986" spans="1:14" x14ac:dyDescent="0.25">
      <c r="A986" s="179">
        <v>43214</v>
      </c>
      <c r="B986" s="177">
        <v>3310</v>
      </c>
      <c r="C986" s="177" t="str">
        <f>VLOOKUP(B986,'Chart of Accounts'!A:B,2,FALSE)</f>
        <v>Airfares - international</v>
      </c>
      <c r="D986" s="177" t="s">
        <v>265</v>
      </c>
      <c r="E986" s="177" t="s">
        <v>264</v>
      </c>
      <c r="F986" s="177" t="s">
        <v>3366</v>
      </c>
      <c r="G986" s="177" t="s">
        <v>245</v>
      </c>
      <c r="H986" s="177">
        <v>252.16</v>
      </c>
      <c r="I986" s="177">
        <v>0</v>
      </c>
      <c r="J986" s="177" t="s">
        <v>193</v>
      </c>
      <c r="K986" s="177" t="s">
        <v>201</v>
      </c>
      <c r="L986" s="177" t="s">
        <v>201</v>
      </c>
      <c r="M986" s="177" t="s">
        <v>3365</v>
      </c>
      <c r="N986" s="177" t="s">
        <v>3036</v>
      </c>
    </row>
    <row r="987" spans="1:14" x14ac:dyDescent="0.25">
      <c r="A987" s="179">
        <v>43220</v>
      </c>
      <c r="B987" s="177">
        <v>3310</v>
      </c>
      <c r="C987" s="177" t="str">
        <f>VLOOKUP(B987,'Chart of Accounts'!A:B,2,FALSE)</f>
        <v>Airfares - international</v>
      </c>
      <c r="D987" s="177" t="s">
        <v>265</v>
      </c>
      <c r="E987" s="177" t="s">
        <v>264</v>
      </c>
      <c r="F987" s="177" t="s">
        <v>3364</v>
      </c>
      <c r="G987" s="177" t="s">
        <v>245</v>
      </c>
      <c r="H987" s="177">
        <v>165</v>
      </c>
      <c r="I987" s="177">
        <v>0</v>
      </c>
      <c r="J987" s="177" t="s">
        <v>209</v>
      </c>
      <c r="K987" s="177" t="s">
        <v>201</v>
      </c>
      <c r="L987" s="177" t="s">
        <v>201</v>
      </c>
      <c r="M987" s="177" t="s">
        <v>3362</v>
      </c>
      <c r="N987" s="177" t="s">
        <v>219</v>
      </c>
    </row>
    <row r="988" spans="1:14" x14ac:dyDescent="0.25">
      <c r="A988" s="179">
        <v>43220</v>
      </c>
      <c r="B988" s="177">
        <v>3310</v>
      </c>
      <c r="C988" s="177" t="str">
        <f>VLOOKUP(B988,'Chart of Accounts'!A:B,2,FALSE)</f>
        <v>Airfares - international</v>
      </c>
      <c r="D988" s="177" t="s">
        <v>265</v>
      </c>
      <c r="E988" s="177" t="s">
        <v>264</v>
      </c>
      <c r="F988" s="177" t="s">
        <v>3363</v>
      </c>
      <c r="G988" s="177" t="s">
        <v>245</v>
      </c>
      <c r="H988" s="178">
        <v>5250.93</v>
      </c>
      <c r="I988" s="177">
        <v>0</v>
      </c>
      <c r="J988" s="177" t="s">
        <v>209</v>
      </c>
      <c r="K988" s="177" t="s">
        <v>201</v>
      </c>
      <c r="L988" s="177" t="s">
        <v>201</v>
      </c>
      <c r="M988" s="177" t="s">
        <v>3362</v>
      </c>
      <c r="N988" s="177" t="s">
        <v>219</v>
      </c>
    </row>
    <row r="989" spans="1:14" x14ac:dyDescent="0.25">
      <c r="A989" s="179">
        <v>43251</v>
      </c>
      <c r="B989" s="177">
        <v>3310</v>
      </c>
      <c r="C989" s="177" t="str">
        <f>VLOOKUP(B989,'Chart of Accounts'!A:B,2,FALSE)</f>
        <v>Airfares - international</v>
      </c>
      <c r="D989" s="177" t="s">
        <v>265</v>
      </c>
      <c r="E989" s="177" t="s">
        <v>264</v>
      </c>
      <c r="F989" s="177" t="s">
        <v>3361</v>
      </c>
      <c r="G989" s="177" t="s">
        <v>245</v>
      </c>
      <c r="H989" s="177">
        <v>45</v>
      </c>
      <c r="I989" s="177">
        <v>0</v>
      </c>
      <c r="J989" s="177" t="s">
        <v>209</v>
      </c>
      <c r="K989" s="177" t="s">
        <v>194</v>
      </c>
      <c r="L989" s="177" t="s">
        <v>194</v>
      </c>
      <c r="M989" s="177" t="s">
        <v>3359</v>
      </c>
      <c r="N989" s="177" t="s">
        <v>219</v>
      </c>
    </row>
    <row r="990" spans="1:14" x14ac:dyDescent="0.25">
      <c r="A990" s="179">
        <v>43251</v>
      </c>
      <c r="B990" s="177">
        <v>3310</v>
      </c>
      <c r="C990" s="177" t="str">
        <f>VLOOKUP(B990,'Chart of Accounts'!A:B,2,FALSE)</f>
        <v>Airfares - international</v>
      </c>
      <c r="D990" s="177" t="s">
        <v>265</v>
      </c>
      <c r="E990" s="177" t="s">
        <v>264</v>
      </c>
      <c r="F990" s="177" t="s">
        <v>3360</v>
      </c>
      <c r="G990" s="177" t="s">
        <v>245</v>
      </c>
      <c r="H990" s="177">
        <v>142</v>
      </c>
      <c r="I990" s="177">
        <v>0</v>
      </c>
      <c r="J990" s="177" t="s">
        <v>209</v>
      </c>
      <c r="K990" s="177" t="s">
        <v>194</v>
      </c>
      <c r="L990" s="177" t="s">
        <v>194</v>
      </c>
      <c r="M990" s="177" t="s">
        <v>3359</v>
      </c>
      <c r="N990" s="177" t="s">
        <v>219</v>
      </c>
    </row>
    <row r="991" spans="1:14" x14ac:dyDescent="0.25">
      <c r="A991" s="179">
        <v>42928</v>
      </c>
      <c r="B991" s="177">
        <v>3311</v>
      </c>
      <c r="C991" s="177" t="str">
        <f>VLOOKUP(B991,'Chart of Accounts'!A:B,2,FALSE)</f>
        <v>Taxis</v>
      </c>
      <c r="D991" s="177" t="s">
        <v>265</v>
      </c>
      <c r="E991" s="177" t="s">
        <v>264</v>
      </c>
      <c r="F991" s="177" t="s">
        <v>3358</v>
      </c>
      <c r="G991" s="177" t="s">
        <v>245</v>
      </c>
      <c r="H991" s="177">
        <v>24.7</v>
      </c>
      <c r="I991" s="177">
        <v>3.7</v>
      </c>
      <c r="K991" s="177" t="s">
        <v>194</v>
      </c>
      <c r="M991" s="177" t="s">
        <v>3357</v>
      </c>
    </row>
    <row r="992" spans="1:14" x14ac:dyDescent="0.25">
      <c r="A992" s="179">
        <v>42947</v>
      </c>
      <c r="B992" s="177">
        <v>3311</v>
      </c>
      <c r="C992" s="177" t="str">
        <f>VLOOKUP(B992,'Chart of Accounts'!A:B,2,FALSE)</f>
        <v>Taxis</v>
      </c>
      <c r="D992" s="177" t="s">
        <v>265</v>
      </c>
      <c r="E992" s="177" t="s">
        <v>264</v>
      </c>
      <c r="F992" s="177" t="s">
        <v>3356</v>
      </c>
      <c r="G992" s="177" t="s">
        <v>243</v>
      </c>
      <c r="H992" s="177">
        <v>39.39</v>
      </c>
      <c r="I992" s="177">
        <v>0</v>
      </c>
      <c r="J992" s="177" t="s">
        <v>193</v>
      </c>
      <c r="K992" s="177" t="s">
        <v>194</v>
      </c>
      <c r="L992" s="177" t="s">
        <v>194</v>
      </c>
      <c r="M992" s="177" t="s">
        <v>2305</v>
      </c>
      <c r="N992" s="177" t="s">
        <v>223</v>
      </c>
    </row>
    <row r="993" spans="1:14" x14ac:dyDescent="0.25">
      <c r="A993" s="179">
        <v>42947</v>
      </c>
      <c r="B993" s="177">
        <v>3311</v>
      </c>
      <c r="C993" s="177" t="str">
        <f>VLOOKUP(B993,'Chart of Accounts'!A:B,2,FALSE)</f>
        <v>Taxis</v>
      </c>
      <c r="D993" s="177" t="s">
        <v>265</v>
      </c>
      <c r="E993" s="177" t="s">
        <v>264</v>
      </c>
      <c r="F993" s="177" t="s">
        <v>3355</v>
      </c>
      <c r="G993" s="177" t="s">
        <v>243</v>
      </c>
      <c r="H993" s="177">
        <v>48.52</v>
      </c>
      <c r="I993" s="177">
        <v>0</v>
      </c>
      <c r="J993" s="177" t="s">
        <v>193</v>
      </c>
      <c r="K993" s="177" t="s">
        <v>194</v>
      </c>
      <c r="L993" s="177" t="s">
        <v>194</v>
      </c>
      <c r="M993" s="177" t="s">
        <v>2305</v>
      </c>
      <c r="N993" s="177" t="s">
        <v>223</v>
      </c>
    </row>
    <row r="994" spans="1:14" x14ac:dyDescent="0.25">
      <c r="A994" s="179">
        <v>42947</v>
      </c>
      <c r="B994" s="177">
        <v>3311</v>
      </c>
      <c r="C994" s="177" t="str">
        <f>VLOOKUP(B994,'Chart of Accounts'!A:B,2,FALSE)</f>
        <v>Taxis</v>
      </c>
      <c r="D994" s="177" t="s">
        <v>265</v>
      </c>
      <c r="E994" s="177" t="s">
        <v>264</v>
      </c>
      <c r="F994" s="177" t="s">
        <v>3354</v>
      </c>
      <c r="G994" s="177" t="s">
        <v>243</v>
      </c>
      <c r="H994" s="177">
        <v>66.84</v>
      </c>
      <c r="I994" s="177">
        <v>0</v>
      </c>
      <c r="J994" s="177" t="s">
        <v>193</v>
      </c>
      <c r="K994" s="177" t="s">
        <v>194</v>
      </c>
      <c r="L994" s="177" t="s">
        <v>194</v>
      </c>
      <c r="M994" s="177" t="s">
        <v>2305</v>
      </c>
      <c r="N994" s="177" t="s">
        <v>3353</v>
      </c>
    </row>
    <row r="995" spans="1:14" x14ac:dyDescent="0.25">
      <c r="A995" s="179">
        <v>42947</v>
      </c>
      <c r="B995" s="177">
        <v>3311</v>
      </c>
      <c r="C995" s="177" t="str">
        <f>VLOOKUP(B995,'Chart of Accounts'!A:B,2,FALSE)</f>
        <v>Taxis</v>
      </c>
      <c r="D995" s="177" t="s">
        <v>265</v>
      </c>
      <c r="E995" s="177" t="s">
        <v>264</v>
      </c>
      <c r="F995" s="177" t="s">
        <v>3352</v>
      </c>
      <c r="G995" s="177" t="s">
        <v>243</v>
      </c>
      <c r="H995" s="177">
        <v>60.07</v>
      </c>
      <c r="I995" s="177">
        <v>0</v>
      </c>
      <c r="J995" s="177" t="s">
        <v>193</v>
      </c>
      <c r="K995" s="177" t="s">
        <v>194</v>
      </c>
      <c r="L995" s="177" t="s">
        <v>194</v>
      </c>
      <c r="M995" s="177" t="s">
        <v>2305</v>
      </c>
      <c r="N995" s="177" t="s">
        <v>3351</v>
      </c>
    </row>
    <row r="996" spans="1:14" x14ac:dyDescent="0.25">
      <c r="A996" s="179">
        <v>42947</v>
      </c>
      <c r="B996" s="177">
        <v>3311</v>
      </c>
      <c r="C996" s="177" t="str">
        <f>VLOOKUP(B996,'Chart of Accounts'!A:B,2,FALSE)</f>
        <v>Taxis</v>
      </c>
      <c r="D996" s="177" t="s">
        <v>265</v>
      </c>
      <c r="E996" s="177" t="s">
        <v>264</v>
      </c>
      <c r="F996" s="177" t="s">
        <v>3350</v>
      </c>
      <c r="G996" s="177" t="s">
        <v>245</v>
      </c>
      <c r="H996" s="177">
        <v>23.39</v>
      </c>
      <c r="I996" s="177">
        <v>0</v>
      </c>
      <c r="J996" s="177" t="s">
        <v>193</v>
      </c>
      <c r="K996" s="177" t="s">
        <v>194</v>
      </c>
      <c r="L996" s="177" t="s">
        <v>194</v>
      </c>
      <c r="M996" s="177" t="s">
        <v>2305</v>
      </c>
      <c r="N996" s="177" t="s">
        <v>223</v>
      </c>
    </row>
    <row r="997" spans="1:14" x14ac:dyDescent="0.25">
      <c r="A997" s="179">
        <v>42947</v>
      </c>
      <c r="B997" s="177">
        <v>3311</v>
      </c>
      <c r="C997" s="177" t="str">
        <f>VLOOKUP(B997,'Chart of Accounts'!A:B,2,FALSE)</f>
        <v>Taxis</v>
      </c>
      <c r="D997" s="177" t="s">
        <v>265</v>
      </c>
      <c r="E997" s="177" t="s">
        <v>264</v>
      </c>
      <c r="F997" s="177" t="s">
        <v>3349</v>
      </c>
      <c r="G997" s="177" t="s">
        <v>245</v>
      </c>
      <c r="H997" s="177">
        <v>30.7</v>
      </c>
      <c r="I997" s="177">
        <v>0</v>
      </c>
      <c r="J997" s="177" t="s">
        <v>193</v>
      </c>
      <c r="K997" s="177" t="s">
        <v>194</v>
      </c>
      <c r="L997" s="177" t="s">
        <v>194</v>
      </c>
      <c r="M997" s="177" t="s">
        <v>2305</v>
      </c>
      <c r="N997" s="177" t="s">
        <v>223</v>
      </c>
    </row>
    <row r="998" spans="1:14" x14ac:dyDescent="0.25">
      <c r="A998" s="179">
        <v>42947</v>
      </c>
      <c r="B998" s="177">
        <v>3311</v>
      </c>
      <c r="C998" s="177" t="str">
        <f>VLOOKUP(B998,'Chart of Accounts'!A:B,2,FALSE)</f>
        <v>Taxis</v>
      </c>
      <c r="D998" s="177" t="s">
        <v>265</v>
      </c>
      <c r="E998" s="177" t="s">
        <v>264</v>
      </c>
      <c r="F998" s="177" t="s">
        <v>3348</v>
      </c>
      <c r="G998" s="177" t="s">
        <v>245</v>
      </c>
      <c r="H998" s="177">
        <v>29.39</v>
      </c>
      <c r="I998" s="177">
        <v>0</v>
      </c>
      <c r="J998" s="177" t="s">
        <v>193</v>
      </c>
      <c r="K998" s="177" t="s">
        <v>194</v>
      </c>
      <c r="L998" s="177" t="s">
        <v>194</v>
      </c>
      <c r="M998" s="177" t="s">
        <v>2305</v>
      </c>
      <c r="N998" s="177" t="s">
        <v>223</v>
      </c>
    </row>
    <row r="999" spans="1:14" x14ac:dyDescent="0.25">
      <c r="A999" s="179">
        <v>42967</v>
      </c>
      <c r="B999" s="177">
        <v>3311</v>
      </c>
      <c r="C999" s="177" t="str">
        <f>VLOOKUP(B999,'Chart of Accounts'!A:B,2,FALSE)</f>
        <v>Taxis</v>
      </c>
      <c r="D999" s="177" t="s">
        <v>265</v>
      </c>
      <c r="E999" s="177" t="s">
        <v>264</v>
      </c>
      <c r="F999" s="177" t="s">
        <v>3347</v>
      </c>
      <c r="G999" s="177" t="s">
        <v>245</v>
      </c>
      <c r="H999" s="177">
        <v>24.7</v>
      </c>
      <c r="I999" s="177">
        <v>0</v>
      </c>
      <c r="J999" s="177" t="s">
        <v>193</v>
      </c>
      <c r="K999" s="177" t="s">
        <v>194</v>
      </c>
      <c r="L999" s="177" t="s">
        <v>194</v>
      </c>
      <c r="M999" s="177" t="s">
        <v>2352</v>
      </c>
      <c r="N999" s="177" t="s">
        <v>223</v>
      </c>
    </row>
    <row r="1000" spans="1:14" x14ac:dyDescent="0.25">
      <c r="A1000" s="179">
        <v>42976</v>
      </c>
      <c r="B1000" s="177">
        <v>3311</v>
      </c>
      <c r="C1000" s="177" t="str">
        <f>VLOOKUP(B1000,'Chart of Accounts'!A:B,2,FALSE)</f>
        <v>Taxis</v>
      </c>
      <c r="D1000" s="177" t="s">
        <v>265</v>
      </c>
      <c r="E1000" s="177" t="s">
        <v>264</v>
      </c>
      <c r="F1000" s="177" t="s">
        <v>3346</v>
      </c>
      <c r="G1000" s="177" t="s">
        <v>245</v>
      </c>
      <c r="H1000" s="177">
        <v>28.26</v>
      </c>
      <c r="I1000" s="177">
        <v>0</v>
      </c>
      <c r="J1000" s="177" t="s">
        <v>193</v>
      </c>
      <c r="K1000" s="177" t="s">
        <v>194</v>
      </c>
      <c r="L1000" s="177" t="s">
        <v>194</v>
      </c>
      <c r="M1000" s="177" t="s">
        <v>2298</v>
      </c>
      <c r="N1000" s="177" t="s">
        <v>223</v>
      </c>
    </row>
    <row r="1001" spans="1:14" x14ac:dyDescent="0.25">
      <c r="A1001" s="179">
        <v>42976</v>
      </c>
      <c r="B1001" s="177">
        <v>3311</v>
      </c>
      <c r="C1001" s="177" t="str">
        <f>VLOOKUP(B1001,'Chart of Accounts'!A:B,2,FALSE)</f>
        <v>Taxis</v>
      </c>
      <c r="D1001" s="177" t="s">
        <v>265</v>
      </c>
      <c r="E1001" s="177" t="s">
        <v>264</v>
      </c>
      <c r="F1001" s="177" t="s">
        <v>3345</v>
      </c>
      <c r="G1001" s="177" t="s">
        <v>245</v>
      </c>
      <c r="H1001" s="177">
        <v>26.87</v>
      </c>
      <c r="I1001" s="177">
        <v>0</v>
      </c>
      <c r="J1001" s="177" t="s">
        <v>193</v>
      </c>
      <c r="K1001" s="177" t="s">
        <v>194</v>
      </c>
      <c r="L1001" s="177" t="s">
        <v>194</v>
      </c>
      <c r="M1001" s="177" t="s">
        <v>2298</v>
      </c>
      <c r="N1001" s="177" t="s">
        <v>223</v>
      </c>
    </row>
    <row r="1002" spans="1:14" x14ac:dyDescent="0.25">
      <c r="A1002" s="179">
        <v>42976</v>
      </c>
      <c r="B1002" s="177">
        <v>3311</v>
      </c>
      <c r="C1002" s="177" t="str">
        <f>VLOOKUP(B1002,'Chart of Accounts'!A:B,2,FALSE)</f>
        <v>Taxis</v>
      </c>
      <c r="D1002" s="177" t="s">
        <v>265</v>
      </c>
      <c r="E1002" s="177" t="s">
        <v>264</v>
      </c>
      <c r="F1002" s="177" t="s">
        <v>3344</v>
      </c>
      <c r="G1002" s="177" t="s">
        <v>245</v>
      </c>
      <c r="H1002" s="177">
        <v>28.35</v>
      </c>
      <c r="I1002" s="177">
        <v>0</v>
      </c>
      <c r="J1002" s="177" t="s">
        <v>193</v>
      </c>
      <c r="K1002" s="177" t="s">
        <v>194</v>
      </c>
      <c r="L1002" s="177" t="s">
        <v>194</v>
      </c>
      <c r="M1002" s="177" t="s">
        <v>2298</v>
      </c>
      <c r="N1002" s="177" t="s">
        <v>3343</v>
      </c>
    </row>
    <row r="1003" spans="1:14" x14ac:dyDescent="0.25">
      <c r="A1003" s="179">
        <v>42996</v>
      </c>
      <c r="B1003" s="177">
        <v>3311</v>
      </c>
      <c r="C1003" s="177" t="str">
        <f>VLOOKUP(B1003,'Chart of Accounts'!A:B,2,FALSE)</f>
        <v>Taxis</v>
      </c>
      <c r="D1003" s="177" t="s">
        <v>265</v>
      </c>
      <c r="E1003" s="177" t="s">
        <v>264</v>
      </c>
      <c r="F1003" s="177" t="s">
        <v>3342</v>
      </c>
      <c r="G1003" s="177" t="s">
        <v>243</v>
      </c>
      <c r="H1003" s="177">
        <v>98.61</v>
      </c>
      <c r="I1003" s="177">
        <v>0</v>
      </c>
      <c r="J1003" s="177" t="s">
        <v>193</v>
      </c>
      <c r="K1003" s="177" t="s">
        <v>194</v>
      </c>
      <c r="L1003" s="177" t="s">
        <v>194</v>
      </c>
      <c r="M1003" s="177" t="s">
        <v>2347</v>
      </c>
      <c r="N1003" s="177" t="s">
        <v>223</v>
      </c>
    </row>
    <row r="1004" spans="1:14" x14ac:dyDescent="0.25">
      <c r="A1004" s="179">
        <v>43027</v>
      </c>
      <c r="B1004" s="177">
        <v>3311</v>
      </c>
      <c r="C1004" s="177" t="str">
        <f>VLOOKUP(B1004,'Chart of Accounts'!A:B,2,FALSE)</f>
        <v>Taxis</v>
      </c>
      <c r="D1004" s="177" t="s">
        <v>265</v>
      </c>
      <c r="E1004" s="177" t="s">
        <v>264</v>
      </c>
      <c r="F1004" s="177" t="s">
        <v>3341</v>
      </c>
      <c r="G1004" s="177" t="s">
        <v>243</v>
      </c>
      <c r="H1004" s="177">
        <v>103.48</v>
      </c>
      <c r="I1004" s="177">
        <v>0</v>
      </c>
      <c r="J1004" s="177" t="s">
        <v>193</v>
      </c>
      <c r="K1004" s="177" t="s">
        <v>201</v>
      </c>
      <c r="L1004" s="177" t="s">
        <v>201</v>
      </c>
      <c r="M1004" s="177" t="s">
        <v>2280</v>
      </c>
      <c r="N1004" s="177" t="s">
        <v>3058</v>
      </c>
    </row>
    <row r="1005" spans="1:14" x14ac:dyDescent="0.25">
      <c r="A1005" s="179">
        <v>43027</v>
      </c>
      <c r="B1005" s="177">
        <v>3311</v>
      </c>
      <c r="C1005" s="177" t="str">
        <f>VLOOKUP(B1005,'Chart of Accounts'!A:B,2,FALSE)</f>
        <v>Taxis</v>
      </c>
      <c r="D1005" s="177" t="s">
        <v>265</v>
      </c>
      <c r="E1005" s="177" t="s">
        <v>264</v>
      </c>
      <c r="F1005" s="177" t="s">
        <v>3340</v>
      </c>
      <c r="G1005" s="177" t="s">
        <v>245</v>
      </c>
      <c r="H1005" s="177">
        <v>58.52</v>
      </c>
      <c r="I1005" s="177">
        <v>0</v>
      </c>
      <c r="J1005" s="177" t="s">
        <v>193</v>
      </c>
      <c r="K1005" s="177" t="s">
        <v>201</v>
      </c>
      <c r="L1005" s="177" t="s">
        <v>201</v>
      </c>
      <c r="M1005" s="177" t="s">
        <v>2280</v>
      </c>
      <c r="N1005" s="177" t="s">
        <v>1198</v>
      </c>
    </row>
    <row r="1006" spans="1:14" x14ac:dyDescent="0.25">
      <c r="A1006" s="179">
        <v>43027</v>
      </c>
      <c r="B1006" s="177">
        <v>3311</v>
      </c>
      <c r="C1006" s="177" t="str">
        <f>VLOOKUP(B1006,'Chart of Accounts'!A:B,2,FALSE)</f>
        <v>Taxis</v>
      </c>
      <c r="D1006" s="177" t="s">
        <v>265</v>
      </c>
      <c r="E1006" s="177" t="s">
        <v>264</v>
      </c>
      <c r="F1006" s="177" t="s">
        <v>3339</v>
      </c>
      <c r="G1006" s="177" t="s">
        <v>245</v>
      </c>
      <c r="H1006" s="177">
        <v>58.52</v>
      </c>
      <c r="I1006" s="177">
        <v>0</v>
      </c>
      <c r="J1006" s="177" t="s">
        <v>193</v>
      </c>
      <c r="K1006" s="177" t="s">
        <v>201</v>
      </c>
      <c r="L1006" s="177" t="s">
        <v>201</v>
      </c>
      <c r="M1006" s="177" t="s">
        <v>2280</v>
      </c>
      <c r="N1006" s="177" t="s">
        <v>1198</v>
      </c>
    </row>
    <row r="1007" spans="1:14" x14ac:dyDescent="0.25">
      <c r="A1007" s="179">
        <v>43027</v>
      </c>
      <c r="B1007" s="177">
        <v>3311</v>
      </c>
      <c r="C1007" s="177" t="str">
        <f>VLOOKUP(B1007,'Chart of Accounts'!A:B,2,FALSE)</f>
        <v>Taxis</v>
      </c>
      <c r="D1007" s="177" t="s">
        <v>265</v>
      </c>
      <c r="E1007" s="177" t="s">
        <v>264</v>
      </c>
      <c r="F1007" s="177" t="s">
        <v>3338</v>
      </c>
      <c r="G1007" s="177" t="s">
        <v>245</v>
      </c>
      <c r="H1007" s="177">
        <v>53.91</v>
      </c>
      <c r="I1007" s="177">
        <v>0</v>
      </c>
      <c r="J1007" s="177" t="s">
        <v>193</v>
      </c>
      <c r="K1007" s="177" t="s">
        <v>201</v>
      </c>
      <c r="L1007" s="177" t="s">
        <v>201</v>
      </c>
      <c r="M1007" s="177" t="s">
        <v>2280</v>
      </c>
      <c r="N1007" s="177" t="s">
        <v>223</v>
      </c>
    </row>
    <row r="1008" spans="1:14" x14ac:dyDescent="0.25">
      <c r="A1008" s="179">
        <v>43039</v>
      </c>
      <c r="B1008" s="177">
        <v>3311</v>
      </c>
      <c r="C1008" s="177" t="str">
        <f>VLOOKUP(B1008,'Chart of Accounts'!A:B,2,FALSE)</f>
        <v>Taxis</v>
      </c>
      <c r="D1008" s="177" t="s">
        <v>265</v>
      </c>
      <c r="E1008" s="177" t="s">
        <v>264</v>
      </c>
      <c r="F1008" s="177" t="s">
        <v>3337</v>
      </c>
      <c r="G1008" s="177" t="s">
        <v>245</v>
      </c>
      <c r="H1008" s="177">
        <v>18.309999999999999</v>
      </c>
      <c r="I1008" s="177">
        <v>2.75</v>
      </c>
      <c r="K1008" s="177" t="s">
        <v>194</v>
      </c>
      <c r="M1008" s="177" t="s">
        <v>3334</v>
      </c>
    </row>
    <row r="1009" spans="1:14" x14ac:dyDescent="0.25">
      <c r="A1009" s="179">
        <v>43039</v>
      </c>
      <c r="B1009" s="177">
        <v>3311</v>
      </c>
      <c r="C1009" s="177" t="str">
        <f>VLOOKUP(B1009,'Chart of Accounts'!A:B,2,FALSE)</f>
        <v>Taxis</v>
      </c>
      <c r="D1009" s="177" t="s">
        <v>265</v>
      </c>
      <c r="E1009" s="177" t="s">
        <v>264</v>
      </c>
      <c r="F1009" s="177" t="s">
        <v>3336</v>
      </c>
      <c r="G1009" s="177" t="s">
        <v>245</v>
      </c>
      <c r="H1009" s="177">
        <v>18.84</v>
      </c>
      <c r="I1009" s="177">
        <v>2.82</v>
      </c>
      <c r="K1009" s="177" t="s">
        <v>194</v>
      </c>
      <c r="M1009" s="177" t="s">
        <v>3334</v>
      </c>
    </row>
    <row r="1010" spans="1:14" x14ac:dyDescent="0.25">
      <c r="A1010" s="179">
        <v>43039</v>
      </c>
      <c r="B1010" s="177">
        <v>3311</v>
      </c>
      <c r="C1010" s="177" t="str">
        <f>VLOOKUP(B1010,'Chart of Accounts'!A:B,2,FALSE)</f>
        <v>Taxis</v>
      </c>
      <c r="D1010" s="177" t="s">
        <v>265</v>
      </c>
      <c r="E1010" s="177" t="s">
        <v>264</v>
      </c>
      <c r="F1010" s="177" t="s">
        <v>3335</v>
      </c>
      <c r="G1010" s="177" t="s">
        <v>245</v>
      </c>
      <c r="H1010" s="177">
        <v>17.54</v>
      </c>
      <c r="I1010" s="177">
        <v>2.63</v>
      </c>
      <c r="K1010" s="177" t="s">
        <v>194</v>
      </c>
      <c r="M1010" s="177" t="s">
        <v>3334</v>
      </c>
    </row>
    <row r="1011" spans="1:14" x14ac:dyDescent="0.25">
      <c r="A1011" s="179">
        <v>43048</v>
      </c>
      <c r="B1011" s="177">
        <v>3311</v>
      </c>
      <c r="C1011" s="177" t="str">
        <f>VLOOKUP(B1011,'Chart of Accounts'!A:B,2,FALSE)</f>
        <v>Taxis</v>
      </c>
      <c r="D1011" s="177" t="s">
        <v>265</v>
      </c>
      <c r="E1011" s="177" t="s">
        <v>264</v>
      </c>
      <c r="F1011" s="177" t="s">
        <v>3333</v>
      </c>
      <c r="G1011" s="177" t="s">
        <v>245</v>
      </c>
      <c r="H1011" s="177">
        <v>84.87</v>
      </c>
      <c r="I1011" s="177">
        <v>0</v>
      </c>
      <c r="J1011" s="177" t="s">
        <v>193</v>
      </c>
      <c r="K1011" s="177" t="s">
        <v>194</v>
      </c>
      <c r="L1011" s="177" t="s">
        <v>194</v>
      </c>
      <c r="M1011" s="177" t="s">
        <v>3332</v>
      </c>
      <c r="N1011" s="177" t="s">
        <v>223</v>
      </c>
    </row>
    <row r="1012" spans="1:14" x14ac:dyDescent="0.25">
      <c r="A1012" s="179">
        <v>43069</v>
      </c>
      <c r="B1012" s="177">
        <v>3311</v>
      </c>
      <c r="C1012" s="177" t="str">
        <f>VLOOKUP(B1012,'Chart of Accounts'!A:B,2,FALSE)</f>
        <v>Taxis</v>
      </c>
      <c r="D1012" s="177" t="s">
        <v>265</v>
      </c>
      <c r="E1012" s="177" t="s">
        <v>264</v>
      </c>
      <c r="F1012" s="177" t="s">
        <v>3331</v>
      </c>
      <c r="G1012" s="177" t="s">
        <v>245</v>
      </c>
      <c r="H1012" s="177">
        <v>23.74</v>
      </c>
      <c r="I1012" s="177">
        <v>0</v>
      </c>
      <c r="J1012" s="177" t="s">
        <v>193</v>
      </c>
      <c r="K1012" s="177" t="s">
        <v>194</v>
      </c>
      <c r="L1012" s="177" t="s">
        <v>194</v>
      </c>
      <c r="M1012" s="177" t="s">
        <v>2341</v>
      </c>
      <c r="N1012" s="177" t="s">
        <v>223</v>
      </c>
    </row>
    <row r="1013" spans="1:14" x14ac:dyDescent="0.25">
      <c r="A1013" s="179">
        <v>43069</v>
      </c>
      <c r="B1013" s="177">
        <v>3311</v>
      </c>
      <c r="C1013" s="177" t="str">
        <f>VLOOKUP(B1013,'Chart of Accounts'!A:B,2,FALSE)</f>
        <v>Taxis</v>
      </c>
      <c r="D1013" s="177" t="s">
        <v>265</v>
      </c>
      <c r="E1013" s="177" t="s">
        <v>264</v>
      </c>
      <c r="F1013" s="177" t="s">
        <v>3330</v>
      </c>
      <c r="G1013" s="177" t="s">
        <v>245</v>
      </c>
      <c r="H1013" s="177">
        <v>44.43</v>
      </c>
      <c r="I1013" s="177">
        <v>0</v>
      </c>
      <c r="J1013" s="177" t="s">
        <v>193</v>
      </c>
      <c r="K1013" s="177" t="s">
        <v>194</v>
      </c>
      <c r="L1013" s="177" t="s">
        <v>194</v>
      </c>
      <c r="M1013" s="177" t="s">
        <v>2341</v>
      </c>
      <c r="N1013" s="177" t="s">
        <v>221</v>
      </c>
    </row>
    <row r="1014" spans="1:14" x14ac:dyDescent="0.25">
      <c r="A1014" s="179">
        <v>43069</v>
      </c>
      <c r="B1014" s="177">
        <v>3311</v>
      </c>
      <c r="C1014" s="177" t="str">
        <f>VLOOKUP(B1014,'Chart of Accounts'!A:B,2,FALSE)</f>
        <v>Taxis</v>
      </c>
      <c r="D1014" s="177" t="s">
        <v>265</v>
      </c>
      <c r="E1014" s="177" t="s">
        <v>264</v>
      </c>
      <c r="F1014" s="177" t="s">
        <v>3329</v>
      </c>
      <c r="G1014" s="177" t="s">
        <v>245</v>
      </c>
      <c r="H1014" s="177">
        <v>42.52</v>
      </c>
      <c r="I1014" s="177">
        <v>0</v>
      </c>
      <c r="J1014" s="177" t="s">
        <v>193</v>
      </c>
      <c r="K1014" s="177" t="s">
        <v>194</v>
      </c>
      <c r="L1014" s="177" t="s">
        <v>194</v>
      </c>
      <c r="M1014" s="177" t="s">
        <v>2341</v>
      </c>
      <c r="N1014" s="177" t="s">
        <v>221</v>
      </c>
    </row>
    <row r="1015" spans="1:14" x14ac:dyDescent="0.25">
      <c r="A1015" s="179">
        <v>43069</v>
      </c>
      <c r="B1015" s="177">
        <v>3311</v>
      </c>
      <c r="C1015" s="177" t="str">
        <f>VLOOKUP(B1015,'Chart of Accounts'!A:B,2,FALSE)</f>
        <v>Taxis</v>
      </c>
      <c r="D1015" s="177" t="s">
        <v>265</v>
      </c>
      <c r="E1015" s="177" t="s">
        <v>264</v>
      </c>
      <c r="F1015" s="177" t="s">
        <v>3330</v>
      </c>
      <c r="G1015" s="177" t="s">
        <v>245</v>
      </c>
      <c r="H1015" s="177">
        <v>47.22</v>
      </c>
      <c r="I1015" s="177">
        <v>0</v>
      </c>
      <c r="J1015" s="177" t="s">
        <v>193</v>
      </c>
      <c r="K1015" s="177" t="s">
        <v>194</v>
      </c>
      <c r="L1015" s="177" t="s">
        <v>194</v>
      </c>
      <c r="M1015" s="177" t="s">
        <v>2341</v>
      </c>
      <c r="N1015" s="177" t="s">
        <v>221</v>
      </c>
    </row>
    <row r="1016" spans="1:14" x14ac:dyDescent="0.25">
      <c r="A1016" s="179">
        <v>43069</v>
      </c>
      <c r="B1016" s="177">
        <v>3311</v>
      </c>
      <c r="C1016" s="177" t="str">
        <f>VLOOKUP(B1016,'Chart of Accounts'!A:B,2,FALSE)</f>
        <v>Taxis</v>
      </c>
      <c r="D1016" s="177" t="s">
        <v>265</v>
      </c>
      <c r="E1016" s="177" t="s">
        <v>264</v>
      </c>
      <c r="F1016" s="177" t="s">
        <v>3329</v>
      </c>
      <c r="G1016" s="177" t="s">
        <v>245</v>
      </c>
      <c r="H1016" s="177">
        <v>39.479999999999997</v>
      </c>
      <c r="I1016" s="177">
        <v>0</v>
      </c>
      <c r="J1016" s="177" t="s">
        <v>193</v>
      </c>
      <c r="K1016" s="177" t="s">
        <v>194</v>
      </c>
      <c r="L1016" s="177" t="s">
        <v>194</v>
      </c>
      <c r="M1016" s="177" t="s">
        <v>2341</v>
      </c>
      <c r="N1016" s="177" t="s">
        <v>221</v>
      </c>
    </row>
    <row r="1017" spans="1:14" x14ac:dyDescent="0.25">
      <c r="A1017" s="179">
        <v>43069</v>
      </c>
      <c r="B1017" s="177">
        <v>3311</v>
      </c>
      <c r="C1017" s="177" t="str">
        <f>VLOOKUP(B1017,'Chart of Accounts'!A:B,2,FALSE)</f>
        <v>Taxis</v>
      </c>
      <c r="D1017" s="177" t="s">
        <v>265</v>
      </c>
      <c r="E1017" s="177" t="s">
        <v>264</v>
      </c>
      <c r="F1017" s="177" t="s">
        <v>3328</v>
      </c>
      <c r="G1017" s="177" t="s">
        <v>245</v>
      </c>
      <c r="H1017" s="177">
        <v>18.84</v>
      </c>
      <c r="I1017" s="177">
        <v>2.82</v>
      </c>
      <c r="K1017" s="177" t="s">
        <v>194</v>
      </c>
      <c r="M1017" s="177" t="s">
        <v>3324</v>
      </c>
    </row>
    <row r="1018" spans="1:14" x14ac:dyDescent="0.25">
      <c r="A1018" s="179">
        <v>43069</v>
      </c>
      <c r="B1018" s="177">
        <v>3311</v>
      </c>
      <c r="C1018" s="177" t="str">
        <f>VLOOKUP(B1018,'Chart of Accounts'!A:B,2,FALSE)</f>
        <v>Taxis</v>
      </c>
      <c r="D1018" s="177" t="s">
        <v>265</v>
      </c>
      <c r="E1018" s="177" t="s">
        <v>264</v>
      </c>
      <c r="F1018" s="177" t="s">
        <v>3327</v>
      </c>
      <c r="G1018" s="177" t="s">
        <v>245</v>
      </c>
      <c r="H1018" s="177">
        <v>18.649999999999999</v>
      </c>
      <c r="I1018" s="177">
        <v>2.8</v>
      </c>
      <c r="K1018" s="177" t="s">
        <v>194</v>
      </c>
      <c r="M1018" s="177" t="s">
        <v>3324</v>
      </c>
    </row>
    <row r="1019" spans="1:14" x14ac:dyDescent="0.25">
      <c r="A1019" s="179">
        <v>43069</v>
      </c>
      <c r="B1019" s="177">
        <v>3311</v>
      </c>
      <c r="C1019" s="177" t="str">
        <f>VLOOKUP(B1019,'Chart of Accounts'!A:B,2,FALSE)</f>
        <v>Taxis</v>
      </c>
      <c r="D1019" s="177" t="s">
        <v>265</v>
      </c>
      <c r="E1019" s="177" t="s">
        <v>264</v>
      </c>
      <c r="F1019" s="177" t="s">
        <v>3326</v>
      </c>
      <c r="G1019" s="177" t="s">
        <v>245</v>
      </c>
      <c r="H1019" s="177">
        <v>19.27</v>
      </c>
      <c r="I1019" s="177">
        <v>2.89</v>
      </c>
      <c r="K1019" s="177" t="s">
        <v>194</v>
      </c>
      <c r="M1019" s="177" t="s">
        <v>3324</v>
      </c>
    </row>
    <row r="1020" spans="1:14" x14ac:dyDescent="0.25">
      <c r="A1020" s="179">
        <v>43069</v>
      </c>
      <c r="B1020" s="177">
        <v>3311</v>
      </c>
      <c r="C1020" s="177" t="str">
        <f>VLOOKUP(B1020,'Chart of Accounts'!A:B,2,FALSE)</f>
        <v>Taxis</v>
      </c>
      <c r="D1020" s="177" t="s">
        <v>265</v>
      </c>
      <c r="E1020" s="177" t="s">
        <v>264</v>
      </c>
      <c r="F1020" s="177" t="s">
        <v>3325</v>
      </c>
      <c r="G1020" s="177" t="s">
        <v>245</v>
      </c>
      <c r="H1020" s="177">
        <v>18.649999999999999</v>
      </c>
      <c r="I1020" s="177">
        <v>2.8</v>
      </c>
      <c r="K1020" s="177" t="s">
        <v>194</v>
      </c>
      <c r="M1020" s="177" t="s">
        <v>3324</v>
      </c>
    </row>
    <row r="1021" spans="1:14" x14ac:dyDescent="0.25">
      <c r="A1021" s="179">
        <v>43090</v>
      </c>
      <c r="B1021" s="177">
        <v>3311</v>
      </c>
      <c r="C1021" s="177" t="str">
        <f>VLOOKUP(B1021,'Chart of Accounts'!A:B,2,FALSE)</f>
        <v>Taxis</v>
      </c>
      <c r="D1021" s="177" t="s">
        <v>265</v>
      </c>
      <c r="E1021" s="177" t="s">
        <v>264</v>
      </c>
      <c r="F1021" s="177" t="s">
        <v>3323</v>
      </c>
      <c r="G1021" s="177" t="s">
        <v>245</v>
      </c>
      <c r="H1021" s="177">
        <v>24.61</v>
      </c>
      <c r="I1021" s="177">
        <v>0</v>
      </c>
      <c r="J1021" s="177" t="s">
        <v>193</v>
      </c>
      <c r="K1021" s="177" t="s">
        <v>194</v>
      </c>
      <c r="L1021" s="177" t="s">
        <v>194</v>
      </c>
      <c r="M1021" s="177" t="s">
        <v>2267</v>
      </c>
      <c r="N1021" s="177" t="s">
        <v>223</v>
      </c>
    </row>
    <row r="1022" spans="1:14" x14ac:dyDescent="0.25">
      <c r="A1022" s="179">
        <v>43159</v>
      </c>
      <c r="B1022" s="177">
        <v>3311</v>
      </c>
      <c r="C1022" s="177" t="str">
        <f>VLOOKUP(B1022,'Chart of Accounts'!A:B,2,FALSE)</f>
        <v>Taxis</v>
      </c>
      <c r="D1022" s="177" t="s">
        <v>265</v>
      </c>
      <c r="E1022" s="177" t="s">
        <v>264</v>
      </c>
      <c r="F1022" s="177" t="s">
        <v>3322</v>
      </c>
      <c r="G1022" s="177" t="s">
        <v>245</v>
      </c>
      <c r="H1022" s="177">
        <v>556.16999999999996</v>
      </c>
      <c r="I1022" s="177">
        <v>0</v>
      </c>
      <c r="J1022" s="177" t="s">
        <v>193</v>
      </c>
      <c r="K1022" s="177" t="s">
        <v>194</v>
      </c>
      <c r="L1022" s="177" t="s">
        <v>194</v>
      </c>
      <c r="M1022" s="177" t="s">
        <v>2239</v>
      </c>
      <c r="N1022" s="177" t="s">
        <v>3186</v>
      </c>
    </row>
    <row r="1023" spans="1:14" x14ac:dyDescent="0.25">
      <c r="A1023" s="179">
        <v>43159</v>
      </c>
      <c r="B1023" s="177">
        <v>3311</v>
      </c>
      <c r="C1023" s="177" t="str">
        <f>VLOOKUP(B1023,'Chart of Accounts'!A:B,2,FALSE)</f>
        <v>Taxis</v>
      </c>
      <c r="D1023" s="177" t="s">
        <v>265</v>
      </c>
      <c r="E1023" s="177" t="s">
        <v>264</v>
      </c>
      <c r="F1023" s="177" t="s">
        <v>3321</v>
      </c>
      <c r="G1023" s="177" t="s">
        <v>245</v>
      </c>
      <c r="H1023" s="177">
        <v>24.87</v>
      </c>
      <c r="I1023" s="177">
        <v>0</v>
      </c>
      <c r="J1023" s="177" t="s">
        <v>193</v>
      </c>
      <c r="K1023" s="177" t="s">
        <v>194</v>
      </c>
      <c r="L1023" s="177" t="s">
        <v>194</v>
      </c>
      <c r="M1023" s="177" t="s">
        <v>2239</v>
      </c>
      <c r="N1023" s="177" t="s">
        <v>223</v>
      </c>
    </row>
    <row r="1024" spans="1:14" x14ac:dyDescent="0.25">
      <c r="A1024" s="179">
        <v>43174</v>
      </c>
      <c r="B1024" s="177">
        <v>3311</v>
      </c>
      <c r="C1024" s="177" t="str">
        <f>VLOOKUP(B1024,'Chart of Accounts'!A:B,2,FALSE)</f>
        <v>Taxis</v>
      </c>
      <c r="D1024" s="177" t="s">
        <v>265</v>
      </c>
      <c r="E1024" s="177" t="s">
        <v>264</v>
      </c>
      <c r="F1024" s="177" t="s">
        <v>3320</v>
      </c>
      <c r="G1024" s="177" t="s">
        <v>243</v>
      </c>
      <c r="H1024" s="177">
        <v>38.61</v>
      </c>
      <c r="I1024" s="177">
        <v>0</v>
      </c>
      <c r="J1024" s="177" t="s">
        <v>193</v>
      </c>
      <c r="K1024" s="177" t="s">
        <v>194</v>
      </c>
      <c r="L1024" s="177" t="s">
        <v>194</v>
      </c>
      <c r="M1024" s="177" t="s">
        <v>3319</v>
      </c>
      <c r="N1024" s="177" t="s">
        <v>3058</v>
      </c>
    </row>
    <row r="1025" spans="1:14" x14ac:dyDescent="0.25">
      <c r="A1025" s="179">
        <v>43178</v>
      </c>
      <c r="B1025" s="177">
        <v>3311</v>
      </c>
      <c r="C1025" s="177" t="str">
        <f>VLOOKUP(B1025,'Chart of Accounts'!A:B,2,FALSE)</f>
        <v>Taxis</v>
      </c>
      <c r="D1025" s="177" t="s">
        <v>265</v>
      </c>
      <c r="E1025" s="177" t="s">
        <v>264</v>
      </c>
      <c r="F1025" s="177" t="s">
        <v>3318</v>
      </c>
      <c r="G1025" s="177" t="s">
        <v>245</v>
      </c>
      <c r="H1025" s="177">
        <v>26.09</v>
      </c>
      <c r="I1025" s="177">
        <v>0</v>
      </c>
      <c r="J1025" s="177" t="s">
        <v>193</v>
      </c>
      <c r="K1025" s="177" t="s">
        <v>194</v>
      </c>
      <c r="L1025" s="177" t="s">
        <v>194</v>
      </c>
      <c r="M1025" s="177" t="s">
        <v>2877</v>
      </c>
      <c r="N1025" s="177" t="s">
        <v>223</v>
      </c>
    </row>
    <row r="1026" spans="1:14" x14ac:dyDescent="0.25">
      <c r="A1026" s="179">
        <v>43178</v>
      </c>
      <c r="B1026" s="177">
        <v>3311</v>
      </c>
      <c r="C1026" s="177" t="str">
        <f>VLOOKUP(B1026,'Chart of Accounts'!A:B,2,FALSE)</f>
        <v>Taxis</v>
      </c>
      <c r="D1026" s="177" t="s">
        <v>265</v>
      </c>
      <c r="E1026" s="177" t="s">
        <v>264</v>
      </c>
      <c r="F1026" s="177" t="s">
        <v>3317</v>
      </c>
      <c r="G1026" s="177" t="s">
        <v>245</v>
      </c>
      <c r="H1026" s="177">
        <v>28.09</v>
      </c>
      <c r="I1026" s="177">
        <v>0</v>
      </c>
      <c r="J1026" s="177" t="s">
        <v>193</v>
      </c>
      <c r="K1026" s="177" t="s">
        <v>194</v>
      </c>
      <c r="L1026" s="177" t="s">
        <v>194</v>
      </c>
      <c r="M1026" s="177" t="s">
        <v>2877</v>
      </c>
      <c r="N1026" s="177" t="s">
        <v>1198</v>
      </c>
    </row>
    <row r="1027" spans="1:14" x14ac:dyDescent="0.25">
      <c r="A1027" s="179">
        <v>43178</v>
      </c>
      <c r="B1027" s="177">
        <v>3311</v>
      </c>
      <c r="C1027" s="177" t="str">
        <f>VLOOKUP(B1027,'Chart of Accounts'!A:B,2,FALSE)</f>
        <v>Taxis</v>
      </c>
      <c r="D1027" s="177" t="s">
        <v>265</v>
      </c>
      <c r="E1027" s="177" t="s">
        <v>264</v>
      </c>
      <c r="F1027" s="177" t="s">
        <v>3316</v>
      </c>
      <c r="G1027" s="177" t="s">
        <v>245</v>
      </c>
      <c r="H1027" s="177">
        <v>28.09</v>
      </c>
      <c r="I1027" s="177">
        <v>0</v>
      </c>
      <c r="J1027" s="177" t="s">
        <v>193</v>
      </c>
      <c r="K1027" s="177" t="s">
        <v>194</v>
      </c>
      <c r="L1027" s="177" t="s">
        <v>194</v>
      </c>
      <c r="M1027" s="177" t="s">
        <v>2877</v>
      </c>
      <c r="N1027" s="177" t="s">
        <v>1198</v>
      </c>
    </row>
    <row r="1028" spans="1:14" x14ac:dyDescent="0.25">
      <c r="A1028" s="179">
        <v>43190</v>
      </c>
      <c r="B1028" s="177">
        <v>3311</v>
      </c>
      <c r="C1028" s="177" t="str">
        <f>VLOOKUP(B1028,'Chart of Accounts'!A:B,2,FALSE)</f>
        <v>Taxis</v>
      </c>
      <c r="D1028" s="177" t="s">
        <v>265</v>
      </c>
      <c r="E1028" s="177" t="s">
        <v>264</v>
      </c>
      <c r="F1028" s="177" t="s">
        <v>3315</v>
      </c>
      <c r="G1028" s="177" t="s">
        <v>245</v>
      </c>
      <c r="H1028" s="177">
        <v>23.48</v>
      </c>
      <c r="I1028" s="177">
        <v>0</v>
      </c>
      <c r="J1028" s="177" t="s">
        <v>193</v>
      </c>
      <c r="K1028" s="177" t="s">
        <v>201</v>
      </c>
      <c r="L1028" s="177" t="s">
        <v>201</v>
      </c>
      <c r="M1028" s="177" t="s">
        <v>3176</v>
      </c>
      <c r="N1028" s="177" t="s">
        <v>223</v>
      </c>
    </row>
    <row r="1029" spans="1:14" x14ac:dyDescent="0.25">
      <c r="A1029" s="179">
        <v>43202</v>
      </c>
      <c r="B1029" s="177">
        <v>3311</v>
      </c>
      <c r="C1029" s="177" t="str">
        <f>VLOOKUP(B1029,'Chart of Accounts'!A:B,2,FALSE)</f>
        <v>Taxis</v>
      </c>
      <c r="D1029" s="177" t="s">
        <v>265</v>
      </c>
      <c r="E1029" s="177" t="s">
        <v>264</v>
      </c>
      <c r="F1029" s="177" t="s">
        <v>3314</v>
      </c>
      <c r="G1029" s="177" t="s">
        <v>245</v>
      </c>
      <c r="H1029" s="177">
        <v>22.61</v>
      </c>
      <c r="I1029" s="177">
        <v>0</v>
      </c>
      <c r="J1029" s="177" t="s">
        <v>193</v>
      </c>
      <c r="K1029" s="177" t="s">
        <v>201</v>
      </c>
      <c r="L1029" s="177" t="s">
        <v>201</v>
      </c>
      <c r="M1029" s="177" t="s">
        <v>3312</v>
      </c>
      <c r="N1029" s="177" t="s">
        <v>223</v>
      </c>
    </row>
    <row r="1030" spans="1:14" x14ac:dyDescent="0.25">
      <c r="A1030" s="179">
        <v>43202</v>
      </c>
      <c r="B1030" s="177">
        <v>3311</v>
      </c>
      <c r="C1030" s="177" t="str">
        <f>VLOOKUP(B1030,'Chart of Accounts'!A:B,2,FALSE)</f>
        <v>Taxis</v>
      </c>
      <c r="D1030" s="177" t="s">
        <v>265</v>
      </c>
      <c r="E1030" s="177" t="s">
        <v>264</v>
      </c>
      <c r="F1030" s="177" t="s">
        <v>3313</v>
      </c>
      <c r="G1030" s="177" t="s">
        <v>245</v>
      </c>
      <c r="H1030" s="177">
        <v>24.78</v>
      </c>
      <c r="I1030" s="177">
        <v>0</v>
      </c>
      <c r="J1030" s="177" t="s">
        <v>193</v>
      </c>
      <c r="K1030" s="177" t="s">
        <v>201</v>
      </c>
      <c r="L1030" s="177" t="s">
        <v>201</v>
      </c>
      <c r="M1030" s="177" t="s">
        <v>3312</v>
      </c>
      <c r="N1030" s="177" t="s">
        <v>223</v>
      </c>
    </row>
    <row r="1031" spans="1:14" x14ac:dyDescent="0.25">
      <c r="A1031" s="179">
        <v>43220</v>
      </c>
      <c r="B1031" s="177">
        <v>3311</v>
      </c>
      <c r="C1031" s="177" t="str">
        <f>VLOOKUP(B1031,'Chart of Accounts'!A:B,2,FALSE)</f>
        <v>Taxis</v>
      </c>
      <c r="D1031" s="177" t="s">
        <v>265</v>
      </c>
      <c r="E1031" s="177" t="s">
        <v>264</v>
      </c>
      <c r="F1031" s="177" t="s">
        <v>3311</v>
      </c>
      <c r="G1031" s="177" t="s">
        <v>243</v>
      </c>
      <c r="H1031" s="177">
        <v>31.83</v>
      </c>
      <c r="I1031" s="177">
        <v>0</v>
      </c>
      <c r="J1031" s="177" t="s">
        <v>193</v>
      </c>
      <c r="K1031" s="177" t="s">
        <v>194</v>
      </c>
      <c r="L1031" s="177" t="s">
        <v>194</v>
      </c>
      <c r="M1031" s="177" t="s">
        <v>3310</v>
      </c>
      <c r="N1031" s="177" t="s">
        <v>223</v>
      </c>
    </row>
    <row r="1032" spans="1:14" x14ac:dyDescent="0.25">
      <c r="A1032" s="179">
        <v>43236</v>
      </c>
      <c r="B1032" s="177">
        <v>3311</v>
      </c>
      <c r="C1032" s="177" t="str">
        <f>VLOOKUP(B1032,'Chart of Accounts'!A:B,2,FALSE)</f>
        <v>Taxis</v>
      </c>
      <c r="D1032" s="177" t="s">
        <v>265</v>
      </c>
      <c r="E1032" s="177" t="s">
        <v>264</v>
      </c>
      <c r="F1032" s="177" t="s">
        <v>3309</v>
      </c>
      <c r="G1032" s="177" t="s">
        <v>245</v>
      </c>
      <c r="H1032" s="177">
        <v>24.17</v>
      </c>
      <c r="I1032" s="177">
        <v>0</v>
      </c>
      <c r="J1032" s="177" t="s">
        <v>193</v>
      </c>
      <c r="K1032" s="177" t="s">
        <v>201</v>
      </c>
      <c r="L1032" s="177" t="s">
        <v>201</v>
      </c>
      <c r="M1032" s="177" t="s">
        <v>2363</v>
      </c>
      <c r="N1032" s="177" t="s">
        <v>223</v>
      </c>
    </row>
    <row r="1033" spans="1:14" x14ac:dyDescent="0.25">
      <c r="A1033" s="179">
        <v>43237</v>
      </c>
      <c r="B1033" s="177">
        <v>3311</v>
      </c>
      <c r="C1033" s="177" t="str">
        <f>VLOOKUP(B1033,'Chart of Accounts'!A:B,2,FALSE)</f>
        <v>Taxis</v>
      </c>
      <c r="D1033" s="177" t="s">
        <v>265</v>
      </c>
      <c r="E1033" s="177" t="s">
        <v>264</v>
      </c>
      <c r="F1033" s="177" t="s">
        <v>3308</v>
      </c>
      <c r="G1033" s="177" t="s">
        <v>245</v>
      </c>
      <c r="H1033" s="177">
        <v>24.52</v>
      </c>
      <c r="I1033" s="177">
        <v>0</v>
      </c>
      <c r="J1033" s="177" t="s">
        <v>193</v>
      </c>
      <c r="K1033" s="177" t="s">
        <v>194</v>
      </c>
      <c r="L1033" s="177" t="s">
        <v>194</v>
      </c>
      <c r="M1033" s="177" t="s">
        <v>3305</v>
      </c>
      <c r="N1033" s="177" t="s">
        <v>223</v>
      </c>
    </row>
    <row r="1034" spans="1:14" x14ac:dyDescent="0.25">
      <c r="A1034" s="179">
        <v>43237</v>
      </c>
      <c r="B1034" s="177">
        <v>3311</v>
      </c>
      <c r="C1034" s="177" t="str">
        <f>VLOOKUP(B1034,'Chart of Accounts'!A:B,2,FALSE)</f>
        <v>Taxis</v>
      </c>
      <c r="D1034" s="177" t="s">
        <v>265</v>
      </c>
      <c r="E1034" s="177" t="s">
        <v>264</v>
      </c>
      <c r="F1034" s="177" t="s">
        <v>3307</v>
      </c>
      <c r="G1034" s="177" t="s">
        <v>245</v>
      </c>
      <c r="H1034" s="177">
        <v>23.57</v>
      </c>
      <c r="I1034" s="177">
        <v>0</v>
      </c>
      <c r="J1034" s="177" t="s">
        <v>193</v>
      </c>
      <c r="K1034" s="177" t="s">
        <v>194</v>
      </c>
      <c r="L1034" s="177" t="s">
        <v>194</v>
      </c>
      <c r="M1034" s="177" t="s">
        <v>3305</v>
      </c>
      <c r="N1034" s="177" t="s">
        <v>223</v>
      </c>
    </row>
    <row r="1035" spans="1:14" x14ac:dyDescent="0.25">
      <c r="A1035" s="179">
        <v>43237</v>
      </c>
      <c r="B1035" s="177">
        <v>3311</v>
      </c>
      <c r="C1035" s="177" t="str">
        <f>VLOOKUP(B1035,'Chart of Accounts'!A:B,2,FALSE)</f>
        <v>Taxis</v>
      </c>
      <c r="D1035" s="177" t="s">
        <v>265</v>
      </c>
      <c r="E1035" s="177" t="s">
        <v>264</v>
      </c>
      <c r="F1035" s="177" t="s">
        <v>3306</v>
      </c>
      <c r="G1035" s="177" t="s">
        <v>245</v>
      </c>
      <c r="H1035" s="177">
        <v>23.83</v>
      </c>
      <c r="I1035" s="177">
        <v>0</v>
      </c>
      <c r="J1035" s="177" t="s">
        <v>193</v>
      </c>
      <c r="K1035" s="177" t="s">
        <v>194</v>
      </c>
      <c r="L1035" s="177" t="s">
        <v>194</v>
      </c>
      <c r="M1035" s="177" t="s">
        <v>3305</v>
      </c>
      <c r="N1035" s="177" t="s">
        <v>223</v>
      </c>
    </row>
    <row r="1036" spans="1:14" x14ac:dyDescent="0.25">
      <c r="A1036" s="179">
        <v>43251</v>
      </c>
      <c r="B1036" s="177">
        <v>3311</v>
      </c>
      <c r="C1036" s="177" t="str">
        <f>VLOOKUP(B1036,'Chart of Accounts'!A:B,2,FALSE)</f>
        <v>Taxis</v>
      </c>
      <c r="D1036" s="177" t="s">
        <v>265</v>
      </c>
      <c r="E1036" s="177" t="s">
        <v>264</v>
      </c>
      <c r="F1036" s="177" t="s">
        <v>3304</v>
      </c>
      <c r="G1036" s="177" t="s">
        <v>243</v>
      </c>
      <c r="H1036" s="177">
        <v>76.61</v>
      </c>
      <c r="I1036" s="177">
        <v>0</v>
      </c>
      <c r="J1036" s="177" t="s">
        <v>193</v>
      </c>
      <c r="K1036" s="177" t="s">
        <v>201</v>
      </c>
      <c r="L1036" s="177" t="s">
        <v>201</v>
      </c>
      <c r="M1036" s="177" t="s">
        <v>3302</v>
      </c>
      <c r="N1036" s="177" t="s">
        <v>223</v>
      </c>
    </row>
    <row r="1037" spans="1:14" x14ac:dyDescent="0.25">
      <c r="A1037" s="179">
        <v>43251</v>
      </c>
      <c r="B1037" s="177">
        <v>3311</v>
      </c>
      <c r="C1037" s="177" t="str">
        <f>VLOOKUP(B1037,'Chart of Accounts'!A:B,2,FALSE)</f>
        <v>Taxis</v>
      </c>
      <c r="D1037" s="177" t="s">
        <v>265</v>
      </c>
      <c r="E1037" s="177" t="s">
        <v>264</v>
      </c>
      <c r="F1037" s="177" t="s">
        <v>3303</v>
      </c>
      <c r="G1037" s="177" t="s">
        <v>245</v>
      </c>
      <c r="H1037" s="177">
        <v>24.96</v>
      </c>
      <c r="I1037" s="177">
        <v>0</v>
      </c>
      <c r="J1037" s="177" t="s">
        <v>193</v>
      </c>
      <c r="K1037" s="177" t="s">
        <v>201</v>
      </c>
      <c r="L1037" s="177" t="s">
        <v>201</v>
      </c>
      <c r="M1037" s="177" t="s">
        <v>3302</v>
      </c>
      <c r="N1037" s="177" t="s">
        <v>223</v>
      </c>
    </row>
    <row r="1038" spans="1:14" x14ac:dyDescent="0.25">
      <c r="A1038" s="179">
        <v>43272</v>
      </c>
      <c r="B1038" s="177">
        <v>3311</v>
      </c>
      <c r="C1038" s="177" t="str">
        <f>VLOOKUP(B1038,'Chart of Accounts'!A:B,2,FALSE)</f>
        <v>Taxis</v>
      </c>
      <c r="D1038" s="177" t="s">
        <v>265</v>
      </c>
      <c r="E1038" s="177" t="s">
        <v>264</v>
      </c>
      <c r="F1038" s="177" t="s">
        <v>3301</v>
      </c>
      <c r="G1038" s="177" t="s">
        <v>245</v>
      </c>
      <c r="H1038" s="177">
        <v>49.83</v>
      </c>
      <c r="I1038" s="177">
        <v>0</v>
      </c>
      <c r="J1038" s="177" t="s">
        <v>193</v>
      </c>
      <c r="K1038" s="177" t="s">
        <v>194</v>
      </c>
      <c r="L1038" s="177" t="s">
        <v>194</v>
      </c>
      <c r="M1038" s="177" t="s">
        <v>3299</v>
      </c>
      <c r="N1038" s="177" t="s">
        <v>221</v>
      </c>
    </row>
    <row r="1039" spans="1:14" x14ac:dyDescent="0.25">
      <c r="A1039" s="179">
        <v>43272</v>
      </c>
      <c r="B1039" s="177">
        <v>3311</v>
      </c>
      <c r="C1039" s="177" t="str">
        <f>VLOOKUP(B1039,'Chart of Accounts'!A:B,2,FALSE)</f>
        <v>Taxis</v>
      </c>
      <c r="D1039" s="177" t="s">
        <v>265</v>
      </c>
      <c r="E1039" s="177" t="s">
        <v>264</v>
      </c>
      <c r="F1039" s="177" t="s">
        <v>3300</v>
      </c>
      <c r="G1039" s="177" t="s">
        <v>245</v>
      </c>
      <c r="H1039" s="177">
        <v>49.83</v>
      </c>
      <c r="I1039" s="177">
        <v>0</v>
      </c>
      <c r="J1039" s="177" t="s">
        <v>193</v>
      </c>
      <c r="K1039" s="177" t="s">
        <v>194</v>
      </c>
      <c r="L1039" s="177" t="s">
        <v>194</v>
      </c>
      <c r="M1039" s="177" t="s">
        <v>3299</v>
      </c>
      <c r="N1039" s="177" t="s">
        <v>221</v>
      </c>
    </row>
    <row r="1040" spans="1:14" x14ac:dyDescent="0.25">
      <c r="A1040" s="179">
        <v>43272</v>
      </c>
      <c r="B1040" s="177">
        <v>3311</v>
      </c>
      <c r="C1040" s="177" t="str">
        <f>VLOOKUP(B1040,'Chart of Accounts'!A:B,2,FALSE)</f>
        <v>Taxis</v>
      </c>
      <c r="D1040" s="177" t="s">
        <v>265</v>
      </c>
      <c r="E1040" s="177" t="s">
        <v>264</v>
      </c>
      <c r="F1040" s="177" t="s">
        <v>3298</v>
      </c>
      <c r="G1040" s="177" t="s">
        <v>243</v>
      </c>
      <c r="H1040" s="177">
        <v>76</v>
      </c>
      <c r="I1040" s="177">
        <v>0</v>
      </c>
      <c r="J1040" s="177" t="s">
        <v>193</v>
      </c>
      <c r="K1040" s="177" t="s">
        <v>194</v>
      </c>
      <c r="L1040" s="177" t="s">
        <v>194</v>
      </c>
      <c r="M1040" s="177" t="s">
        <v>2980</v>
      </c>
      <c r="N1040" s="177" t="s">
        <v>223</v>
      </c>
    </row>
    <row r="1041" spans="1:14" x14ac:dyDescent="0.25">
      <c r="A1041" s="179">
        <v>43277</v>
      </c>
      <c r="B1041" s="177">
        <v>3311</v>
      </c>
      <c r="C1041" s="177" t="str">
        <f>VLOOKUP(B1041,'Chart of Accounts'!A:B,2,FALSE)</f>
        <v>Taxis</v>
      </c>
      <c r="D1041" s="177" t="s">
        <v>265</v>
      </c>
      <c r="E1041" s="177" t="s">
        <v>264</v>
      </c>
      <c r="F1041" s="177" t="s">
        <v>3297</v>
      </c>
      <c r="G1041" s="177" t="s">
        <v>245</v>
      </c>
      <c r="H1041" s="177">
        <v>24.09</v>
      </c>
      <c r="I1041" s="177">
        <v>0</v>
      </c>
      <c r="J1041" s="177" t="s">
        <v>193</v>
      </c>
      <c r="K1041" s="177" t="s">
        <v>194</v>
      </c>
      <c r="L1041" s="177" t="s">
        <v>194</v>
      </c>
      <c r="M1041" s="177" t="s">
        <v>2184</v>
      </c>
      <c r="N1041" s="177" t="s">
        <v>223</v>
      </c>
    </row>
    <row r="1042" spans="1:14" x14ac:dyDescent="0.25">
      <c r="A1042" s="179">
        <v>43277</v>
      </c>
      <c r="B1042" s="177">
        <v>3311</v>
      </c>
      <c r="C1042" s="177" t="str">
        <f>VLOOKUP(B1042,'Chart of Accounts'!A:B,2,FALSE)</f>
        <v>Taxis</v>
      </c>
      <c r="D1042" s="177" t="s">
        <v>265</v>
      </c>
      <c r="E1042" s="177" t="s">
        <v>264</v>
      </c>
      <c r="F1042" s="177" t="s">
        <v>3296</v>
      </c>
      <c r="G1042" s="177" t="s">
        <v>245</v>
      </c>
      <c r="H1042" s="177">
        <v>28.78</v>
      </c>
      <c r="I1042" s="177">
        <v>0</v>
      </c>
      <c r="J1042" s="177" t="s">
        <v>193</v>
      </c>
      <c r="K1042" s="177" t="s">
        <v>194</v>
      </c>
      <c r="L1042" s="177" t="s">
        <v>194</v>
      </c>
      <c r="M1042" s="177" t="s">
        <v>2184</v>
      </c>
      <c r="N1042" s="177" t="s">
        <v>3295</v>
      </c>
    </row>
    <row r="1043" spans="1:14" x14ac:dyDescent="0.25">
      <c r="A1043" s="179">
        <v>43281</v>
      </c>
      <c r="B1043" s="177">
        <v>3311</v>
      </c>
      <c r="C1043" s="177" t="str">
        <f>VLOOKUP(B1043,'Chart of Accounts'!A:B,2,FALSE)</f>
        <v>Taxis</v>
      </c>
      <c r="D1043" s="177" t="s">
        <v>265</v>
      </c>
      <c r="E1043" s="177" t="s">
        <v>264</v>
      </c>
      <c r="F1043" s="177" t="s">
        <v>3294</v>
      </c>
      <c r="G1043" s="177" t="s">
        <v>245</v>
      </c>
      <c r="H1043" s="177">
        <v>16.09</v>
      </c>
      <c r="I1043" s="177">
        <v>0</v>
      </c>
      <c r="J1043" s="177" t="s">
        <v>193</v>
      </c>
      <c r="K1043" s="177" t="s">
        <v>201</v>
      </c>
      <c r="L1043" s="177" t="s">
        <v>201</v>
      </c>
      <c r="M1043" s="177" t="s">
        <v>2865</v>
      </c>
      <c r="N1043" s="177" t="s">
        <v>223</v>
      </c>
    </row>
    <row r="1044" spans="1:14" x14ac:dyDescent="0.25">
      <c r="A1044" s="179">
        <v>43281</v>
      </c>
      <c r="B1044" s="177">
        <v>3311</v>
      </c>
      <c r="C1044" s="177" t="str">
        <f>VLOOKUP(B1044,'Chart of Accounts'!A:B,2,FALSE)</f>
        <v>Taxis</v>
      </c>
      <c r="D1044" s="177" t="s">
        <v>265</v>
      </c>
      <c r="E1044" s="177" t="s">
        <v>264</v>
      </c>
      <c r="F1044" s="177" t="s">
        <v>3293</v>
      </c>
      <c r="G1044" s="177" t="s">
        <v>245</v>
      </c>
      <c r="H1044" s="177">
        <v>17.649999999999999</v>
      </c>
      <c r="I1044" s="177">
        <v>0</v>
      </c>
      <c r="J1044" s="177" t="s">
        <v>193</v>
      </c>
      <c r="K1044" s="177" t="s">
        <v>201</v>
      </c>
      <c r="L1044" s="177" t="s">
        <v>201</v>
      </c>
      <c r="M1044" s="177" t="s">
        <v>2865</v>
      </c>
      <c r="N1044" s="177" t="s">
        <v>223</v>
      </c>
    </row>
    <row r="1045" spans="1:14" x14ac:dyDescent="0.25">
      <c r="A1045" s="179">
        <v>43281</v>
      </c>
      <c r="B1045" s="177">
        <v>3311</v>
      </c>
      <c r="C1045" s="177" t="str">
        <f>VLOOKUP(B1045,'Chart of Accounts'!A:B,2,FALSE)</f>
        <v>Taxis</v>
      </c>
      <c r="D1045" s="177" t="s">
        <v>265</v>
      </c>
      <c r="E1045" s="177" t="s">
        <v>264</v>
      </c>
      <c r="F1045" s="177" t="s">
        <v>3292</v>
      </c>
      <c r="G1045" s="177" t="s">
        <v>245</v>
      </c>
      <c r="H1045" s="177">
        <v>28.7</v>
      </c>
      <c r="I1045" s="177">
        <v>0</v>
      </c>
      <c r="J1045" s="177" t="s">
        <v>193</v>
      </c>
      <c r="K1045" s="177" t="s">
        <v>201</v>
      </c>
      <c r="L1045" s="177" t="s">
        <v>201</v>
      </c>
      <c r="M1045" s="177" t="s">
        <v>2865</v>
      </c>
      <c r="N1045" s="177" t="s">
        <v>2076</v>
      </c>
    </row>
    <row r="1046" spans="1:14" x14ac:dyDescent="0.25">
      <c r="A1046" s="179">
        <v>43281</v>
      </c>
      <c r="B1046" s="177">
        <v>3311</v>
      </c>
      <c r="C1046" s="177" t="str">
        <f>VLOOKUP(B1046,'Chart of Accounts'!A:B,2,FALSE)</f>
        <v>Taxis</v>
      </c>
      <c r="D1046" s="177" t="s">
        <v>265</v>
      </c>
      <c r="E1046" s="177" t="s">
        <v>264</v>
      </c>
      <c r="F1046" s="177" t="s">
        <v>3291</v>
      </c>
      <c r="G1046" s="177" t="s">
        <v>245</v>
      </c>
      <c r="H1046" s="177">
        <v>58.87</v>
      </c>
      <c r="I1046" s="177">
        <v>0</v>
      </c>
      <c r="J1046" s="177" t="s">
        <v>193</v>
      </c>
      <c r="K1046" s="177" t="s">
        <v>201</v>
      </c>
      <c r="L1046" s="177" t="s">
        <v>201</v>
      </c>
      <c r="M1046" s="177" t="s">
        <v>2865</v>
      </c>
      <c r="N1046" s="177" t="s">
        <v>3289</v>
      </c>
    </row>
    <row r="1047" spans="1:14" x14ac:dyDescent="0.25">
      <c r="A1047" s="179">
        <v>43281</v>
      </c>
      <c r="B1047" s="177">
        <v>3311</v>
      </c>
      <c r="C1047" s="177" t="str">
        <f>VLOOKUP(B1047,'Chart of Accounts'!A:B,2,FALSE)</f>
        <v>Taxis</v>
      </c>
      <c r="D1047" s="177" t="s">
        <v>265</v>
      </c>
      <c r="E1047" s="177" t="s">
        <v>264</v>
      </c>
      <c r="F1047" s="177" t="s">
        <v>3290</v>
      </c>
      <c r="G1047" s="177" t="s">
        <v>245</v>
      </c>
      <c r="H1047" s="177">
        <v>21.13</v>
      </c>
      <c r="I1047" s="177">
        <v>0</v>
      </c>
      <c r="J1047" s="177" t="s">
        <v>193</v>
      </c>
      <c r="K1047" s="177" t="s">
        <v>201</v>
      </c>
      <c r="L1047" s="177" t="s">
        <v>201</v>
      </c>
      <c r="M1047" s="177" t="s">
        <v>2865</v>
      </c>
      <c r="N1047" s="177" t="s">
        <v>3289</v>
      </c>
    </row>
    <row r="1048" spans="1:14" x14ac:dyDescent="0.25">
      <c r="A1048" s="179">
        <v>43281</v>
      </c>
      <c r="B1048" s="177">
        <v>3314</v>
      </c>
      <c r="C1048" s="177" t="str">
        <f>VLOOKUP(B1048,'Chart of Accounts'!A:B,2,FALSE)</f>
        <v>Car Parks</v>
      </c>
      <c r="D1048" s="177" t="s">
        <v>265</v>
      </c>
      <c r="E1048" s="177" t="s">
        <v>264</v>
      </c>
      <c r="F1048" s="177" t="s">
        <v>3288</v>
      </c>
      <c r="G1048" s="177" t="s">
        <v>245</v>
      </c>
      <c r="H1048" s="177">
        <v>65.83</v>
      </c>
      <c r="I1048" s="177">
        <v>0</v>
      </c>
      <c r="J1048" s="177" t="s">
        <v>193</v>
      </c>
      <c r="K1048" s="177" t="s">
        <v>201</v>
      </c>
      <c r="L1048" s="177" t="s">
        <v>201</v>
      </c>
      <c r="M1048" s="177" t="s">
        <v>2865</v>
      </c>
      <c r="N1048" s="177" t="s">
        <v>226</v>
      </c>
    </row>
    <row r="1049" spans="1:14" x14ac:dyDescent="0.25">
      <c r="A1049" s="179">
        <v>42983</v>
      </c>
      <c r="B1049" s="177">
        <v>3315</v>
      </c>
      <c r="C1049" s="177" t="str">
        <f>VLOOKUP(B1049,'Chart of Accounts'!A:B,2,FALSE)</f>
        <v>Surface travel other</v>
      </c>
      <c r="D1049" s="177" t="s">
        <v>265</v>
      </c>
      <c r="E1049" s="177" t="s">
        <v>264</v>
      </c>
      <c r="F1049" s="177" t="s">
        <v>3287</v>
      </c>
      <c r="G1049" s="177" t="s">
        <v>245</v>
      </c>
      <c r="H1049" s="177">
        <v>60.87</v>
      </c>
      <c r="I1049" s="177">
        <v>9.1300000000000008</v>
      </c>
      <c r="K1049" s="177" t="s">
        <v>201</v>
      </c>
      <c r="M1049" s="177" t="s">
        <v>3286</v>
      </c>
    </row>
    <row r="1050" spans="1:14" x14ac:dyDescent="0.25">
      <c r="A1050" s="179">
        <v>43249</v>
      </c>
      <c r="B1050" s="177">
        <v>3320</v>
      </c>
      <c r="C1050" s="177" t="str">
        <f>VLOOKUP(B1050,'Chart of Accounts'!A:B,2,FALSE)</f>
        <v>Dom - Accommodation</v>
      </c>
      <c r="D1050" s="177" t="s">
        <v>265</v>
      </c>
      <c r="E1050" s="177" t="s">
        <v>264</v>
      </c>
      <c r="F1050" s="177" t="s">
        <v>3285</v>
      </c>
      <c r="G1050" s="177" t="s">
        <v>245</v>
      </c>
      <c r="H1050" s="177">
        <v>280.95999999999998</v>
      </c>
      <c r="I1050" s="177">
        <v>0</v>
      </c>
      <c r="J1050" s="177" t="s">
        <v>193</v>
      </c>
      <c r="K1050" s="177" t="s">
        <v>201</v>
      </c>
      <c r="L1050" s="177" t="s">
        <v>201</v>
      </c>
      <c r="M1050" s="177" t="s">
        <v>2207</v>
      </c>
      <c r="N1050" s="177" t="s">
        <v>3284</v>
      </c>
    </row>
    <row r="1051" spans="1:14" x14ac:dyDescent="0.25">
      <c r="A1051" s="179">
        <v>42947</v>
      </c>
      <c r="B1051" s="183">
        <v>3321</v>
      </c>
      <c r="C1051" s="183" t="str">
        <f>VLOOKUP(B1051,'Chart of Accounts'!A:B,2,FALSE)</f>
        <v>Intl - Accommodation</v>
      </c>
      <c r="D1051" s="183" t="s">
        <v>265</v>
      </c>
      <c r="E1051" s="183" t="s">
        <v>264</v>
      </c>
      <c r="F1051" s="183" t="s">
        <v>3283</v>
      </c>
      <c r="G1051" s="183" t="s">
        <v>250</v>
      </c>
      <c r="H1051" s="183">
        <v>535.42999999999995</v>
      </c>
      <c r="I1051" s="177">
        <v>0</v>
      </c>
      <c r="J1051" s="177" t="s">
        <v>193</v>
      </c>
      <c r="K1051" s="177" t="s">
        <v>194</v>
      </c>
      <c r="L1051" s="177" t="s">
        <v>194</v>
      </c>
      <c r="M1051" s="177" t="s">
        <v>2305</v>
      </c>
      <c r="N1051" s="177" t="s">
        <v>3282</v>
      </c>
    </row>
    <row r="1052" spans="1:14" x14ac:dyDescent="0.25">
      <c r="A1052" s="179">
        <v>42978</v>
      </c>
      <c r="B1052" s="183">
        <v>3321</v>
      </c>
      <c r="C1052" s="183" t="str">
        <f>VLOOKUP(B1052,'Chart of Accounts'!A:B,2,FALSE)</f>
        <v>Intl - Accommodation</v>
      </c>
      <c r="D1052" s="183" t="s">
        <v>265</v>
      </c>
      <c r="E1052" s="183" t="s">
        <v>264</v>
      </c>
      <c r="F1052" s="183" t="s">
        <v>3281</v>
      </c>
      <c r="G1052" s="183" t="s">
        <v>250</v>
      </c>
      <c r="H1052" s="183">
        <v>253.84</v>
      </c>
      <c r="I1052" s="177">
        <v>0</v>
      </c>
      <c r="J1052" s="177" t="s">
        <v>193</v>
      </c>
      <c r="K1052" s="177" t="s">
        <v>194</v>
      </c>
      <c r="L1052" s="177" t="s">
        <v>194</v>
      </c>
      <c r="M1052" s="177" t="s">
        <v>3280</v>
      </c>
      <c r="N1052" s="177" t="s">
        <v>3131</v>
      </c>
    </row>
    <row r="1053" spans="1:14" x14ac:dyDescent="0.25">
      <c r="A1053" s="179">
        <v>42996</v>
      </c>
      <c r="B1053" s="177">
        <v>3321</v>
      </c>
      <c r="C1053" s="177" t="str">
        <f>VLOOKUP(B1053,'Chart of Accounts'!A:B,2,FALSE)</f>
        <v>Intl - Accommodation</v>
      </c>
      <c r="D1053" s="177" t="s">
        <v>265</v>
      </c>
      <c r="E1053" s="177" t="s">
        <v>264</v>
      </c>
      <c r="F1053" s="177" t="s">
        <v>3279</v>
      </c>
      <c r="G1053" s="177" t="s">
        <v>245</v>
      </c>
      <c r="H1053" s="182">
        <v>-1643.61</v>
      </c>
      <c r="I1053" s="177">
        <v>0</v>
      </c>
      <c r="J1053" s="177" t="s">
        <v>193</v>
      </c>
      <c r="K1053" s="177" t="s">
        <v>194</v>
      </c>
      <c r="L1053" s="177" t="s">
        <v>194</v>
      </c>
      <c r="M1053" s="177" t="s">
        <v>2347</v>
      </c>
      <c r="N1053" s="177" t="s">
        <v>3277</v>
      </c>
    </row>
    <row r="1054" spans="1:14" x14ac:dyDescent="0.25">
      <c r="A1054" s="179">
        <v>42996</v>
      </c>
      <c r="B1054" s="177">
        <v>3321</v>
      </c>
      <c r="C1054" s="177" t="str">
        <f>VLOOKUP(B1054,'Chart of Accounts'!A:B,2,FALSE)</f>
        <v>Intl - Accommodation</v>
      </c>
      <c r="D1054" s="177" t="s">
        <v>265</v>
      </c>
      <c r="E1054" s="177" t="s">
        <v>264</v>
      </c>
      <c r="F1054" s="177" t="s">
        <v>3278</v>
      </c>
      <c r="G1054" s="177" t="s">
        <v>245</v>
      </c>
      <c r="H1054" s="182">
        <v>1643.61</v>
      </c>
      <c r="I1054" s="177">
        <v>0</v>
      </c>
      <c r="J1054" s="177" t="s">
        <v>193</v>
      </c>
      <c r="K1054" s="177" t="s">
        <v>194</v>
      </c>
      <c r="L1054" s="177" t="s">
        <v>194</v>
      </c>
      <c r="M1054" s="177" t="s">
        <v>2347</v>
      </c>
      <c r="N1054" s="177" t="s">
        <v>3277</v>
      </c>
    </row>
    <row r="1055" spans="1:14" x14ac:dyDescent="0.25">
      <c r="A1055" s="179">
        <v>43027</v>
      </c>
      <c r="B1055" s="183">
        <v>3321</v>
      </c>
      <c r="C1055" s="183" t="str">
        <f>VLOOKUP(B1055,'Chart of Accounts'!A:B,2,FALSE)</f>
        <v>Intl - Accommodation</v>
      </c>
      <c r="D1055" s="183" t="s">
        <v>265</v>
      </c>
      <c r="E1055" s="183" t="s">
        <v>264</v>
      </c>
      <c r="F1055" s="183" t="s">
        <v>3276</v>
      </c>
      <c r="G1055" s="183" t="s">
        <v>250</v>
      </c>
      <c r="H1055" s="184">
        <v>2112.09</v>
      </c>
      <c r="I1055" s="177">
        <v>0</v>
      </c>
      <c r="J1055" s="177" t="s">
        <v>193</v>
      </c>
      <c r="K1055" s="177" t="s">
        <v>201</v>
      </c>
      <c r="L1055" s="177" t="s">
        <v>201</v>
      </c>
      <c r="M1055" s="177" t="s">
        <v>2280</v>
      </c>
      <c r="N1055" s="177" t="s">
        <v>3275</v>
      </c>
    </row>
    <row r="1056" spans="1:14" x14ac:dyDescent="0.25">
      <c r="A1056" s="179">
        <v>43027</v>
      </c>
      <c r="B1056" s="177">
        <v>3321</v>
      </c>
      <c r="C1056" s="177" t="str">
        <f>VLOOKUP(B1056,'Chart of Accounts'!A:B,2,FALSE)</f>
        <v>Intl - Accommodation</v>
      </c>
      <c r="D1056" s="177" t="s">
        <v>265</v>
      </c>
      <c r="E1056" s="177" t="s">
        <v>264</v>
      </c>
      <c r="F1056" s="177" t="s">
        <v>3274</v>
      </c>
      <c r="G1056" s="177" t="s">
        <v>245</v>
      </c>
      <c r="H1056" s="178">
        <v>1923.72</v>
      </c>
      <c r="I1056" s="177">
        <v>0</v>
      </c>
      <c r="J1056" s="177" t="s">
        <v>193</v>
      </c>
      <c r="K1056" s="177" t="s">
        <v>201</v>
      </c>
      <c r="L1056" s="177" t="s">
        <v>201</v>
      </c>
      <c r="M1056" s="177" t="s">
        <v>2280</v>
      </c>
      <c r="N1056" s="177" t="s">
        <v>2074</v>
      </c>
    </row>
    <row r="1057" spans="1:14" x14ac:dyDescent="0.25">
      <c r="A1057" s="179">
        <v>43027</v>
      </c>
      <c r="B1057" s="177">
        <v>3321</v>
      </c>
      <c r="C1057" s="177" t="str">
        <f>VLOOKUP(B1057,'Chart of Accounts'!A:B,2,FALSE)</f>
        <v>Intl - Accommodation</v>
      </c>
      <c r="D1057" s="177" t="s">
        <v>265</v>
      </c>
      <c r="E1057" s="177" t="s">
        <v>264</v>
      </c>
      <c r="F1057" s="177" t="s">
        <v>3273</v>
      </c>
      <c r="G1057" s="177" t="s">
        <v>245</v>
      </c>
      <c r="H1057" s="177">
        <v>589.41</v>
      </c>
      <c r="I1057" s="177">
        <v>0</v>
      </c>
      <c r="J1057" s="177" t="s">
        <v>193</v>
      </c>
      <c r="K1057" s="177" t="s">
        <v>201</v>
      </c>
      <c r="L1057" s="177" t="s">
        <v>201</v>
      </c>
      <c r="M1057" s="177" t="s">
        <v>2280</v>
      </c>
      <c r="N1057" s="177" t="s">
        <v>3272</v>
      </c>
    </row>
    <row r="1058" spans="1:14" x14ac:dyDescent="0.25">
      <c r="A1058" s="179">
        <v>43039</v>
      </c>
      <c r="B1058" s="183">
        <v>3321</v>
      </c>
      <c r="C1058" s="183" t="str">
        <f>VLOOKUP(B1058,'Chart of Accounts'!A:B,2,FALSE)</f>
        <v>Intl - Accommodation</v>
      </c>
      <c r="D1058" s="183" t="s">
        <v>265</v>
      </c>
      <c r="E1058" s="183" t="s">
        <v>264</v>
      </c>
      <c r="F1058" s="183" t="s">
        <v>3271</v>
      </c>
      <c r="G1058" s="183" t="s">
        <v>250</v>
      </c>
      <c r="H1058" s="183">
        <v>458.47</v>
      </c>
      <c r="I1058" s="177">
        <v>0</v>
      </c>
      <c r="J1058" s="177" t="s">
        <v>193</v>
      </c>
      <c r="K1058" s="177" t="s">
        <v>194</v>
      </c>
      <c r="L1058" s="177" t="s">
        <v>194</v>
      </c>
      <c r="M1058" s="177" t="s">
        <v>2279</v>
      </c>
      <c r="N1058" s="177" t="s">
        <v>3111</v>
      </c>
    </row>
    <row r="1059" spans="1:14" x14ac:dyDescent="0.25">
      <c r="A1059" s="179">
        <v>43039</v>
      </c>
      <c r="B1059" s="183">
        <v>3321</v>
      </c>
      <c r="C1059" s="183" t="str">
        <f>VLOOKUP(B1059,'Chart of Accounts'!A:B,2,FALSE)</f>
        <v>Intl - Accommodation</v>
      </c>
      <c r="D1059" s="183" t="s">
        <v>265</v>
      </c>
      <c r="E1059" s="183" t="s">
        <v>264</v>
      </c>
      <c r="F1059" s="183" t="s">
        <v>3270</v>
      </c>
      <c r="G1059" s="183" t="s">
        <v>250</v>
      </c>
      <c r="H1059" s="183">
        <v>728.41</v>
      </c>
      <c r="I1059" s="177">
        <v>0</v>
      </c>
      <c r="J1059" s="177" t="s">
        <v>193</v>
      </c>
      <c r="K1059" s="177" t="s">
        <v>194</v>
      </c>
      <c r="L1059" s="177" t="s">
        <v>194</v>
      </c>
      <c r="M1059" s="177" t="s">
        <v>2906</v>
      </c>
      <c r="N1059" s="177" t="s">
        <v>3121</v>
      </c>
    </row>
    <row r="1060" spans="1:14" x14ac:dyDescent="0.25">
      <c r="A1060" s="179">
        <v>43039</v>
      </c>
      <c r="B1060" s="183">
        <v>3321</v>
      </c>
      <c r="C1060" s="183" t="str">
        <f>VLOOKUP(B1060,'Chart of Accounts'!A:B,2,FALSE)</f>
        <v>Intl - Accommodation</v>
      </c>
      <c r="D1060" s="183" t="s">
        <v>265</v>
      </c>
      <c r="E1060" s="183" t="s">
        <v>264</v>
      </c>
      <c r="F1060" s="183" t="s">
        <v>3269</v>
      </c>
      <c r="G1060" s="183" t="s">
        <v>250</v>
      </c>
      <c r="H1060" s="183">
        <v>515.03</v>
      </c>
      <c r="I1060" s="177">
        <v>0</v>
      </c>
      <c r="J1060" s="177" t="s">
        <v>193</v>
      </c>
      <c r="K1060" s="177" t="s">
        <v>194</v>
      </c>
      <c r="L1060" s="177" t="s">
        <v>194</v>
      </c>
      <c r="M1060" s="177" t="s">
        <v>2906</v>
      </c>
      <c r="N1060" s="177" t="s">
        <v>3118</v>
      </c>
    </row>
    <row r="1061" spans="1:14" x14ac:dyDescent="0.25">
      <c r="A1061" s="179">
        <v>43039</v>
      </c>
      <c r="B1061" s="183">
        <v>3321</v>
      </c>
      <c r="C1061" s="183" t="str">
        <f>VLOOKUP(B1061,'Chart of Accounts'!A:B,2,FALSE)</f>
        <v>Intl - Accommodation</v>
      </c>
      <c r="D1061" s="183" t="s">
        <v>265</v>
      </c>
      <c r="E1061" s="183" t="s">
        <v>264</v>
      </c>
      <c r="F1061" s="183" t="s">
        <v>3268</v>
      </c>
      <c r="G1061" s="183" t="s">
        <v>250</v>
      </c>
      <c r="H1061" s="184">
        <v>1155.43</v>
      </c>
      <c r="I1061" s="177">
        <v>0</v>
      </c>
      <c r="J1061" s="177" t="s">
        <v>193</v>
      </c>
      <c r="K1061" s="177" t="s">
        <v>194</v>
      </c>
      <c r="L1061" s="177" t="s">
        <v>194</v>
      </c>
      <c r="M1061" s="177" t="s">
        <v>2906</v>
      </c>
      <c r="N1061" s="177" t="s">
        <v>3111</v>
      </c>
    </row>
    <row r="1062" spans="1:14" x14ac:dyDescent="0.25">
      <c r="A1062" s="179">
        <v>43039</v>
      </c>
      <c r="B1062" s="183">
        <v>3321</v>
      </c>
      <c r="C1062" s="183" t="str">
        <f>VLOOKUP(B1062,'Chart of Accounts'!A:B,2,FALSE)</f>
        <v>Intl - Accommodation</v>
      </c>
      <c r="D1062" s="183" t="s">
        <v>265</v>
      </c>
      <c r="E1062" s="183" t="s">
        <v>264</v>
      </c>
      <c r="F1062" s="183" t="s">
        <v>3267</v>
      </c>
      <c r="G1062" s="183" t="s">
        <v>250</v>
      </c>
      <c r="H1062" s="184">
        <v>1780.32</v>
      </c>
      <c r="I1062" s="177">
        <v>0</v>
      </c>
      <c r="J1062" s="177" t="s">
        <v>193</v>
      </c>
      <c r="K1062" s="177" t="s">
        <v>194</v>
      </c>
      <c r="L1062" s="177" t="s">
        <v>194</v>
      </c>
      <c r="M1062" s="177" t="s">
        <v>2906</v>
      </c>
      <c r="N1062" s="177" t="s">
        <v>3108</v>
      </c>
    </row>
    <row r="1063" spans="1:14" x14ac:dyDescent="0.25">
      <c r="A1063" s="179">
        <v>43055</v>
      </c>
      <c r="B1063" s="177">
        <v>3321</v>
      </c>
      <c r="C1063" s="177" t="str">
        <f>VLOOKUP(B1063,'Chart of Accounts'!A:B,2,FALSE)</f>
        <v>Intl - Accommodation</v>
      </c>
      <c r="D1063" s="177" t="s">
        <v>265</v>
      </c>
      <c r="E1063" s="177" t="s">
        <v>264</v>
      </c>
      <c r="F1063" s="177" t="s">
        <v>3266</v>
      </c>
      <c r="G1063" s="177" t="s">
        <v>245</v>
      </c>
      <c r="H1063" s="177">
        <v>664.14</v>
      </c>
      <c r="I1063" s="177">
        <v>0</v>
      </c>
      <c r="J1063" s="177" t="s">
        <v>193</v>
      </c>
      <c r="K1063" s="177" t="s">
        <v>194</v>
      </c>
      <c r="L1063" s="177" t="s">
        <v>194</v>
      </c>
      <c r="M1063" s="177" t="s">
        <v>2974</v>
      </c>
      <c r="N1063" s="177" t="s">
        <v>3265</v>
      </c>
    </row>
    <row r="1064" spans="1:14" x14ac:dyDescent="0.25">
      <c r="A1064" s="179">
        <v>43250</v>
      </c>
      <c r="B1064" s="177">
        <v>3321</v>
      </c>
      <c r="C1064" s="177" t="str">
        <f>VLOOKUP(B1064,'Chart of Accounts'!A:B,2,FALSE)</f>
        <v>Intl - Accommodation</v>
      </c>
      <c r="D1064" s="177" t="s">
        <v>265</v>
      </c>
      <c r="E1064" s="177" t="s">
        <v>264</v>
      </c>
      <c r="F1064" s="177" t="s">
        <v>3264</v>
      </c>
      <c r="G1064" s="177" t="s">
        <v>245</v>
      </c>
      <c r="H1064" s="177">
        <v>661.5</v>
      </c>
      <c r="I1064" s="177">
        <v>0</v>
      </c>
      <c r="J1064" s="177" t="s">
        <v>193</v>
      </c>
      <c r="K1064" s="177" t="s">
        <v>201</v>
      </c>
      <c r="L1064" s="177" t="s">
        <v>201</v>
      </c>
      <c r="M1064" s="177" t="s">
        <v>3206</v>
      </c>
      <c r="N1064" s="177" t="s">
        <v>3016</v>
      </c>
    </row>
    <row r="1065" spans="1:14" x14ac:dyDescent="0.25">
      <c r="A1065" s="179">
        <v>43251</v>
      </c>
      <c r="B1065" s="177">
        <v>3321</v>
      </c>
      <c r="C1065" s="177" t="str">
        <f>VLOOKUP(B1065,'Chart of Accounts'!A:B,2,FALSE)</f>
        <v>Intl - Accommodation</v>
      </c>
      <c r="D1065" s="177" t="s">
        <v>265</v>
      </c>
      <c r="E1065" s="177" t="s">
        <v>264</v>
      </c>
      <c r="F1065" s="177" t="s">
        <v>3263</v>
      </c>
      <c r="G1065" s="177" t="s">
        <v>245</v>
      </c>
      <c r="H1065" s="182">
        <v>3362.31</v>
      </c>
      <c r="I1065" s="177">
        <v>0</v>
      </c>
      <c r="J1065" s="177" t="s">
        <v>262</v>
      </c>
      <c r="K1065" s="177" t="s">
        <v>197</v>
      </c>
      <c r="L1065" s="177" t="s">
        <v>197</v>
      </c>
      <c r="M1065" s="177" t="s">
        <v>2938</v>
      </c>
      <c r="N1065" s="177" t="s">
        <v>3261</v>
      </c>
    </row>
    <row r="1066" spans="1:14" x14ac:dyDescent="0.25">
      <c r="A1066" s="179">
        <v>43251</v>
      </c>
      <c r="B1066" s="177">
        <v>3321</v>
      </c>
      <c r="C1066" s="177" t="str">
        <f>VLOOKUP(B1066,'Chart of Accounts'!A:B,2,FALSE)</f>
        <v>Intl - Accommodation</v>
      </c>
      <c r="D1066" s="177" t="s">
        <v>265</v>
      </c>
      <c r="E1066" s="177" t="s">
        <v>264</v>
      </c>
      <c r="F1066" s="177" t="s">
        <v>3263</v>
      </c>
      <c r="G1066" s="177" t="s">
        <v>245</v>
      </c>
      <c r="H1066" s="182">
        <v>1730.39</v>
      </c>
      <c r="I1066" s="177">
        <v>0</v>
      </c>
      <c r="J1066" s="177" t="s">
        <v>262</v>
      </c>
      <c r="K1066" s="177" t="s">
        <v>197</v>
      </c>
      <c r="L1066" s="177" t="s">
        <v>197</v>
      </c>
      <c r="M1066" s="177" t="s">
        <v>2938</v>
      </c>
      <c r="N1066" s="177" t="s">
        <v>3261</v>
      </c>
    </row>
    <row r="1067" spans="1:14" x14ac:dyDescent="0.25">
      <c r="A1067" s="179">
        <v>43251</v>
      </c>
      <c r="B1067" s="177">
        <v>3321</v>
      </c>
      <c r="C1067" s="177" t="str">
        <f>VLOOKUP(B1067,'Chart of Accounts'!A:B,2,FALSE)</f>
        <v>Intl - Accommodation</v>
      </c>
      <c r="D1067" s="177" t="s">
        <v>265</v>
      </c>
      <c r="E1067" s="177" t="s">
        <v>264</v>
      </c>
      <c r="F1067" s="177" t="s">
        <v>3262</v>
      </c>
      <c r="G1067" s="177" t="s">
        <v>245</v>
      </c>
      <c r="H1067" s="181">
        <v>639.59</v>
      </c>
      <c r="I1067" s="177">
        <v>0</v>
      </c>
      <c r="J1067" s="177" t="s">
        <v>262</v>
      </c>
      <c r="K1067" s="177" t="s">
        <v>197</v>
      </c>
      <c r="L1067" s="177" t="s">
        <v>197</v>
      </c>
      <c r="M1067" s="177" t="s">
        <v>2938</v>
      </c>
      <c r="N1067" s="177" t="s">
        <v>3261</v>
      </c>
    </row>
    <row r="1068" spans="1:14" x14ac:dyDescent="0.25">
      <c r="A1068" s="179">
        <v>43252</v>
      </c>
      <c r="B1068" s="177">
        <v>3321</v>
      </c>
      <c r="C1068" s="177" t="str">
        <f>VLOOKUP(B1068,'Chart of Accounts'!A:B,2,FALSE)</f>
        <v>Intl - Accommodation</v>
      </c>
      <c r="D1068" s="177" t="s">
        <v>265</v>
      </c>
      <c r="E1068" s="177" t="s">
        <v>264</v>
      </c>
      <c r="F1068" s="177" t="s">
        <v>3263</v>
      </c>
      <c r="G1068" s="177" t="s">
        <v>245</v>
      </c>
      <c r="H1068" s="182">
        <v>-3362.31</v>
      </c>
      <c r="I1068" s="177">
        <v>0</v>
      </c>
      <c r="J1068" s="177" t="s">
        <v>262</v>
      </c>
      <c r="K1068" s="177" t="s">
        <v>197</v>
      </c>
      <c r="L1068" s="177" t="s">
        <v>197</v>
      </c>
      <c r="M1068" s="177" t="s">
        <v>2932</v>
      </c>
      <c r="N1068" s="177" t="s">
        <v>3261</v>
      </c>
    </row>
    <row r="1069" spans="1:14" x14ac:dyDescent="0.25">
      <c r="A1069" s="179">
        <v>43252</v>
      </c>
      <c r="B1069" s="177">
        <v>3321</v>
      </c>
      <c r="C1069" s="177" t="str">
        <f>VLOOKUP(B1069,'Chart of Accounts'!A:B,2,FALSE)</f>
        <v>Intl - Accommodation</v>
      </c>
      <c r="D1069" s="177" t="s">
        <v>265</v>
      </c>
      <c r="E1069" s="177" t="s">
        <v>264</v>
      </c>
      <c r="F1069" s="177" t="s">
        <v>3263</v>
      </c>
      <c r="G1069" s="177" t="s">
        <v>245</v>
      </c>
      <c r="H1069" s="182">
        <v>-1730.39</v>
      </c>
      <c r="I1069" s="177">
        <v>0</v>
      </c>
      <c r="J1069" s="177" t="s">
        <v>262</v>
      </c>
      <c r="K1069" s="177" t="s">
        <v>197</v>
      </c>
      <c r="L1069" s="177" t="s">
        <v>197</v>
      </c>
      <c r="M1069" s="177" t="s">
        <v>2932</v>
      </c>
      <c r="N1069" s="177" t="s">
        <v>3261</v>
      </c>
    </row>
    <row r="1070" spans="1:14" x14ac:dyDescent="0.25">
      <c r="A1070" s="179">
        <v>43252</v>
      </c>
      <c r="B1070" s="177">
        <v>3321</v>
      </c>
      <c r="C1070" s="177" t="str">
        <f>VLOOKUP(B1070,'Chart of Accounts'!A:B,2,FALSE)</f>
        <v>Intl - Accommodation</v>
      </c>
      <c r="D1070" s="177" t="s">
        <v>265</v>
      </c>
      <c r="E1070" s="177" t="s">
        <v>264</v>
      </c>
      <c r="F1070" s="177" t="s">
        <v>3262</v>
      </c>
      <c r="G1070" s="177" t="s">
        <v>245</v>
      </c>
      <c r="H1070" s="181">
        <v>-639.59</v>
      </c>
      <c r="I1070" s="177">
        <v>0</v>
      </c>
      <c r="J1070" s="177" t="s">
        <v>262</v>
      </c>
      <c r="K1070" s="177" t="s">
        <v>197</v>
      </c>
      <c r="L1070" s="177" t="s">
        <v>197</v>
      </c>
      <c r="M1070" s="177" t="s">
        <v>2932</v>
      </c>
      <c r="N1070" s="177" t="s">
        <v>3261</v>
      </c>
    </row>
    <row r="1071" spans="1:14" x14ac:dyDescent="0.25">
      <c r="A1071" s="179">
        <v>43277</v>
      </c>
      <c r="B1071" s="177">
        <v>3321</v>
      </c>
      <c r="C1071" s="177" t="str">
        <f>VLOOKUP(B1071,'Chart of Accounts'!A:B,2,FALSE)</f>
        <v>Intl - Accommodation</v>
      </c>
      <c r="D1071" s="177" t="s">
        <v>265</v>
      </c>
      <c r="E1071" s="177" t="s">
        <v>264</v>
      </c>
      <c r="F1071" s="177" t="s">
        <v>3260</v>
      </c>
      <c r="G1071" s="177" t="s">
        <v>245</v>
      </c>
      <c r="H1071" s="177">
        <v>639.59</v>
      </c>
      <c r="I1071" s="177">
        <v>0</v>
      </c>
      <c r="J1071" s="177" t="s">
        <v>193</v>
      </c>
      <c r="K1071" s="177" t="s">
        <v>194</v>
      </c>
      <c r="L1071" s="177" t="s">
        <v>194</v>
      </c>
      <c r="M1071" s="177" t="s">
        <v>2184</v>
      </c>
      <c r="N1071" s="177" t="s">
        <v>3198</v>
      </c>
    </row>
    <row r="1072" spans="1:14" x14ac:dyDescent="0.25">
      <c r="A1072" s="179">
        <v>43277</v>
      </c>
      <c r="B1072" s="177">
        <v>3321</v>
      </c>
      <c r="C1072" s="177" t="str">
        <f>VLOOKUP(B1072,'Chart of Accounts'!A:B,2,FALSE)</f>
        <v>Intl - Accommodation</v>
      </c>
      <c r="D1072" s="177" t="s">
        <v>265</v>
      </c>
      <c r="E1072" s="177" t="s">
        <v>264</v>
      </c>
      <c r="F1072" s="177" t="s">
        <v>3259</v>
      </c>
      <c r="G1072" s="177" t="s">
        <v>245</v>
      </c>
      <c r="H1072" s="178">
        <v>1730.39</v>
      </c>
      <c r="I1072" s="177">
        <v>0</v>
      </c>
      <c r="J1072" s="177" t="s">
        <v>193</v>
      </c>
      <c r="K1072" s="177" t="s">
        <v>194</v>
      </c>
      <c r="L1072" s="177" t="s">
        <v>194</v>
      </c>
      <c r="M1072" s="177" t="s">
        <v>2184</v>
      </c>
      <c r="N1072" s="177" t="s">
        <v>3005</v>
      </c>
    </row>
    <row r="1073" spans="1:14" x14ac:dyDescent="0.25">
      <c r="A1073" s="179">
        <v>43279</v>
      </c>
      <c r="B1073" s="177">
        <v>3321</v>
      </c>
      <c r="C1073" s="177" t="str">
        <f>VLOOKUP(B1073,'Chart of Accounts'!A:B,2,FALSE)</f>
        <v>Intl - Accommodation</v>
      </c>
      <c r="D1073" s="177" t="s">
        <v>265</v>
      </c>
      <c r="E1073" s="177" t="s">
        <v>264</v>
      </c>
      <c r="F1073" s="177" t="s">
        <v>3258</v>
      </c>
      <c r="G1073" s="177" t="s">
        <v>245</v>
      </c>
      <c r="H1073" s="178">
        <v>2923.75</v>
      </c>
      <c r="I1073" s="177">
        <v>0</v>
      </c>
      <c r="J1073" s="177" t="s">
        <v>193</v>
      </c>
      <c r="K1073" s="177" t="s">
        <v>194</v>
      </c>
      <c r="L1073" s="177" t="s">
        <v>194</v>
      </c>
      <c r="M1073" s="177" t="s">
        <v>2179</v>
      </c>
      <c r="N1073" s="177" t="s">
        <v>3005</v>
      </c>
    </row>
    <row r="1074" spans="1:14" x14ac:dyDescent="0.25">
      <c r="A1074" s="179">
        <v>42947</v>
      </c>
      <c r="B1074" s="183">
        <v>3326</v>
      </c>
      <c r="C1074" s="183" t="str">
        <f>VLOOKUP(B1074,'Chart of Accounts'!A:B,2,FALSE)</f>
        <v>Intl - Other Expenses</v>
      </c>
      <c r="D1074" s="183" t="s">
        <v>265</v>
      </c>
      <c r="E1074" s="183" t="s">
        <v>264</v>
      </c>
      <c r="F1074" s="183" t="s">
        <v>3257</v>
      </c>
      <c r="G1074" s="183" t="s">
        <v>250</v>
      </c>
      <c r="H1074" s="183">
        <v>55.73</v>
      </c>
      <c r="I1074" s="177">
        <v>0</v>
      </c>
      <c r="J1074" s="177" t="s">
        <v>193</v>
      </c>
      <c r="K1074" s="177" t="s">
        <v>194</v>
      </c>
      <c r="L1074" s="177" t="s">
        <v>194</v>
      </c>
      <c r="M1074" s="177" t="s">
        <v>2305</v>
      </c>
      <c r="N1074" s="177" t="s">
        <v>3256</v>
      </c>
    </row>
    <row r="1075" spans="1:14" x14ac:dyDescent="0.25">
      <c r="A1075" s="179">
        <v>42947</v>
      </c>
      <c r="B1075" s="183">
        <v>3326</v>
      </c>
      <c r="C1075" s="183" t="str">
        <f>VLOOKUP(B1075,'Chart of Accounts'!A:B,2,FALSE)</f>
        <v>Intl - Other Expenses</v>
      </c>
      <c r="D1075" s="183" t="s">
        <v>265</v>
      </c>
      <c r="E1075" s="183" t="s">
        <v>264</v>
      </c>
      <c r="F1075" s="183" t="s">
        <v>3255</v>
      </c>
      <c r="G1075" s="183" t="s">
        <v>250</v>
      </c>
      <c r="H1075" s="183">
        <v>57.65</v>
      </c>
      <c r="I1075" s="177">
        <v>0</v>
      </c>
      <c r="J1075" s="177" t="s">
        <v>193</v>
      </c>
      <c r="K1075" s="177" t="s">
        <v>194</v>
      </c>
      <c r="L1075" s="177" t="s">
        <v>194</v>
      </c>
      <c r="M1075" s="177" t="s">
        <v>2305</v>
      </c>
      <c r="N1075" s="177" t="s">
        <v>998</v>
      </c>
    </row>
    <row r="1076" spans="1:14" x14ac:dyDescent="0.25">
      <c r="A1076" s="179">
        <v>42964</v>
      </c>
      <c r="B1076" s="183">
        <v>3326</v>
      </c>
      <c r="C1076" s="183" t="str">
        <f>VLOOKUP(B1076,'Chart of Accounts'!A:B,2,FALSE)</f>
        <v>Intl - Other Expenses</v>
      </c>
      <c r="D1076" s="183" t="s">
        <v>265</v>
      </c>
      <c r="E1076" s="183" t="s">
        <v>264</v>
      </c>
      <c r="F1076" s="183" t="s">
        <v>3254</v>
      </c>
      <c r="G1076" s="183" t="s">
        <v>250</v>
      </c>
      <c r="H1076" s="183">
        <v>11.69</v>
      </c>
      <c r="I1076" s="177">
        <v>0</v>
      </c>
      <c r="J1076" s="177" t="s">
        <v>193</v>
      </c>
      <c r="K1076" s="177" t="s">
        <v>194</v>
      </c>
      <c r="L1076" s="177" t="s">
        <v>194</v>
      </c>
      <c r="M1076" s="177" t="s">
        <v>3253</v>
      </c>
      <c r="N1076" s="177" t="s">
        <v>3132</v>
      </c>
    </row>
    <row r="1077" spans="1:14" x14ac:dyDescent="0.25">
      <c r="A1077" s="179">
        <v>42996</v>
      </c>
      <c r="B1077" s="183">
        <v>3326</v>
      </c>
      <c r="C1077" s="183" t="str">
        <f>VLOOKUP(B1077,'Chart of Accounts'!A:B,2,FALSE)</f>
        <v>Intl - Other Expenses</v>
      </c>
      <c r="D1077" s="183" t="s">
        <v>265</v>
      </c>
      <c r="E1077" s="183" t="s">
        <v>264</v>
      </c>
      <c r="F1077" s="183" t="s">
        <v>3252</v>
      </c>
      <c r="G1077" s="183" t="s">
        <v>250</v>
      </c>
      <c r="H1077" s="183">
        <v>106.46</v>
      </c>
      <c r="I1077" s="177">
        <v>0</v>
      </c>
      <c r="J1077" s="177" t="s">
        <v>193</v>
      </c>
      <c r="K1077" s="177" t="s">
        <v>194</v>
      </c>
      <c r="L1077" s="177" t="s">
        <v>194</v>
      </c>
      <c r="M1077" s="177" t="s">
        <v>2347</v>
      </c>
      <c r="N1077" s="177" t="s">
        <v>3251</v>
      </c>
    </row>
    <row r="1078" spans="1:14" x14ac:dyDescent="0.25">
      <c r="A1078" s="179">
        <v>42996</v>
      </c>
      <c r="B1078" s="183">
        <v>3326</v>
      </c>
      <c r="C1078" s="183" t="str">
        <f>VLOOKUP(B1078,'Chart of Accounts'!A:B,2,FALSE)</f>
        <v>Intl - Other Expenses</v>
      </c>
      <c r="D1078" s="183" t="s">
        <v>265</v>
      </c>
      <c r="E1078" s="183" t="s">
        <v>264</v>
      </c>
      <c r="F1078" s="183" t="s">
        <v>3250</v>
      </c>
      <c r="G1078" s="183" t="s">
        <v>250</v>
      </c>
      <c r="H1078" s="183">
        <v>43.74</v>
      </c>
      <c r="I1078" s="177">
        <v>0</v>
      </c>
      <c r="J1078" s="177" t="s">
        <v>193</v>
      </c>
      <c r="K1078" s="177" t="s">
        <v>194</v>
      </c>
      <c r="L1078" s="177" t="s">
        <v>194</v>
      </c>
      <c r="M1078" s="177" t="s">
        <v>2347</v>
      </c>
      <c r="N1078" s="177" t="s">
        <v>3249</v>
      </c>
    </row>
    <row r="1079" spans="1:14" x14ac:dyDescent="0.25">
      <c r="A1079" s="179">
        <v>43027</v>
      </c>
      <c r="B1079" s="183">
        <v>3326</v>
      </c>
      <c r="C1079" s="183" t="str">
        <f>VLOOKUP(B1079,'Chart of Accounts'!A:B,2,FALSE)</f>
        <v>Intl - Other Expenses</v>
      </c>
      <c r="D1079" s="183" t="s">
        <v>265</v>
      </c>
      <c r="E1079" s="183" t="s">
        <v>264</v>
      </c>
      <c r="F1079" s="183" t="s">
        <v>3248</v>
      </c>
      <c r="G1079" s="183" t="s">
        <v>250</v>
      </c>
      <c r="H1079" s="183">
        <v>18.21</v>
      </c>
      <c r="I1079" s="177">
        <v>0</v>
      </c>
      <c r="J1079" s="177" t="s">
        <v>193</v>
      </c>
      <c r="K1079" s="177" t="s">
        <v>201</v>
      </c>
      <c r="L1079" s="177" t="s">
        <v>201</v>
      </c>
      <c r="M1079" s="177" t="s">
        <v>2280</v>
      </c>
      <c r="N1079" s="177" t="s">
        <v>1110</v>
      </c>
    </row>
    <row r="1080" spans="1:14" x14ac:dyDescent="0.25">
      <c r="A1080" s="179">
        <v>43027</v>
      </c>
      <c r="B1080" s="183">
        <v>3326</v>
      </c>
      <c r="C1080" s="183" t="str">
        <f>VLOOKUP(B1080,'Chart of Accounts'!A:B,2,FALSE)</f>
        <v>Intl - Other Expenses</v>
      </c>
      <c r="D1080" s="183" t="s">
        <v>265</v>
      </c>
      <c r="E1080" s="183" t="s">
        <v>264</v>
      </c>
      <c r="F1080" s="183" t="s">
        <v>3247</v>
      </c>
      <c r="G1080" s="183" t="s">
        <v>250</v>
      </c>
      <c r="H1080" s="183">
        <v>43.66</v>
      </c>
      <c r="I1080" s="177">
        <v>0</v>
      </c>
      <c r="J1080" s="177" t="s">
        <v>193</v>
      </c>
      <c r="K1080" s="177" t="s">
        <v>201</v>
      </c>
      <c r="L1080" s="177" t="s">
        <v>201</v>
      </c>
      <c r="M1080" s="177" t="s">
        <v>2280</v>
      </c>
      <c r="N1080" s="177" t="s">
        <v>3246</v>
      </c>
    </row>
    <row r="1081" spans="1:14" x14ac:dyDescent="0.25">
      <c r="A1081" s="179">
        <v>43027</v>
      </c>
      <c r="B1081" s="183">
        <v>3326</v>
      </c>
      <c r="C1081" s="183" t="str">
        <f>VLOOKUP(B1081,'Chart of Accounts'!A:B,2,FALSE)</f>
        <v>Intl - Other Expenses</v>
      </c>
      <c r="D1081" s="183" t="s">
        <v>265</v>
      </c>
      <c r="E1081" s="183" t="s">
        <v>264</v>
      </c>
      <c r="F1081" s="183" t="s">
        <v>3245</v>
      </c>
      <c r="G1081" s="183" t="s">
        <v>250</v>
      </c>
      <c r="H1081" s="183">
        <v>19.25</v>
      </c>
      <c r="I1081" s="177">
        <v>0</v>
      </c>
      <c r="J1081" s="177" t="s">
        <v>193</v>
      </c>
      <c r="K1081" s="177" t="s">
        <v>201</v>
      </c>
      <c r="L1081" s="177" t="s">
        <v>201</v>
      </c>
      <c r="M1081" s="177" t="s">
        <v>2280</v>
      </c>
      <c r="N1081" s="177" t="s">
        <v>3244</v>
      </c>
    </row>
    <row r="1082" spans="1:14" x14ac:dyDescent="0.25">
      <c r="A1082" s="179">
        <v>43027</v>
      </c>
      <c r="B1082" s="177">
        <v>3326</v>
      </c>
      <c r="C1082" s="177" t="str">
        <f>VLOOKUP(B1082,'Chart of Accounts'!A:B,2,FALSE)</f>
        <v>Intl - Other Expenses</v>
      </c>
      <c r="D1082" s="177" t="s">
        <v>265</v>
      </c>
      <c r="E1082" s="177" t="s">
        <v>264</v>
      </c>
      <c r="F1082" s="177" t="s">
        <v>3243</v>
      </c>
      <c r="G1082" s="177" t="s">
        <v>245</v>
      </c>
      <c r="H1082" s="177">
        <v>63.15</v>
      </c>
      <c r="I1082" s="177">
        <v>0</v>
      </c>
      <c r="J1082" s="177" t="s">
        <v>193</v>
      </c>
      <c r="K1082" s="177" t="s">
        <v>201</v>
      </c>
      <c r="L1082" s="177" t="s">
        <v>201</v>
      </c>
      <c r="M1082" s="177" t="s">
        <v>2280</v>
      </c>
      <c r="N1082" s="177" t="s">
        <v>3242</v>
      </c>
    </row>
    <row r="1083" spans="1:14" x14ac:dyDescent="0.25">
      <c r="A1083" s="179">
        <v>43027</v>
      </c>
      <c r="B1083" s="177">
        <v>3326</v>
      </c>
      <c r="C1083" s="177" t="str">
        <f>VLOOKUP(B1083,'Chart of Accounts'!A:B,2,FALSE)</f>
        <v>Intl - Other Expenses</v>
      </c>
      <c r="D1083" s="177" t="s">
        <v>265</v>
      </c>
      <c r="E1083" s="177" t="s">
        <v>264</v>
      </c>
      <c r="F1083" s="177" t="s">
        <v>3241</v>
      </c>
      <c r="G1083" s="177" t="s">
        <v>245</v>
      </c>
      <c r="H1083" s="177">
        <v>26.22</v>
      </c>
      <c r="I1083" s="177">
        <v>0</v>
      </c>
      <c r="J1083" s="177" t="s">
        <v>193</v>
      </c>
      <c r="K1083" s="177" t="s">
        <v>201</v>
      </c>
      <c r="L1083" s="177" t="s">
        <v>201</v>
      </c>
      <c r="M1083" s="177" t="s">
        <v>2280</v>
      </c>
      <c r="N1083" s="177" t="s">
        <v>3240</v>
      </c>
    </row>
    <row r="1084" spans="1:14" x14ac:dyDescent="0.25">
      <c r="A1084" s="179">
        <v>43027</v>
      </c>
      <c r="B1084" s="177">
        <v>3326</v>
      </c>
      <c r="C1084" s="177" t="str">
        <f>VLOOKUP(B1084,'Chart of Accounts'!A:B,2,FALSE)</f>
        <v>Intl - Other Expenses</v>
      </c>
      <c r="D1084" s="177" t="s">
        <v>265</v>
      </c>
      <c r="E1084" s="177" t="s">
        <v>264</v>
      </c>
      <c r="F1084" s="177" t="s">
        <v>3239</v>
      </c>
      <c r="G1084" s="177" t="s">
        <v>245</v>
      </c>
      <c r="H1084" s="177">
        <v>22.31</v>
      </c>
      <c r="I1084" s="177">
        <v>0</v>
      </c>
      <c r="J1084" s="177" t="s">
        <v>193</v>
      </c>
      <c r="K1084" s="177" t="s">
        <v>201</v>
      </c>
      <c r="L1084" s="177" t="s">
        <v>201</v>
      </c>
      <c r="M1084" s="177" t="s">
        <v>2280</v>
      </c>
      <c r="N1084" s="177" t="s">
        <v>3238</v>
      </c>
    </row>
    <row r="1085" spans="1:14" x14ac:dyDescent="0.25">
      <c r="A1085" s="179">
        <v>43027</v>
      </c>
      <c r="B1085" s="177">
        <v>3326</v>
      </c>
      <c r="C1085" s="177" t="str">
        <f>VLOOKUP(B1085,'Chart of Accounts'!A:B,2,FALSE)</f>
        <v>Intl - Other Expenses</v>
      </c>
      <c r="D1085" s="177" t="s">
        <v>265</v>
      </c>
      <c r="E1085" s="177" t="s">
        <v>264</v>
      </c>
      <c r="F1085" s="177" t="s">
        <v>3237</v>
      </c>
      <c r="G1085" s="177" t="s">
        <v>245</v>
      </c>
      <c r="H1085" s="177">
        <v>51.19</v>
      </c>
      <c r="I1085" s="177">
        <v>0</v>
      </c>
      <c r="J1085" s="177" t="s">
        <v>193</v>
      </c>
      <c r="K1085" s="177" t="s">
        <v>201</v>
      </c>
      <c r="L1085" s="177" t="s">
        <v>201</v>
      </c>
      <c r="M1085" s="177" t="s">
        <v>2280</v>
      </c>
      <c r="N1085" s="177" t="s">
        <v>3236</v>
      </c>
    </row>
    <row r="1086" spans="1:14" x14ac:dyDescent="0.25">
      <c r="A1086" s="179">
        <v>43027</v>
      </c>
      <c r="B1086" s="177">
        <v>3326</v>
      </c>
      <c r="C1086" s="177" t="str">
        <f>VLOOKUP(B1086,'Chart of Accounts'!A:B,2,FALSE)</f>
        <v>Intl - Other Expenses</v>
      </c>
      <c r="D1086" s="177" t="s">
        <v>265</v>
      </c>
      <c r="E1086" s="177" t="s">
        <v>264</v>
      </c>
      <c r="F1086" s="177" t="s">
        <v>3235</v>
      </c>
      <c r="G1086" s="177" t="s">
        <v>245</v>
      </c>
      <c r="H1086" s="177">
        <v>55.64</v>
      </c>
      <c r="I1086" s="177">
        <v>0</v>
      </c>
      <c r="J1086" s="177" t="s">
        <v>193</v>
      </c>
      <c r="K1086" s="177" t="s">
        <v>201</v>
      </c>
      <c r="L1086" s="177" t="s">
        <v>201</v>
      </c>
      <c r="M1086" s="177" t="s">
        <v>2280</v>
      </c>
      <c r="N1086" s="177" t="s">
        <v>3234</v>
      </c>
    </row>
    <row r="1087" spans="1:14" x14ac:dyDescent="0.25">
      <c r="A1087" s="179">
        <v>43027</v>
      </c>
      <c r="B1087" s="177">
        <v>3326</v>
      </c>
      <c r="C1087" s="177" t="str">
        <f>VLOOKUP(B1087,'Chart of Accounts'!A:B,2,FALSE)</f>
        <v>Intl - Other Expenses</v>
      </c>
      <c r="D1087" s="177" t="s">
        <v>265</v>
      </c>
      <c r="E1087" s="177" t="s">
        <v>264</v>
      </c>
      <c r="F1087" s="177" t="s">
        <v>3233</v>
      </c>
      <c r="G1087" s="177" t="s">
        <v>245</v>
      </c>
      <c r="H1087" s="177">
        <v>33.380000000000003</v>
      </c>
      <c r="I1087" s="177">
        <v>0</v>
      </c>
      <c r="J1087" s="177" t="s">
        <v>193</v>
      </c>
      <c r="K1087" s="177" t="s">
        <v>201</v>
      </c>
      <c r="L1087" s="177" t="s">
        <v>201</v>
      </c>
      <c r="M1087" s="177" t="s">
        <v>2280</v>
      </c>
      <c r="N1087" s="177" t="s">
        <v>3232</v>
      </c>
    </row>
    <row r="1088" spans="1:14" x14ac:dyDescent="0.25">
      <c r="A1088" s="179">
        <v>43027</v>
      </c>
      <c r="B1088" s="177">
        <v>3326</v>
      </c>
      <c r="C1088" s="177" t="str">
        <f>VLOOKUP(B1088,'Chart of Accounts'!A:B,2,FALSE)</f>
        <v>Intl - Other Expenses</v>
      </c>
      <c r="D1088" s="177" t="s">
        <v>265</v>
      </c>
      <c r="E1088" s="177" t="s">
        <v>264</v>
      </c>
      <c r="F1088" s="177" t="s">
        <v>3231</v>
      </c>
      <c r="G1088" s="177" t="s">
        <v>245</v>
      </c>
      <c r="H1088" s="177">
        <v>69.72</v>
      </c>
      <c r="I1088" s="177">
        <v>0</v>
      </c>
      <c r="J1088" s="177" t="s">
        <v>193</v>
      </c>
      <c r="K1088" s="177" t="s">
        <v>201</v>
      </c>
      <c r="L1088" s="177" t="s">
        <v>201</v>
      </c>
      <c r="M1088" s="177" t="s">
        <v>2280</v>
      </c>
      <c r="N1088" s="177" t="s">
        <v>3018</v>
      </c>
    </row>
    <row r="1089" spans="1:14" x14ac:dyDescent="0.25">
      <c r="A1089" s="179">
        <v>43027</v>
      </c>
      <c r="B1089" s="177">
        <v>3326</v>
      </c>
      <c r="C1089" s="177" t="str">
        <f>VLOOKUP(B1089,'Chart of Accounts'!A:B,2,FALSE)</f>
        <v>Intl - Other Expenses</v>
      </c>
      <c r="D1089" s="177" t="s">
        <v>265</v>
      </c>
      <c r="E1089" s="177" t="s">
        <v>264</v>
      </c>
      <c r="F1089" s="177" t="s">
        <v>3230</v>
      </c>
      <c r="G1089" s="177" t="s">
        <v>245</v>
      </c>
      <c r="H1089" s="177">
        <v>56.22</v>
      </c>
      <c r="I1089" s="177">
        <v>0</v>
      </c>
      <c r="J1089" s="177" t="s">
        <v>193</v>
      </c>
      <c r="K1089" s="177" t="s">
        <v>201</v>
      </c>
      <c r="L1089" s="177" t="s">
        <v>201</v>
      </c>
      <c r="M1089" s="177" t="s">
        <v>2280</v>
      </c>
      <c r="N1089" s="177" t="s">
        <v>3013</v>
      </c>
    </row>
    <row r="1090" spans="1:14" x14ac:dyDescent="0.25">
      <c r="A1090" s="179">
        <v>43027</v>
      </c>
      <c r="B1090" s="177">
        <v>3326</v>
      </c>
      <c r="C1090" s="177" t="str">
        <f>VLOOKUP(B1090,'Chart of Accounts'!A:B,2,FALSE)</f>
        <v>Intl - Other Expenses</v>
      </c>
      <c r="D1090" s="177" t="s">
        <v>265</v>
      </c>
      <c r="E1090" s="177" t="s">
        <v>264</v>
      </c>
      <c r="F1090" s="177" t="s">
        <v>3229</v>
      </c>
      <c r="G1090" s="177" t="s">
        <v>245</v>
      </c>
      <c r="H1090" s="177">
        <v>53.96</v>
      </c>
      <c r="I1090" s="177">
        <v>0</v>
      </c>
      <c r="J1090" s="177" t="s">
        <v>193</v>
      </c>
      <c r="K1090" s="177" t="s">
        <v>201</v>
      </c>
      <c r="L1090" s="177" t="s">
        <v>201</v>
      </c>
      <c r="M1090" s="177" t="s">
        <v>2280</v>
      </c>
      <c r="N1090" s="177" t="s">
        <v>3228</v>
      </c>
    </row>
    <row r="1091" spans="1:14" x14ac:dyDescent="0.25">
      <c r="A1091" s="179">
        <v>43039</v>
      </c>
      <c r="B1091" s="183">
        <v>3326</v>
      </c>
      <c r="C1091" s="183" t="str">
        <f>VLOOKUP(B1091,'Chart of Accounts'!A:B,2,FALSE)</f>
        <v>Intl - Other Expenses</v>
      </c>
      <c r="D1091" s="183" t="s">
        <v>265</v>
      </c>
      <c r="E1091" s="183" t="s">
        <v>264</v>
      </c>
      <c r="F1091" s="183" t="s">
        <v>3227</v>
      </c>
      <c r="G1091" s="183" t="s">
        <v>250</v>
      </c>
      <c r="H1091" s="183">
        <v>97.39</v>
      </c>
      <c r="I1091" s="177">
        <v>0</v>
      </c>
      <c r="J1091" s="177" t="s">
        <v>193</v>
      </c>
      <c r="K1091" s="177" t="s">
        <v>194</v>
      </c>
      <c r="L1091" s="177" t="s">
        <v>194</v>
      </c>
      <c r="M1091" s="177" t="s">
        <v>2906</v>
      </c>
      <c r="N1091" s="177" t="s">
        <v>3120</v>
      </c>
    </row>
    <row r="1092" spans="1:14" x14ac:dyDescent="0.25">
      <c r="A1092" s="179">
        <v>43039</v>
      </c>
      <c r="B1092" s="183">
        <v>3326</v>
      </c>
      <c r="C1092" s="183" t="str">
        <f>VLOOKUP(B1092,'Chart of Accounts'!A:B,2,FALSE)</f>
        <v>Intl - Other Expenses</v>
      </c>
      <c r="D1092" s="183" t="s">
        <v>265</v>
      </c>
      <c r="E1092" s="183" t="s">
        <v>264</v>
      </c>
      <c r="F1092" s="183" t="s">
        <v>3226</v>
      </c>
      <c r="G1092" s="183" t="s">
        <v>250</v>
      </c>
      <c r="H1092" s="183">
        <v>10.24</v>
      </c>
      <c r="I1092" s="177">
        <v>0</v>
      </c>
      <c r="J1092" s="177" t="s">
        <v>193</v>
      </c>
      <c r="K1092" s="177" t="s">
        <v>194</v>
      </c>
      <c r="L1092" s="177" t="s">
        <v>194</v>
      </c>
      <c r="M1092" s="177" t="s">
        <v>2906</v>
      </c>
      <c r="N1092" s="177" t="s">
        <v>3119</v>
      </c>
    </row>
    <row r="1093" spans="1:14" x14ac:dyDescent="0.25">
      <c r="A1093" s="179">
        <v>43039</v>
      </c>
      <c r="B1093" s="183">
        <v>3326</v>
      </c>
      <c r="C1093" s="183" t="str">
        <f>VLOOKUP(B1093,'Chart of Accounts'!A:B,2,FALSE)</f>
        <v>Intl - Other Expenses</v>
      </c>
      <c r="D1093" s="183" t="s">
        <v>265</v>
      </c>
      <c r="E1093" s="183" t="s">
        <v>264</v>
      </c>
      <c r="F1093" s="183" t="s">
        <v>3225</v>
      </c>
      <c r="G1093" s="183" t="s">
        <v>250</v>
      </c>
      <c r="H1093" s="183">
        <v>11.66</v>
      </c>
      <c r="I1093" s="177">
        <v>0</v>
      </c>
      <c r="J1093" s="177" t="s">
        <v>193</v>
      </c>
      <c r="K1093" s="177" t="s">
        <v>194</v>
      </c>
      <c r="L1093" s="177" t="s">
        <v>194</v>
      </c>
      <c r="M1093" s="177" t="s">
        <v>2906</v>
      </c>
      <c r="N1093" s="177" t="s">
        <v>3117</v>
      </c>
    </row>
    <row r="1094" spans="1:14" x14ac:dyDescent="0.25">
      <c r="A1094" s="179">
        <v>43039</v>
      </c>
      <c r="B1094" s="183">
        <v>3326</v>
      </c>
      <c r="C1094" s="183" t="str">
        <f>VLOOKUP(B1094,'Chart of Accounts'!A:B,2,FALSE)</f>
        <v>Intl - Other Expenses</v>
      </c>
      <c r="D1094" s="183" t="s">
        <v>265</v>
      </c>
      <c r="E1094" s="183" t="s">
        <v>264</v>
      </c>
      <c r="F1094" s="183" t="s">
        <v>3224</v>
      </c>
      <c r="G1094" s="183" t="s">
        <v>250</v>
      </c>
      <c r="H1094" s="183">
        <v>71.239999999999995</v>
      </c>
      <c r="I1094" s="177">
        <v>0</v>
      </c>
      <c r="J1094" s="177" t="s">
        <v>193</v>
      </c>
      <c r="K1094" s="177" t="s">
        <v>194</v>
      </c>
      <c r="L1094" s="177" t="s">
        <v>194</v>
      </c>
      <c r="M1094" s="177" t="s">
        <v>2906</v>
      </c>
      <c r="N1094" s="177" t="s">
        <v>3116</v>
      </c>
    </row>
    <row r="1095" spans="1:14" x14ac:dyDescent="0.25">
      <c r="A1095" s="179">
        <v>43039</v>
      </c>
      <c r="B1095" s="183">
        <v>3326</v>
      </c>
      <c r="C1095" s="183" t="str">
        <f>VLOOKUP(B1095,'Chart of Accounts'!A:B,2,FALSE)</f>
        <v>Intl - Other Expenses</v>
      </c>
      <c r="D1095" s="183" t="s">
        <v>265</v>
      </c>
      <c r="E1095" s="183" t="s">
        <v>264</v>
      </c>
      <c r="F1095" s="183" t="s">
        <v>3223</v>
      </c>
      <c r="G1095" s="183" t="s">
        <v>250</v>
      </c>
      <c r="H1095" s="183">
        <v>9.57</v>
      </c>
      <c r="I1095" s="177">
        <v>0</v>
      </c>
      <c r="J1095" s="177" t="s">
        <v>193</v>
      </c>
      <c r="K1095" s="177" t="s">
        <v>194</v>
      </c>
      <c r="L1095" s="177" t="s">
        <v>194</v>
      </c>
      <c r="M1095" s="177" t="s">
        <v>2906</v>
      </c>
      <c r="N1095" s="177" t="s">
        <v>3115</v>
      </c>
    </row>
    <row r="1096" spans="1:14" x14ac:dyDescent="0.25">
      <c r="A1096" s="179">
        <v>43039</v>
      </c>
      <c r="B1096" s="183">
        <v>3326</v>
      </c>
      <c r="C1096" s="183" t="str">
        <f>VLOOKUP(B1096,'Chart of Accounts'!A:B,2,FALSE)</f>
        <v>Intl - Other Expenses</v>
      </c>
      <c r="D1096" s="183" t="s">
        <v>265</v>
      </c>
      <c r="E1096" s="183" t="s">
        <v>264</v>
      </c>
      <c r="F1096" s="183" t="s">
        <v>3222</v>
      </c>
      <c r="G1096" s="183" t="s">
        <v>250</v>
      </c>
      <c r="H1096" s="183">
        <v>11.5</v>
      </c>
      <c r="I1096" s="177">
        <v>0</v>
      </c>
      <c r="J1096" s="177" t="s">
        <v>193</v>
      </c>
      <c r="K1096" s="177" t="s">
        <v>194</v>
      </c>
      <c r="L1096" s="177" t="s">
        <v>194</v>
      </c>
      <c r="M1096" s="177" t="s">
        <v>2906</v>
      </c>
      <c r="N1096" s="177" t="s">
        <v>3114</v>
      </c>
    </row>
    <row r="1097" spans="1:14" x14ac:dyDescent="0.25">
      <c r="A1097" s="179">
        <v>43039</v>
      </c>
      <c r="B1097" s="183">
        <v>3326</v>
      </c>
      <c r="C1097" s="183" t="str">
        <f>VLOOKUP(B1097,'Chart of Accounts'!A:B,2,FALSE)</f>
        <v>Intl - Other Expenses</v>
      </c>
      <c r="D1097" s="183" t="s">
        <v>265</v>
      </c>
      <c r="E1097" s="183" t="s">
        <v>264</v>
      </c>
      <c r="F1097" s="183" t="s">
        <v>3221</v>
      </c>
      <c r="G1097" s="183" t="s">
        <v>250</v>
      </c>
      <c r="H1097" s="183">
        <v>12.56</v>
      </c>
      <c r="I1097" s="177">
        <v>0</v>
      </c>
      <c r="J1097" s="177" t="s">
        <v>193</v>
      </c>
      <c r="K1097" s="177" t="s">
        <v>194</v>
      </c>
      <c r="L1097" s="177" t="s">
        <v>194</v>
      </c>
      <c r="M1097" s="177" t="s">
        <v>2906</v>
      </c>
      <c r="N1097" s="177" t="s">
        <v>3113</v>
      </c>
    </row>
    <row r="1098" spans="1:14" x14ac:dyDescent="0.25">
      <c r="A1098" s="179">
        <v>43039</v>
      </c>
      <c r="B1098" s="183">
        <v>3326</v>
      </c>
      <c r="C1098" s="183" t="str">
        <f>VLOOKUP(B1098,'Chart of Accounts'!A:B,2,FALSE)</f>
        <v>Intl - Other Expenses</v>
      </c>
      <c r="D1098" s="183" t="s">
        <v>265</v>
      </c>
      <c r="E1098" s="183" t="s">
        <v>264</v>
      </c>
      <c r="F1098" s="183" t="s">
        <v>3220</v>
      </c>
      <c r="G1098" s="183" t="s">
        <v>250</v>
      </c>
      <c r="H1098" s="183">
        <v>11.74</v>
      </c>
      <c r="I1098" s="177">
        <v>0</v>
      </c>
      <c r="J1098" s="177" t="s">
        <v>193</v>
      </c>
      <c r="K1098" s="177" t="s">
        <v>194</v>
      </c>
      <c r="L1098" s="177" t="s">
        <v>194</v>
      </c>
      <c r="M1098" s="177" t="s">
        <v>2906</v>
      </c>
      <c r="N1098" s="177" t="s">
        <v>3112</v>
      </c>
    </row>
    <row r="1099" spans="1:14" x14ac:dyDescent="0.25">
      <c r="A1099" s="179">
        <v>43039</v>
      </c>
      <c r="B1099" s="183">
        <v>3326</v>
      </c>
      <c r="C1099" s="183" t="str">
        <f>VLOOKUP(B1099,'Chart of Accounts'!A:B,2,FALSE)</f>
        <v>Intl - Other Expenses</v>
      </c>
      <c r="D1099" s="183" t="s">
        <v>265</v>
      </c>
      <c r="E1099" s="183" t="s">
        <v>264</v>
      </c>
      <c r="F1099" s="183" t="s">
        <v>3219</v>
      </c>
      <c r="G1099" s="183" t="s">
        <v>250</v>
      </c>
      <c r="H1099" s="183">
        <v>71.099999999999994</v>
      </c>
      <c r="I1099" s="177">
        <v>0</v>
      </c>
      <c r="J1099" s="177" t="s">
        <v>193</v>
      </c>
      <c r="K1099" s="177" t="s">
        <v>194</v>
      </c>
      <c r="L1099" s="177" t="s">
        <v>194</v>
      </c>
      <c r="M1099" s="177" t="s">
        <v>2906</v>
      </c>
      <c r="N1099" s="177" t="s">
        <v>3110</v>
      </c>
    </row>
    <row r="1100" spans="1:14" x14ac:dyDescent="0.25">
      <c r="A1100" s="179">
        <v>43039</v>
      </c>
      <c r="B1100" s="183">
        <v>3326</v>
      </c>
      <c r="C1100" s="183" t="str">
        <f>VLOOKUP(B1100,'Chart of Accounts'!A:B,2,FALSE)</f>
        <v>Intl - Other Expenses</v>
      </c>
      <c r="D1100" s="183" t="s">
        <v>265</v>
      </c>
      <c r="E1100" s="183" t="s">
        <v>264</v>
      </c>
      <c r="F1100" s="183" t="s">
        <v>3218</v>
      </c>
      <c r="G1100" s="183" t="s">
        <v>250</v>
      </c>
      <c r="H1100" s="183">
        <v>19.3</v>
      </c>
      <c r="I1100" s="177">
        <v>0</v>
      </c>
      <c r="J1100" s="177" t="s">
        <v>193</v>
      </c>
      <c r="K1100" s="177" t="s">
        <v>194</v>
      </c>
      <c r="L1100" s="177" t="s">
        <v>194</v>
      </c>
      <c r="M1100" s="177" t="s">
        <v>2906</v>
      </c>
      <c r="N1100" s="177" t="s">
        <v>3109</v>
      </c>
    </row>
    <row r="1101" spans="1:14" x14ac:dyDescent="0.25">
      <c r="A1101" s="179">
        <v>43055</v>
      </c>
      <c r="B1101" s="177">
        <v>3326</v>
      </c>
      <c r="C1101" s="177" t="str">
        <f>VLOOKUP(B1101,'Chart of Accounts'!A:B,2,FALSE)</f>
        <v>Intl - Other Expenses</v>
      </c>
      <c r="D1101" s="177" t="s">
        <v>265</v>
      </c>
      <c r="E1101" s="177" t="s">
        <v>264</v>
      </c>
      <c r="F1101" s="177" t="s">
        <v>3217</v>
      </c>
      <c r="G1101" s="177" t="s">
        <v>245</v>
      </c>
      <c r="H1101" s="177">
        <v>43.86</v>
      </c>
      <c r="I1101" s="177">
        <v>0</v>
      </c>
      <c r="J1101" s="177" t="s">
        <v>193</v>
      </c>
      <c r="K1101" s="177" t="s">
        <v>194</v>
      </c>
      <c r="L1101" s="177" t="s">
        <v>194</v>
      </c>
      <c r="M1101" s="177" t="s">
        <v>2974</v>
      </c>
      <c r="N1101" s="177" t="s">
        <v>3216</v>
      </c>
    </row>
    <row r="1102" spans="1:14" x14ac:dyDescent="0.25">
      <c r="A1102" s="179">
        <v>43055</v>
      </c>
      <c r="B1102" s="177">
        <v>3326</v>
      </c>
      <c r="C1102" s="177" t="str">
        <f>VLOOKUP(B1102,'Chart of Accounts'!A:B,2,FALSE)</f>
        <v>Intl - Other Expenses</v>
      </c>
      <c r="D1102" s="177" t="s">
        <v>265</v>
      </c>
      <c r="E1102" s="177" t="s">
        <v>264</v>
      </c>
      <c r="F1102" s="177" t="s">
        <v>3215</v>
      </c>
      <c r="G1102" s="177" t="s">
        <v>245</v>
      </c>
      <c r="H1102" s="177">
        <v>58.03</v>
      </c>
      <c r="I1102" s="177">
        <v>0</v>
      </c>
      <c r="J1102" s="177" t="s">
        <v>193</v>
      </c>
      <c r="K1102" s="177" t="s">
        <v>194</v>
      </c>
      <c r="L1102" s="177" t="s">
        <v>194</v>
      </c>
      <c r="M1102" s="177" t="s">
        <v>2974</v>
      </c>
      <c r="N1102" s="177" t="s">
        <v>3213</v>
      </c>
    </row>
    <row r="1103" spans="1:14" x14ac:dyDescent="0.25">
      <c r="A1103" s="179">
        <v>43055</v>
      </c>
      <c r="B1103" s="177">
        <v>3326</v>
      </c>
      <c r="C1103" s="177" t="str">
        <f>VLOOKUP(B1103,'Chart of Accounts'!A:B,2,FALSE)</f>
        <v>Intl - Other Expenses</v>
      </c>
      <c r="D1103" s="177" t="s">
        <v>265</v>
      </c>
      <c r="E1103" s="177" t="s">
        <v>264</v>
      </c>
      <c r="F1103" s="177" t="s">
        <v>3214</v>
      </c>
      <c r="G1103" s="177" t="s">
        <v>245</v>
      </c>
      <c r="H1103" s="177">
        <v>58.61</v>
      </c>
      <c r="I1103" s="177">
        <v>0</v>
      </c>
      <c r="J1103" s="177" t="s">
        <v>193</v>
      </c>
      <c r="K1103" s="177" t="s">
        <v>194</v>
      </c>
      <c r="L1103" s="177" t="s">
        <v>194</v>
      </c>
      <c r="M1103" s="177" t="s">
        <v>2974</v>
      </c>
      <c r="N1103" s="177" t="s">
        <v>3213</v>
      </c>
    </row>
    <row r="1104" spans="1:14" x14ac:dyDescent="0.25">
      <c r="A1104" s="179">
        <v>43146</v>
      </c>
      <c r="B1104" s="177">
        <v>3326</v>
      </c>
      <c r="C1104" s="177" t="str">
        <f>VLOOKUP(B1104,'Chart of Accounts'!A:B,2,FALSE)</f>
        <v>Intl - Other Expenses</v>
      </c>
      <c r="D1104" s="177" t="s">
        <v>265</v>
      </c>
      <c r="E1104" s="177" t="s">
        <v>264</v>
      </c>
      <c r="F1104" s="177" t="s">
        <v>3212</v>
      </c>
      <c r="G1104" s="177" t="s">
        <v>245</v>
      </c>
      <c r="H1104" s="177">
        <v>49.68</v>
      </c>
      <c r="I1104" s="177">
        <v>0</v>
      </c>
      <c r="J1104" s="177" t="s">
        <v>193</v>
      </c>
      <c r="K1104" s="177" t="s">
        <v>188</v>
      </c>
      <c r="L1104" s="177" t="s">
        <v>188</v>
      </c>
      <c r="M1104" s="177" t="s">
        <v>2367</v>
      </c>
      <c r="N1104" s="177" t="s">
        <v>3017</v>
      </c>
    </row>
    <row r="1105" spans="1:14" x14ac:dyDescent="0.25">
      <c r="A1105" s="179">
        <v>43146</v>
      </c>
      <c r="B1105" s="177">
        <v>3326</v>
      </c>
      <c r="C1105" s="177" t="str">
        <f>VLOOKUP(B1105,'Chart of Accounts'!A:B,2,FALSE)</f>
        <v>Intl - Other Expenses</v>
      </c>
      <c r="D1105" s="177" t="s">
        <v>265</v>
      </c>
      <c r="E1105" s="177" t="s">
        <v>264</v>
      </c>
      <c r="F1105" s="177" t="s">
        <v>3211</v>
      </c>
      <c r="G1105" s="177" t="s">
        <v>245</v>
      </c>
      <c r="H1105" s="177">
        <v>15.63</v>
      </c>
      <c r="I1105" s="177">
        <v>0</v>
      </c>
      <c r="J1105" s="177" t="s">
        <v>193</v>
      </c>
      <c r="K1105" s="177" t="s">
        <v>188</v>
      </c>
      <c r="L1105" s="177" t="s">
        <v>188</v>
      </c>
      <c r="M1105" s="177" t="s">
        <v>2367</v>
      </c>
      <c r="N1105" s="177" t="s">
        <v>3018</v>
      </c>
    </row>
    <row r="1106" spans="1:14" x14ac:dyDescent="0.25">
      <c r="A1106" s="179">
        <v>43249</v>
      </c>
      <c r="B1106" s="177">
        <v>3326</v>
      </c>
      <c r="C1106" s="177" t="str">
        <f>VLOOKUP(B1106,'Chart of Accounts'!A:B,2,FALSE)</f>
        <v>Intl - Other Expenses</v>
      </c>
      <c r="D1106" s="177" t="s">
        <v>265</v>
      </c>
      <c r="E1106" s="177" t="s">
        <v>264</v>
      </c>
      <c r="F1106" s="177" t="s">
        <v>3210</v>
      </c>
      <c r="G1106" s="177" t="s">
        <v>245</v>
      </c>
      <c r="H1106" s="177">
        <v>157.82</v>
      </c>
      <c r="I1106" s="177">
        <v>0</v>
      </c>
      <c r="J1106" s="177" t="s">
        <v>193</v>
      </c>
      <c r="K1106" s="177" t="s">
        <v>201</v>
      </c>
      <c r="L1106" s="177" t="s">
        <v>201</v>
      </c>
      <c r="M1106" s="177" t="s">
        <v>2207</v>
      </c>
      <c r="N1106" s="177" t="s">
        <v>3209</v>
      </c>
    </row>
    <row r="1107" spans="1:14" x14ac:dyDescent="0.25">
      <c r="A1107" s="179">
        <v>43250</v>
      </c>
      <c r="B1107" s="177">
        <v>3326</v>
      </c>
      <c r="C1107" s="177" t="str">
        <f>VLOOKUP(B1107,'Chart of Accounts'!A:B,2,FALSE)</f>
        <v>Intl - Other Expenses</v>
      </c>
      <c r="D1107" s="177" t="s">
        <v>265</v>
      </c>
      <c r="E1107" s="177" t="s">
        <v>264</v>
      </c>
      <c r="F1107" s="177" t="s">
        <v>3208</v>
      </c>
      <c r="G1107" s="177" t="s">
        <v>245</v>
      </c>
      <c r="H1107" s="177">
        <v>16.34</v>
      </c>
      <c r="I1107" s="177">
        <v>0</v>
      </c>
      <c r="J1107" s="177" t="s">
        <v>193</v>
      </c>
      <c r="K1107" s="177" t="s">
        <v>201</v>
      </c>
      <c r="L1107" s="177" t="s">
        <v>201</v>
      </c>
      <c r="M1107" s="177" t="s">
        <v>3206</v>
      </c>
      <c r="N1107" s="177" t="s">
        <v>3018</v>
      </c>
    </row>
    <row r="1108" spans="1:14" x14ac:dyDescent="0.25">
      <c r="A1108" s="179">
        <v>43250</v>
      </c>
      <c r="B1108" s="177">
        <v>3326</v>
      </c>
      <c r="C1108" s="177" t="str">
        <f>VLOOKUP(B1108,'Chart of Accounts'!A:B,2,FALSE)</f>
        <v>Intl - Other Expenses</v>
      </c>
      <c r="D1108" s="177" t="s">
        <v>265</v>
      </c>
      <c r="E1108" s="177" t="s">
        <v>264</v>
      </c>
      <c r="F1108" s="177" t="s">
        <v>3208</v>
      </c>
      <c r="G1108" s="177" t="s">
        <v>245</v>
      </c>
      <c r="H1108" s="177">
        <v>26.45</v>
      </c>
      <c r="I1108" s="177">
        <v>0</v>
      </c>
      <c r="J1108" s="177" t="s">
        <v>193</v>
      </c>
      <c r="K1108" s="177" t="s">
        <v>201</v>
      </c>
      <c r="L1108" s="177" t="s">
        <v>201</v>
      </c>
      <c r="M1108" s="177" t="s">
        <v>3206</v>
      </c>
      <c r="N1108" s="177" t="s">
        <v>3017</v>
      </c>
    </row>
    <row r="1109" spans="1:14" x14ac:dyDescent="0.25">
      <c r="A1109" s="179">
        <v>43250</v>
      </c>
      <c r="B1109" s="177">
        <v>3326</v>
      </c>
      <c r="C1109" s="177" t="str">
        <f>VLOOKUP(B1109,'Chart of Accounts'!A:B,2,FALSE)</f>
        <v>Intl - Other Expenses</v>
      </c>
      <c r="D1109" s="177" t="s">
        <v>265</v>
      </c>
      <c r="E1109" s="177" t="s">
        <v>264</v>
      </c>
      <c r="F1109" s="177" t="s">
        <v>3207</v>
      </c>
      <c r="G1109" s="177" t="s">
        <v>245</v>
      </c>
      <c r="H1109" s="177">
        <v>42.59</v>
      </c>
      <c r="I1109" s="177">
        <v>0</v>
      </c>
      <c r="J1109" s="177" t="s">
        <v>193</v>
      </c>
      <c r="K1109" s="177" t="s">
        <v>201</v>
      </c>
      <c r="L1109" s="177" t="s">
        <v>201</v>
      </c>
      <c r="M1109" s="177" t="s">
        <v>3206</v>
      </c>
      <c r="N1109" s="177" t="s">
        <v>3013</v>
      </c>
    </row>
    <row r="1110" spans="1:14" x14ac:dyDescent="0.25">
      <c r="A1110" s="179">
        <v>43277</v>
      </c>
      <c r="B1110" s="177">
        <v>3326</v>
      </c>
      <c r="C1110" s="177" t="str">
        <f>VLOOKUP(B1110,'Chart of Accounts'!A:B,2,FALSE)</f>
        <v>Intl - Other Expenses</v>
      </c>
      <c r="D1110" s="177" t="s">
        <v>265</v>
      </c>
      <c r="E1110" s="177" t="s">
        <v>264</v>
      </c>
      <c r="F1110" s="177" t="s">
        <v>3205</v>
      </c>
      <c r="G1110" s="177" t="s">
        <v>245</v>
      </c>
      <c r="H1110" s="177">
        <v>53.96</v>
      </c>
      <c r="I1110" s="177">
        <v>0</v>
      </c>
      <c r="J1110" s="177" t="s">
        <v>193</v>
      </c>
      <c r="K1110" s="177" t="s">
        <v>194</v>
      </c>
      <c r="L1110" s="177" t="s">
        <v>194</v>
      </c>
      <c r="M1110" s="177" t="s">
        <v>2184</v>
      </c>
      <c r="N1110" s="177" t="s">
        <v>3204</v>
      </c>
    </row>
    <row r="1111" spans="1:14" x14ac:dyDescent="0.25">
      <c r="A1111" s="179">
        <v>43277</v>
      </c>
      <c r="B1111" s="177">
        <v>3326</v>
      </c>
      <c r="C1111" s="177" t="str">
        <f>VLOOKUP(B1111,'Chart of Accounts'!A:B,2,FALSE)</f>
        <v>Intl - Other Expenses</v>
      </c>
      <c r="D1111" s="177" t="s">
        <v>265</v>
      </c>
      <c r="E1111" s="177" t="s">
        <v>264</v>
      </c>
      <c r="F1111" s="177" t="s">
        <v>3203</v>
      </c>
      <c r="G1111" s="177" t="s">
        <v>245</v>
      </c>
      <c r="H1111" s="177">
        <v>10.55</v>
      </c>
      <c r="I1111" s="177">
        <v>0</v>
      </c>
      <c r="J1111" s="177" t="s">
        <v>193</v>
      </c>
      <c r="K1111" s="177" t="s">
        <v>194</v>
      </c>
      <c r="L1111" s="177" t="s">
        <v>194</v>
      </c>
      <c r="M1111" s="177" t="s">
        <v>2184</v>
      </c>
      <c r="N1111" s="177" t="s">
        <v>3202</v>
      </c>
    </row>
    <row r="1112" spans="1:14" x14ac:dyDescent="0.25">
      <c r="A1112" s="179">
        <v>43277</v>
      </c>
      <c r="B1112" s="177">
        <v>3326</v>
      </c>
      <c r="C1112" s="177" t="str">
        <f>VLOOKUP(B1112,'Chart of Accounts'!A:B,2,FALSE)</f>
        <v>Intl - Other Expenses</v>
      </c>
      <c r="D1112" s="177" t="s">
        <v>265</v>
      </c>
      <c r="E1112" s="177" t="s">
        <v>264</v>
      </c>
      <c r="F1112" s="177" t="s">
        <v>3201</v>
      </c>
      <c r="G1112" s="177" t="s">
        <v>245</v>
      </c>
      <c r="H1112" s="177">
        <v>9.31</v>
      </c>
      <c r="I1112" s="177">
        <v>0</v>
      </c>
      <c r="J1112" s="177" t="s">
        <v>193</v>
      </c>
      <c r="K1112" s="177" t="s">
        <v>194</v>
      </c>
      <c r="L1112" s="177" t="s">
        <v>194</v>
      </c>
      <c r="M1112" s="177" t="s">
        <v>2184</v>
      </c>
      <c r="N1112" s="177" t="s">
        <v>3200</v>
      </c>
    </row>
    <row r="1113" spans="1:14" x14ac:dyDescent="0.25">
      <c r="A1113" s="179">
        <v>43277</v>
      </c>
      <c r="B1113" s="177">
        <v>3326</v>
      </c>
      <c r="C1113" s="177" t="str">
        <f>VLOOKUP(B1113,'Chart of Accounts'!A:B,2,FALSE)</f>
        <v>Intl - Other Expenses</v>
      </c>
      <c r="D1113" s="177" t="s">
        <v>265</v>
      </c>
      <c r="E1113" s="177" t="s">
        <v>264</v>
      </c>
      <c r="F1113" s="177" t="s">
        <v>3199</v>
      </c>
      <c r="G1113" s="177" t="s">
        <v>245</v>
      </c>
      <c r="H1113" s="177">
        <v>80.7</v>
      </c>
      <c r="I1113" s="177">
        <v>0</v>
      </c>
      <c r="J1113" s="177" t="s">
        <v>193</v>
      </c>
      <c r="K1113" s="177" t="s">
        <v>194</v>
      </c>
      <c r="L1113" s="177" t="s">
        <v>194</v>
      </c>
      <c r="M1113" s="177" t="s">
        <v>2184</v>
      </c>
      <c r="N1113" s="177" t="s">
        <v>3198</v>
      </c>
    </row>
    <row r="1114" spans="1:14" x14ac:dyDescent="0.25">
      <c r="A1114" s="179">
        <v>43277</v>
      </c>
      <c r="B1114" s="177">
        <v>3326</v>
      </c>
      <c r="C1114" s="177" t="str">
        <f>VLOOKUP(B1114,'Chart of Accounts'!A:B,2,FALSE)</f>
        <v>Intl - Other Expenses</v>
      </c>
      <c r="D1114" s="177" t="s">
        <v>265</v>
      </c>
      <c r="E1114" s="177" t="s">
        <v>264</v>
      </c>
      <c r="F1114" s="177" t="s">
        <v>3197</v>
      </c>
      <c r="G1114" s="177" t="s">
        <v>245</v>
      </c>
      <c r="H1114" s="177">
        <v>49.63</v>
      </c>
      <c r="I1114" s="177">
        <v>0</v>
      </c>
      <c r="J1114" s="177" t="s">
        <v>193</v>
      </c>
      <c r="K1114" s="177" t="s">
        <v>194</v>
      </c>
      <c r="L1114" s="177" t="s">
        <v>194</v>
      </c>
      <c r="M1114" s="177" t="s">
        <v>2184</v>
      </c>
      <c r="N1114" s="177" t="s">
        <v>3196</v>
      </c>
    </row>
    <row r="1115" spans="1:14" x14ac:dyDescent="0.25">
      <c r="A1115" s="179">
        <v>43277</v>
      </c>
      <c r="B1115" s="177">
        <v>3326</v>
      </c>
      <c r="C1115" s="177" t="str">
        <f>VLOOKUP(B1115,'Chart of Accounts'!A:B,2,FALSE)</f>
        <v>Intl - Other Expenses</v>
      </c>
      <c r="D1115" s="177" t="s">
        <v>265</v>
      </c>
      <c r="E1115" s="177" t="s">
        <v>264</v>
      </c>
      <c r="F1115" s="177" t="s">
        <v>3195</v>
      </c>
      <c r="G1115" s="177" t="s">
        <v>245</v>
      </c>
      <c r="H1115" s="177">
        <v>40.26</v>
      </c>
      <c r="I1115" s="177">
        <v>0</v>
      </c>
      <c r="J1115" s="177" t="s">
        <v>193</v>
      </c>
      <c r="K1115" s="177" t="s">
        <v>194</v>
      </c>
      <c r="L1115" s="177" t="s">
        <v>194</v>
      </c>
      <c r="M1115" s="177" t="s">
        <v>2184</v>
      </c>
      <c r="N1115" s="177" t="s">
        <v>3194</v>
      </c>
    </row>
    <row r="1116" spans="1:14" x14ac:dyDescent="0.25">
      <c r="A1116" s="179">
        <v>43277</v>
      </c>
      <c r="B1116" s="177">
        <v>3326</v>
      </c>
      <c r="C1116" s="177" t="str">
        <f>VLOOKUP(B1116,'Chart of Accounts'!A:B,2,FALSE)</f>
        <v>Intl - Other Expenses</v>
      </c>
      <c r="D1116" s="177" t="s">
        <v>265</v>
      </c>
      <c r="E1116" s="177" t="s">
        <v>264</v>
      </c>
      <c r="F1116" s="177" t="s">
        <v>3193</v>
      </c>
      <c r="G1116" s="177" t="s">
        <v>245</v>
      </c>
      <c r="H1116" s="177">
        <v>39.130000000000003</v>
      </c>
      <c r="I1116" s="177">
        <v>0</v>
      </c>
      <c r="J1116" s="177" t="s">
        <v>193</v>
      </c>
      <c r="K1116" s="177" t="s">
        <v>194</v>
      </c>
      <c r="L1116" s="177" t="s">
        <v>194</v>
      </c>
      <c r="M1116" s="177" t="s">
        <v>2184</v>
      </c>
      <c r="N1116" s="177" t="s">
        <v>223</v>
      </c>
    </row>
    <row r="1117" spans="1:14" x14ac:dyDescent="0.25">
      <c r="A1117" s="179">
        <v>43279</v>
      </c>
      <c r="B1117" s="177">
        <v>3326</v>
      </c>
      <c r="C1117" s="177" t="str">
        <f>VLOOKUP(B1117,'Chart of Accounts'!A:B,2,FALSE)</f>
        <v>Intl - Other Expenses</v>
      </c>
      <c r="D1117" s="177" t="s">
        <v>265</v>
      </c>
      <c r="E1117" s="177" t="s">
        <v>264</v>
      </c>
      <c r="F1117" s="177" t="s">
        <v>3192</v>
      </c>
      <c r="G1117" s="177" t="s">
        <v>245</v>
      </c>
      <c r="H1117" s="177">
        <v>43.13</v>
      </c>
      <c r="I1117" s="177">
        <v>0</v>
      </c>
      <c r="J1117" s="177" t="s">
        <v>193</v>
      </c>
      <c r="K1117" s="177" t="s">
        <v>194</v>
      </c>
      <c r="L1117" s="177" t="s">
        <v>194</v>
      </c>
      <c r="M1117" s="177" t="s">
        <v>2179</v>
      </c>
      <c r="N1117" s="177" t="s">
        <v>223</v>
      </c>
    </row>
    <row r="1118" spans="1:14" x14ac:dyDescent="0.25">
      <c r="A1118" s="179">
        <v>43279</v>
      </c>
      <c r="B1118" s="177">
        <v>3326</v>
      </c>
      <c r="C1118" s="177" t="str">
        <f>VLOOKUP(B1118,'Chart of Accounts'!A:B,2,FALSE)</f>
        <v>Intl - Other Expenses</v>
      </c>
      <c r="D1118" s="177" t="s">
        <v>265</v>
      </c>
      <c r="E1118" s="177" t="s">
        <v>264</v>
      </c>
      <c r="F1118" s="177" t="s">
        <v>3191</v>
      </c>
      <c r="G1118" s="177" t="s">
        <v>245</v>
      </c>
      <c r="H1118" s="177">
        <v>45.47</v>
      </c>
      <c r="I1118" s="177">
        <v>0</v>
      </c>
      <c r="J1118" s="177" t="s">
        <v>193</v>
      </c>
      <c r="K1118" s="177" t="s">
        <v>194</v>
      </c>
      <c r="L1118" s="177" t="s">
        <v>194</v>
      </c>
      <c r="M1118" s="177" t="s">
        <v>2179</v>
      </c>
      <c r="N1118" s="177" t="s">
        <v>3009</v>
      </c>
    </row>
    <row r="1119" spans="1:14" x14ac:dyDescent="0.25">
      <c r="A1119" s="179">
        <v>43279</v>
      </c>
      <c r="B1119" s="177">
        <v>3326</v>
      </c>
      <c r="C1119" s="177" t="str">
        <f>VLOOKUP(B1119,'Chart of Accounts'!A:B,2,FALSE)</f>
        <v>Intl - Other Expenses</v>
      </c>
      <c r="D1119" s="177" t="s">
        <v>265</v>
      </c>
      <c r="E1119" s="177" t="s">
        <v>264</v>
      </c>
      <c r="F1119" s="177" t="s">
        <v>3190</v>
      </c>
      <c r="G1119" s="177" t="s">
        <v>245</v>
      </c>
      <c r="H1119" s="177">
        <v>62.54</v>
      </c>
      <c r="I1119" s="177">
        <v>0</v>
      </c>
      <c r="J1119" s="177" t="s">
        <v>193</v>
      </c>
      <c r="K1119" s="177" t="s">
        <v>194</v>
      </c>
      <c r="L1119" s="177" t="s">
        <v>194</v>
      </c>
      <c r="M1119" s="177" t="s">
        <v>2179</v>
      </c>
      <c r="N1119" s="177" t="s">
        <v>3008</v>
      </c>
    </row>
    <row r="1120" spans="1:14" x14ac:dyDescent="0.25">
      <c r="A1120" s="179">
        <v>43279</v>
      </c>
      <c r="B1120" s="177">
        <v>3326</v>
      </c>
      <c r="C1120" s="177" t="str">
        <f>VLOOKUP(B1120,'Chart of Accounts'!A:B,2,FALSE)</f>
        <v>Intl - Other Expenses</v>
      </c>
      <c r="D1120" s="177" t="s">
        <v>265</v>
      </c>
      <c r="E1120" s="177" t="s">
        <v>264</v>
      </c>
      <c r="F1120" s="177" t="s">
        <v>3189</v>
      </c>
      <c r="G1120" s="177" t="s">
        <v>245</v>
      </c>
      <c r="H1120" s="177">
        <v>10.65</v>
      </c>
      <c r="I1120" s="177">
        <v>0</v>
      </c>
      <c r="J1120" s="177" t="s">
        <v>193</v>
      </c>
      <c r="K1120" s="177" t="s">
        <v>194</v>
      </c>
      <c r="L1120" s="177" t="s">
        <v>194</v>
      </c>
      <c r="M1120" s="177" t="s">
        <v>2179</v>
      </c>
      <c r="N1120" s="177" t="s">
        <v>3007</v>
      </c>
    </row>
    <row r="1121" spans="1:14" x14ac:dyDescent="0.25">
      <c r="A1121" s="179">
        <v>43279</v>
      </c>
      <c r="B1121" s="177">
        <v>3326</v>
      </c>
      <c r="C1121" s="177" t="str">
        <f>VLOOKUP(B1121,'Chart of Accounts'!A:B,2,FALSE)</f>
        <v>Intl - Other Expenses</v>
      </c>
      <c r="D1121" s="177" t="s">
        <v>265</v>
      </c>
      <c r="E1121" s="177" t="s">
        <v>264</v>
      </c>
      <c r="F1121" s="177" t="s">
        <v>3188</v>
      </c>
      <c r="G1121" s="177" t="s">
        <v>245</v>
      </c>
      <c r="H1121" s="177">
        <v>24.72</v>
      </c>
      <c r="I1121" s="177">
        <v>0</v>
      </c>
      <c r="J1121" s="177" t="s">
        <v>193</v>
      </c>
      <c r="K1121" s="177" t="s">
        <v>194</v>
      </c>
      <c r="L1121" s="177" t="s">
        <v>194</v>
      </c>
      <c r="M1121" s="177" t="s">
        <v>2179</v>
      </c>
      <c r="N1121" s="177" t="s">
        <v>3006</v>
      </c>
    </row>
    <row r="1122" spans="1:14" x14ac:dyDescent="0.25">
      <c r="A1122" s="179">
        <v>43100</v>
      </c>
      <c r="B1122" s="177">
        <v>3410</v>
      </c>
      <c r="C1122" s="177" t="str">
        <f>VLOOKUP(B1122,'Chart of Accounts'!A:B,2,FALSE)</f>
        <v>Events and Functions</v>
      </c>
      <c r="D1122" s="177" t="s">
        <v>265</v>
      </c>
      <c r="E1122" s="177" t="s">
        <v>264</v>
      </c>
      <c r="F1122" s="177" t="s">
        <v>3187</v>
      </c>
      <c r="G1122" s="177" t="s">
        <v>245</v>
      </c>
      <c r="H1122" s="177">
        <v>153.74</v>
      </c>
      <c r="I1122" s="177">
        <v>0</v>
      </c>
      <c r="J1122" s="177" t="s">
        <v>193</v>
      </c>
      <c r="K1122" s="177" t="s">
        <v>201</v>
      </c>
      <c r="L1122" s="177" t="s">
        <v>201</v>
      </c>
      <c r="M1122" s="177" t="s">
        <v>2890</v>
      </c>
      <c r="N1122" s="177" t="s">
        <v>3186</v>
      </c>
    </row>
    <row r="1123" spans="1:14" x14ac:dyDescent="0.25">
      <c r="A1123" s="179">
        <v>43100</v>
      </c>
      <c r="B1123" s="177">
        <v>3410</v>
      </c>
      <c r="C1123" s="177" t="str">
        <f>VLOOKUP(B1123,'Chart of Accounts'!A:B,2,FALSE)</f>
        <v>Events and Functions</v>
      </c>
      <c r="D1123" s="177" t="s">
        <v>265</v>
      </c>
      <c r="E1123" s="177" t="s">
        <v>264</v>
      </c>
      <c r="F1123" s="177" t="s">
        <v>3185</v>
      </c>
      <c r="G1123" s="177" t="s">
        <v>245</v>
      </c>
      <c r="H1123" s="178">
        <v>2782.61</v>
      </c>
      <c r="I1123" s="177">
        <v>0</v>
      </c>
      <c r="J1123" s="177" t="s">
        <v>193</v>
      </c>
      <c r="K1123" s="177" t="s">
        <v>201</v>
      </c>
      <c r="L1123" s="177" t="s">
        <v>201</v>
      </c>
      <c r="M1123" s="177" t="s">
        <v>2890</v>
      </c>
      <c r="N1123" s="177" t="s">
        <v>3184</v>
      </c>
    </row>
    <row r="1124" spans="1:14" x14ac:dyDescent="0.25">
      <c r="A1124" s="179">
        <v>43159</v>
      </c>
      <c r="B1124" s="177">
        <v>3410</v>
      </c>
      <c r="C1124" s="177" t="str">
        <f>VLOOKUP(B1124,'Chart of Accounts'!A:B,2,FALSE)</f>
        <v>Events and Functions</v>
      </c>
      <c r="D1124" s="177" t="s">
        <v>265</v>
      </c>
      <c r="E1124" s="177" t="s">
        <v>264</v>
      </c>
      <c r="F1124" s="177" t="s">
        <v>3183</v>
      </c>
      <c r="G1124" s="177" t="s">
        <v>245</v>
      </c>
      <c r="H1124" s="177">
        <v>644.35</v>
      </c>
      <c r="I1124" s="177">
        <v>0</v>
      </c>
      <c r="J1124" s="177" t="s">
        <v>193</v>
      </c>
      <c r="K1124" s="177" t="s">
        <v>194</v>
      </c>
      <c r="L1124" s="177" t="s">
        <v>194</v>
      </c>
      <c r="M1124" s="177" t="s">
        <v>2239</v>
      </c>
      <c r="N1124" s="177" t="s">
        <v>3182</v>
      </c>
    </row>
    <row r="1125" spans="1:14" x14ac:dyDescent="0.25">
      <c r="A1125" s="179">
        <v>43172</v>
      </c>
      <c r="B1125" s="177">
        <v>3410</v>
      </c>
      <c r="C1125" s="177" t="str">
        <f>VLOOKUP(B1125,'Chart of Accounts'!A:B,2,FALSE)</f>
        <v>Events and Functions</v>
      </c>
      <c r="D1125" s="177" t="s">
        <v>265</v>
      </c>
      <c r="E1125" s="177" t="s">
        <v>264</v>
      </c>
      <c r="F1125" s="177" t="s">
        <v>3181</v>
      </c>
      <c r="G1125" s="177" t="s">
        <v>245</v>
      </c>
      <c r="H1125" s="177">
        <v>250</v>
      </c>
      <c r="I1125" s="177">
        <v>37.5</v>
      </c>
      <c r="K1125" s="177" t="s">
        <v>194</v>
      </c>
      <c r="M1125" s="177" t="s">
        <v>3180</v>
      </c>
    </row>
    <row r="1126" spans="1:14" x14ac:dyDescent="0.25">
      <c r="A1126" s="179">
        <v>43173</v>
      </c>
      <c r="B1126" s="177">
        <v>3410</v>
      </c>
      <c r="C1126" s="177" t="str">
        <f>VLOOKUP(B1126,'Chart of Accounts'!A:B,2,FALSE)</f>
        <v>Events and Functions</v>
      </c>
      <c r="D1126" s="177" t="s">
        <v>265</v>
      </c>
      <c r="E1126" s="177" t="s">
        <v>264</v>
      </c>
      <c r="F1126" s="177" t="s">
        <v>3179</v>
      </c>
      <c r="G1126" s="177" t="s">
        <v>245</v>
      </c>
      <c r="H1126" s="177">
        <v>348.7</v>
      </c>
      <c r="I1126" s="177">
        <v>0</v>
      </c>
      <c r="J1126" s="177" t="s">
        <v>193</v>
      </c>
      <c r="K1126" s="177" t="s">
        <v>194</v>
      </c>
      <c r="L1126" s="177" t="s">
        <v>194</v>
      </c>
      <c r="M1126" s="177" t="s">
        <v>3178</v>
      </c>
      <c r="N1126" s="177" t="s">
        <v>3053</v>
      </c>
    </row>
    <row r="1127" spans="1:14" x14ac:dyDescent="0.25">
      <c r="A1127" s="179">
        <v>43190</v>
      </c>
      <c r="B1127" s="177">
        <v>3410</v>
      </c>
      <c r="C1127" s="177" t="str">
        <f>VLOOKUP(B1127,'Chart of Accounts'!A:B,2,FALSE)</f>
        <v>Events and Functions</v>
      </c>
      <c r="D1127" s="177" t="s">
        <v>265</v>
      </c>
      <c r="E1127" s="177" t="s">
        <v>264</v>
      </c>
      <c r="F1127" s="177" t="s">
        <v>3177</v>
      </c>
      <c r="G1127" s="177" t="s">
        <v>245</v>
      </c>
      <c r="H1127" s="177">
        <v>232.61</v>
      </c>
      <c r="I1127" s="177">
        <v>0</v>
      </c>
      <c r="J1127" s="177" t="s">
        <v>193</v>
      </c>
      <c r="K1127" s="177" t="s">
        <v>201</v>
      </c>
      <c r="L1127" s="177" t="s">
        <v>201</v>
      </c>
      <c r="M1127" s="177" t="s">
        <v>3176</v>
      </c>
      <c r="N1127" s="177" t="s">
        <v>3175</v>
      </c>
    </row>
    <row r="1128" spans="1:14" x14ac:dyDescent="0.25">
      <c r="A1128" s="179">
        <v>42955</v>
      </c>
      <c r="B1128" s="177">
        <v>3435</v>
      </c>
      <c r="C1128" s="177" t="str">
        <f>VLOOKUP(B1128,'Chart of Accounts'!A:B,2,FALSE)</f>
        <v>Records Storage</v>
      </c>
      <c r="D1128" s="177" t="s">
        <v>265</v>
      </c>
      <c r="E1128" s="177" t="s">
        <v>2929</v>
      </c>
      <c r="F1128" s="177" t="s">
        <v>3174</v>
      </c>
      <c r="G1128" s="177" t="s">
        <v>245</v>
      </c>
      <c r="H1128" s="177">
        <v>19.8</v>
      </c>
      <c r="I1128" s="177">
        <v>2.97</v>
      </c>
      <c r="K1128" s="177" t="s">
        <v>194</v>
      </c>
      <c r="M1128" s="177" t="s">
        <v>3173</v>
      </c>
    </row>
    <row r="1129" spans="1:14" x14ac:dyDescent="0.25">
      <c r="A1129" s="179">
        <v>42956</v>
      </c>
      <c r="B1129" s="177">
        <v>3435</v>
      </c>
      <c r="C1129" s="177" t="str">
        <f>VLOOKUP(B1129,'Chart of Accounts'!A:B,2,FALSE)</f>
        <v>Records Storage</v>
      </c>
      <c r="D1129" s="177" t="s">
        <v>265</v>
      </c>
      <c r="E1129" s="177" t="s">
        <v>2929</v>
      </c>
      <c r="F1129" s="177" t="s">
        <v>3172</v>
      </c>
      <c r="G1129" s="177" t="s">
        <v>245</v>
      </c>
      <c r="H1129" s="177">
        <v>296.81</v>
      </c>
      <c r="I1129" s="177">
        <v>44.52</v>
      </c>
      <c r="K1129" s="177" t="s">
        <v>194</v>
      </c>
      <c r="M1129" s="177" t="s">
        <v>3171</v>
      </c>
    </row>
    <row r="1130" spans="1:14" x14ac:dyDescent="0.25">
      <c r="A1130" s="179">
        <v>42989</v>
      </c>
      <c r="B1130" s="177">
        <v>3435</v>
      </c>
      <c r="C1130" s="177" t="str">
        <f>VLOOKUP(B1130,'Chart of Accounts'!A:B,2,FALSE)</f>
        <v>Records Storage</v>
      </c>
      <c r="D1130" s="177" t="s">
        <v>265</v>
      </c>
      <c r="E1130" s="177" t="s">
        <v>264</v>
      </c>
      <c r="F1130" s="177" t="s">
        <v>3170</v>
      </c>
      <c r="G1130" s="177" t="s">
        <v>245</v>
      </c>
      <c r="H1130" s="177">
        <v>736.51</v>
      </c>
      <c r="I1130" s="177">
        <v>110.48</v>
      </c>
      <c r="K1130" s="177" t="s">
        <v>2429</v>
      </c>
      <c r="M1130" s="177" t="s">
        <v>3169</v>
      </c>
    </row>
    <row r="1131" spans="1:14" x14ac:dyDescent="0.25">
      <c r="A1131" s="179">
        <v>42991</v>
      </c>
      <c r="B1131" s="177">
        <v>3435</v>
      </c>
      <c r="C1131" s="177" t="str">
        <f>VLOOKUP(B1131,'Chart of Accounts'!A:B,2,FALSE)</f>
        <v>Records Storage</v>
      </c>
      <c r="D1131" s="177" t="s">
        <v>265</v>
      </c>
      <c r="E1131" s="177" t="s">
        <v>264</v>
      </c>
      <c r="F1131" s="177" t="s">
        <v>3168</v>
      </c>
      <c r="G1131" s="177" t="s">
        <v>245</v>
      </c>
      <c r="H1131" s="177">
        <v>19.8</v>
      </c>
      <c r="I1131" s="177">
        <v>2.97</v>
      </c>
      <c r="K1131" s="177" t="s">
        <v>201</v>
      </c>
      <c r="M1131" s="177" t="s">
        <v>3167</v>
      </c>
    </row>
    <row r="1132" spans="1:14" x14ac:dyDescent="0.25">
      <c r="A1132" s="179">
        <v>43011</v>
      </c>
      <c r="B1132" s="177">
        <v>3435</v>
      </c>
      <c r="C1132" s="177" t="str">
        <f>VLOOKUP(B1132,'Chart of Accounts'!A:B,2,FALSE)</f>
        <v>Records Storage</v>
      </c>
      <c r="D1132" s="177" t="s">
        <v>265</v>
      </c>
      <c r="E1132" s="177" t="s">
        <v>264</v>
      </c>
      <c r="F1132" s="177" t="s">
        <v>3166</v>
      </c>
      <c r="G1132" s="177" t="s">
        <v>245</v>
      </c>
      <c r="H1132" s="177">
        <v>24.75</v>
      </c>
      <c r="I1132" s="177">
        <v>3.71</v>
      </c>
      <c r="K1132" s="177" t="s">
        <v>201</v>
      </c>
      <c r="M1132" s="177" t="s">
        <v>3165</v>
      </c>
    </row>
    <row r="1133" spans="1:14" x14ac:dyDescent="0.25">
      <c r="A1133" s="179">
        <v>43039</v>
      </c>
      <c r="B1133" s="177">
        <v>3435</v>
      </c>
      <c r="C1133" s="177" t="str">
        <f>VLOOKUP(B1133,'Chart of Accounts'!A:B,2,FALSE)</f>
        <v>Records Storage</v>
      </c>
      <c r="D1133" s="177" t="s">
        <v>265</v>
      </c>
      <c r="E1133" s="177" t="s">
        <v>264</v>
      </c>
      <c r="F1133" s="177" t="s">
        <v>3162</v>
      </c>
      <c r="G1133" s="177" t="s">
        <v>245</v>
      </c>
      <c r="H1133" s="178">
        <v>1089.1500000000001</v>
      </c>
      <c r="I1133" s="177">
        <v>0</v>
      </c>
      <c r="J1133" s="177" t="s">
        <v>262</v>
      </c>
      <c r="K1133" s="177" t="s">
        <v>200</v>
      </c>
      <c r="L1133" s="177" t="s">
        <v>200</v>
      </c>
      <c r="M1133" s="177" t="s">
        <v>2414</v>
      </c>
      <c r="N1133" s="177" t="s">
        <v>304</v>
      </c>
    </row>
    <row r="1134" spans="1:14" x14ac:dyDescent="0.25">
      <c r="A1134" s="179">
        <v>43040</v>
      </c>
      <c r="B1134" s="177">
        <v>3435</v>
      </c>
      <c r="C1134" s="177" t="str">
        <f>VLOOKUP(B1134,'Chart of Accounts'!A:B,2,FALSE)</f>
        <v>Records Storage</v>
      </c>
      <c r="D1134" s="177" t="s">
        <v>265</v>
      </c>
      <c r="E1134" s="177" t="s">
        <v>264</v>
      </c>
      <c r="F1134" s="177" t="s">
        <v>3164</v>
      </c>
      <c r="G1134" s="177" t="s">
        <v>245</v>
      </c>
      <c r="H1134" s="178">
        <v>1089.1500000000001</v>
      </c>
      <c r="I1134" s="177">
        <v>163.37</v>
      </c>
      <c r="K1134" s="177" t="s">
        <v>188</v>
      </c>
      <c r="M1134" s="177" t="s">
        <v>3163</v>
      </c>
    </row>
    <row r="1135" spans="1:14" x14ac:dyDescent="0.25">
      <c r="A1135" s="179">
        <v>43040</v>
      </c>
      <c r="B1135" s="177">
        <v>3435</v>
      </c>
      <c r="C1135" s="177" t="str">
        <f>VLOOKUP(B1135,'Chart of Accounts'!A:B,2,FALSE)</f>
        <v>Records Storage</v>
      </c>
      <c r="D1135" s="177" t="s">
        <v>265</v>
      </c>
      <c r="E1135" s="177" t="s">
        <v>264</v>
      </c>
      <c r="F1135" s="177" t="s">
        <v>3162</v>
      </c>
      <c r="G1135" s="177" t="s">
        <v>245</v>
      </c>
      <c r="H1135" s="178">
        <v>-1089.1500000000001</v>
      </c>
      <c r="I1135" s="177">
        <v>0</v>
      </c>
      <c r="J1135" s="177" t="s">
        <v>262</v>
      </c>
      <c r="K1135" s="177" t="s">
        <v>200</v>
      </c>
      <c r="L1135" s="177" t="s">
        <v>200</v>
      </c>
      <c r="M1135" s="177" t="s">
        <v>2412</v>
      </c>
      <c r="N1135" s="177" t="s">
        <v>304</v>
      </c>
    </row>
    <row r="1136" spans="1:14" x14ac:dyDescent="0.25">
      <c r="A1136" s="179">
        <v>43041</v>
      </c>
      <c r="B1136" s="177">
        <v>3435</v>
      </c>
      <c r="C1136" s="177" t="str">
        <f>VLOOKUP(B1136,'Chart of Accounts'!A:B,2,FALSE)</f>
        <v>Records Storage</v>
      </c>
      <c r="D1136" s="177" t="s">
        <v>265</v>
      </c>
      <c r="E1136" s="177" t="s">
        <v>264</v>
      </c>
      <c r="F1136" s="177" t="s">
        <v>3161</v>
      </c>
      <c r="G1136" s="177" t="s">
        <v>245</v>
      </c>
      <c r="H1136" s="177">
        <v>207.4</v>
      </c>
      <c r="I1136" s="177">
        <v>31.11</v>
      </c>
      <c r="K1136" s="177" t="s">
        <v>188</v>
      </c>
      <c r="M1136" s="177" t="s">
        <v>3160</v>
      </c>
    </row>
    <row r="1137" spans="1:14" x14ac:dyDescent="0.25">
      <c r="A1137" s="179">
        <v>43048</v>
      </c>
      <c r="B1137" s="177">
        <v>3435</v>
      </c>
      <c r="C1137" s="177" t="str">
        <f>VLOOKUP(B1137,'Chart of Accounts'!A:B,2,FALSE)</f>
        <v>Records Storage</v>
      </c>
      <c r="D1137" s="177" t="s">
        <v>265</v>
      </c>
      <c r="E1137" s="177" t="s">
        <v>264</v>
      </c>
      <c r="F1137" s="177" t="s">
        <v>3154</v>
      </c>
      <c r="G1137" s="177" t="s">
        <v>245</v>
      </c>
      <c r="H1137" s="177">
        <v>277.32</v>
      </c>
      <c r="I1137" s="177">
        <v>41.6</v>
      </c>
      <c r="K1137" s="177" t="s">
        <v>2903</v>
      </c>
      <c r="M1137" s="177" t="s">
        <v>3159</v>
      </c>
    </row>
    <row r="1138" spans="1:14" x14ac:dyDescent="0.25">
      <c r="A1138" s="179">
        <v>43054</v>
      </c>
      <c r="B1138" s="177">
        <v>3435</v>
      </c>
      <c r="C1138" s="177" t="str">
        <f>VLOOKUP(B1138,'Chart of Accounts'!A:B,2,FALSE)</f>
        <v>Records Storage</v>
      </c>
      <c r="D1138" s="177" t="s">
        <v>265</v>
      </c>
      <c r="E1138" s="177" t="s">
        <v>264</v>
      </c>
      <c r="F1138" s="177" t="s">
        <v>3158</v>
      </c>
      <c r="G1138" s="177" t="s">
        <v>245</v>
      </c>
      <c r="H1138" s="177">
        <v>536.17999999999995</v>
      </c>
      <c r="I1138" s="177">
        <v>80.430000000000007</v>
      </c>
      <c r="K1138" s="177" t="s">
        <v>2903</v>
      </c>
      <c r="M1138" s="177" t="s">
        <v>3157</v>
      </c>
    </row>
    <row r="1139" spans="1:14" x14ac:dyDescent="0.25">
      <c r="A1139" s="179">
        <v>43074</v>
      </c>
      <c r="B1139" s="177">
        <v>3435</v>
      </c>
      <c r="C1139" s="177" t="str">
        <f>VLOOKUP(B1139,'Chart of Accounts'!A:B,2,FALSE)</f>
        <v>Records Storage</v>
      </c>
      <c r="D1139" s="177" t="s">
        <v>265</v>
      </c>
      <c r="E1139" s="177" t="s">
        <v>264</v>
      </c>
      <c r="F1139" s="177" t="s">
        <v>3156</v>
      </c>
      <c r="G1139" s="177" t="s">
        <v>245</v>
      </c>
      <c r="H1139" s="178">
        <v>5052.8999999999996</v>
      </c>
      <c r="I1139" s="177">
        <v>757.94</v>
      </c>
      <c r="K1139" s="177" t="s">
        <v>188</v>
      </c>
      <c r="M1139" s="177" t="s">
        <v>3155</v>
      </c>
    </row>
    <row r="1140" spans="1:14" x14ac:dyDescent="0.25">
      <c r="A1140" s="179">
        <v>43081</v>
      </c>
      <c r="B1140" s="177">
        <v>3435</v>
      </c>
      <c r="C1140" s="177" t="str">
        <f>VLOOKUP(B1140,'Chart of Accounts'!A:B,2,FALSE)</f>
        <v>Records Storage</v>
      </c>
      <c r="D1140" s="177" t="s">
        <v>265</v>
      </c>
      <c r="E1140" s="177" t="s">
        <v>264</v>
      </c>
      <c r="F1140" s="177" t="s">
        <v>3154</v>
      </c>
      <c r="G1140" s="177" t="s">
        <v>245</v>
      </c>
      <c r="H1140" s="177">
        <v>443.17</v>
      </c>
      <c r="I1140" s="177">
        <v>66.48</v>
      </c>
      <c r="K1140" s="177" t="s">
        <v>201</v>
      </c>
      <c r="M1140" s="177" t="s">
        <v>3153</v>
      </c>
    </row>
    <row r="1141" spans="1:14" x14ac:dyDescent="0.25">
      <c r="A1141" s="179">
        <v>43100</v>
      </c>
      <c r="B1141" s="177">
        <v>3435</v>
      </c>
      <c r="C1141" s="177" t="str">
        <f>VLOOKUP(B1141,'Chart of Accounts'!A:B,2,FALSE)</f>
        <v>Records Storage</v>
      </c>
      <c r="D1141" s="177" t="s">
        <v>265</v>
      </c>
      <c r="E1141" s="177" t="s">
        <v>264</v>
      </c>
      <c r="F1141" s="177" t="s">
        <v>3152</v>
      </c>
      <c r="G1141" s="177" t="s">
        <v>245</v>
      </c>
      <c r="H1141" s="178">
        <v>4232.25</v>
      </c>
      <c r="I1141" s="177">
        <v>0</v>
      </c>
      <c r="J1141" s="177" t="s">
        <v>262</v>
      </c>
      <c r="K1141" s="177" t="s">
        <v>197</v>
      </c>
      <c r="L1141" s="177" t="s">
        <v>197</v>
      </c>
      <c r="M1141" s="177" t="s">
        <v>2893</v>
      </c>
      <c r="N1141" s="177" t="s">
        <v>304</v>
      </c>
    </row>
    <row r="1142" spans="1:14" x14ac:dyDescent="0.25">
      <c r="A1142" s="179">
        <v>43101</v>
      </c>
      <c r="B1142" s="177">
        <v>3435</v>
      </c>
      <c r="C1142" s="177" t="str">
        <f>VLOOKUP(B1142,'Chart of Accounts'!A:B,2,FALSE)</f>
        <v>Records Storage</v>
      </c>
      <c r="D1142" s="177" t="s">
        <v>265</v>
      </c>
      <c r="E1142" s="177" t="s">
        <v>264</v>
      </c>
      <c r="F1142" s="177" t="s">
        <v>3152</v>
      </c>
      <c r="G1142" s="177" t="s">
        <v>245</v>
      </c>
      <c r="H1142" s="178">
        <v>-4232.25</v>
      </c>
      <c r="I1142" s="177">
        <v>0</v>
      </c>
      <c r="J1142" s="177" t="s">
        <v>262</v>
      </c>
      <c r="K1142" s="177" t="s">
        <v>197</v>
      </c>
      <c r="L1142" s="177" t="s">
        <v>197</v>
      </c>
      <c r="M1142" s="177" t="s">
        <v>2888</v>
      </c>
      <c r="N1142" s="177" t="s">
        <v>304</v>
      </c>
    </row>
    <row r="1143" spans="1:14" x14ac:dyDescent="0.25">
      <c r="A1143" s="179">
        <v>43115</v>
      </c>
      <c r="B1143" s="177">
        <v>3435</v>
      </c>
      <c r="C1143" s="177" t="str">
        <f>VLOOKUP(B1143,'Chart of Accounts'!A:B,2,FALSE)</f>
        <v>Records Storage</v>
      </c>
      <c r="D1143" s="177" t="s">
        <v>265</v>
      </c>
      <c r="E1143" s="177" t="s">
        <v>264</v>
      </c>
      <c r="F1143" s="177" t="s">
        <v>3151</v>
      </c>
      <c r="G1143" s="177" t="s">
        <v>245</v>
      </c>
      <c r="H1143" s="177">
        <v>268.04000000000002</v>
      </c>
      <c r="I1143" s="177">
        <v>40.21</v>
      </c>
      <c r="K1143" s="177" t="s">
        <v>188</v>
      </c>
      <c r="M1143" s="177" t="s">
        <v>3150</v>
      </c>
    </row>
    <row r="1144" spans="1:14" x14ac:dyDescent="0.25">
      <c r="A1144" s="179">
        <v>43139</v>
      </c>
      <c r="B1144" s="177">
        <v>3435</v>
      </c>
      <c r="C1144" s="177" t="str">
        <f>VLOOKUP(B1144,'Chart of Accounts'!A:B,2,FALSE)</f>
        <v>Records Storage</v>
      </c>
      <c r="D1144" s="177" t="s">
        <v>265</v>
      </c>
      <c r="E1144" s="177" t="s">
        <v>264</v>
      </c>
      <c r="F1144" s="177" t="s">
        <v>3149</v>
      </c>
      <c r="G1144" s="177" t="s">
        <v>245</v>
      </c>
      <c r="H1144" s="177">
        <v>268.04000000000002</v>
      </c>
      <c r="I1144" s="177">
        <v>40.21</v>
      </c>
      <c r="K1144" s="177" t="s">
        <v>209</v>
      </c>
      <c r="M1144" s="177" t="s">
        <v>3148</v>
      </c>
    </row>
    <row r="1145" spans="1:14" x14ac:dyDescent="0.25">
      <c r="A1145" s="179">
        <v>43167</v>
      </c>
      <c r="B1145" s="177">
        <v>3435</v>
      </c>
      <c r="C1145" s="177" t="str">
        <f>VLOOKUP(B1145,'Chart of Accounts'!A:B,2,FALSE)</f>
        <v>Records Storage</v>
      </c>
      <c r="D1145" s="177" t="s">
        <v>265</v>
      </c>
      <c r="E1145" s="177" t="s">
        <v>264</v>
      </c>
      <c r="F1145" s="177" t="s">
        <v>3147</v>
      </c>
      <c r="G1145" s="177" t="s">
        <v>245</v>
      </c>
      <c r="H1145" s="177">
        <v>268.04000000000002</v>
      </c>
      <c r="I1145" s="177">
        <v>40.21</v>
      </c>
      <c r="K1145" s="177" t="s">
        <v>201</v>
      </c>
      <c r="M1145" s="177" t="s">
        <v>3146</v>
      </c>
    </row>
    <row r="1146" spans="1:14" x14ac:dyDescent="0.25">
      <c r="A1146" s="179">
        <v>43196</v>
      </c>
      <c r="B1146" s="177">
        <v>3435</v>
      </c>
      <c r="C1146" s="177" t="str">
        <f>VLOOKUP(B1146,'Chart of Accounts'!A:B,2,FALSE)</f>
        <v>Records Storage</v>
      </c>
      <c r="D1146" s="177" t="s">
        <v>265</v>
      </c>
      <c r="E1146" s="177" t="s">
        <v>264</v>
      </c>
      <c r="F1146" s="177" t="s">
        <v>3145</v>
      </c>
      <c r="G1146" s="177" t="s">
        <v>245</v>
      </c>
      <c r="H1146" s="177">
        <v>268.04000000000002</v>
      </c>
      <c r="I1146" s="177">
        <v>40.21</v>
      </c>
      <c r="K1146" s="177" t="s">
        <v>194</v>
      </c>
      <c r="M1146" s="177" t="s">
        <v>3144</v>
      </c>
    </row>
    <row r="1147" spans="1:14" x14ac:dyDescent="0.25">
      <c r="A1147" s="179">
        <v>43236</v>
      </c>
      <c r="B1147" s="177">
        <v>3435</v>
      </c>
      <c r="C1147" s="177" t="str">
        <f>VLOOKUP(B1147,'Chart of Accounts'!A:B,2,FALSE)</f>
        <v>Records Storage</v>
      </c>
      <c r="D1147" s="177" t="s">
        <v>265</v>
      </c>
      <c r="E1147" s="177" t="s">
        <v>264</v>
      </c>
      <c r="F1147" s="177" t="s">
        <v>3143</v>
      </c>
      <c r="G1147" s="177" t="s">
        <v>245</v>
      </c>
      <c r="H1147" s="177">
        <v>280.41000000000003</v>
      </c>
      <c r="I1147" s="177">
        <v>42.06</v>
      </c>
      <c r="K1147" s="177" t="s">
        <v>201</v>
      </c>
      <c r="M1147" s="177" t="s">
        <v>3142</v>
      </c>
    </row>
    <row r="1148" spans="1:14" x14ac:dyDescent="0.25">
      <c r="A1148" s="179">
        <v>43256</v>
      </c>
      <c r="B1148" s="177">
        <v>3435</v>
      </c>
      <c r="C1148" s="177" t="str">
        <f>VLOOKUP(B1148,'Chart of Accounts'!A:B,2,FALSE)</f>
        <v>Records Storage</v>
      </c>
      <c r="D1148" s="177" t="s">
        <v>265</v>
      </c>
      <c r="E1148" s="177" t="s">
        <v>264</v>
      </c>
      <c r="F1148" s="177" t="s">
        <v>3141</v>
      </c>
      <c r="G1148" s="177" t="s">
        <v>245</v>
      </c>
      <c r="H1148" s="177">
        <v>280.41000000000003</v>
      </c>
      <c r="I1148" s="177">
        <v>42.06</v>
      </c>
      <c r="K1148" s="177" t="s">
        <v>201</v>
      </c>
      <c r="M1148" s="177" t="s">
        <v>3140</v>
      </c>
    </row>
    <row r="1149" spans="1:14" x14ac:dyDescent="0.25">
      <c r="A1149" s="179">
        <v>42993</v>
      </c>
      <c r="B1149" s="177">
        <v>3440</v>
      </c>
      <c r="C1149" s="177" t="str">
        <f>VLOOKUP(B1149,'Chart of Accounts'!A:B,2,FALSE)</f>
        <v>Advertising/Publicity</v>
      </c>
      <c r="D1149" s="177" t="s">
        <v>265</v>
      </c>
      <c r="E1149" s="177" t="s">
        <v>264</v>
      </c>
      <c r="F1149" s="177" t="s">
        <v>3139</v>
      </c>
      <c r="G1149" s="177" t="s">
        <v>245</v>
      </c>
      <c r="H1149" s="177">
        <v>690</v>
      </c>
      <c r="I1149" s="177">
        <v>103.5</v>
      </c>
      <c r="K1149" s="177" t="s">
        <v>194</v>
      </c>
      <c r="M1149" s="177" t="s">
        <v>3138</v>
      </c>
    </row>
    <row r="1150" spans="1:14" x14ac:dyDescent="0.25">
      <c r="A1150" s="179">
        <v>42917</v>
      </c>
      <c r="B1150" s="177">
        <v>3446</v>
      </c>
      <c r="C1150" s="177" t="str">
        <f>VLOOKUP(B1150,'Chart of Accounts'!A:B,2,FALSE)</f>
        <v>PCard Uncoded Transactions</v>
      </c>
      <c r="D1150" s="177" t="s">
        <v>265</v>
      </c>
      <c r="E1150" s="177" t="s">
        <v>264</v>
      </c>
      <c r="F1150" s="177" t="s">
        <v>3137</v>
      </c>
      <c r="G1150" s="177" t="s">
        <v>245</v>
      </c>
      <c r="H1150" s="177">
        <v>-57.39</v>
      </c>
      <c r="I1150" s="177">
        <v>0</v>
      </c>
      <c r="J1150" s="177" t="s">
        <v>193</v>
      </c>
      <c r="K1150" s="177" t="s">
        <v>194</v>
      </c>
      <c r="L1150" s="177" t="s">
        <v>194</v>
      </c>
      <c r="M1150" s="177" t="s">
        <v>3136</v>
      </c>
      <c r="N1150" s="177" t="s">
        <v>2965</v>
      </c>
    </row>
    <row r="1151" spans="1:14" x14ac:dyDescent="0.25">
      <c r="A1151" s="179">
        <v>42917</v>
      </c>
      <c r="B1151" s="177">
        <v>3446</v>
      </c>
      <c r="C1151" s="177" t="str">
        <f>VLOOKUP(B1151,'Chart of Accounts'!A:B,2,FALSE)</f>
        <v>PCard Uncoded Transactions</v>
      </c>
      <c r="D1151" s="177" t="s">
        <v>265</v>
      </c>
      <c r="E1151" s="177" t="s">
        <v>264</v>
      </c>
      <c r="F1151" s="177" t="s">
        <v>3137</v>
      </c>
      <c r="G1151" s="177" t="s">
        <v>245</v>
      </c>
      <c r="H1151" s="177">
        <v>-55.39</v>
      </c>
      <c r="I1151" s="177">
        <v>0</v>
      </c>
      <c r="J1151" s="177" t="s">
        <v>193</v>
      </c>
      <c r="K1151" s="177" t="s">
        <v>194</v>
      </c>
      <c r="L1151" s="177" t="s">
        <v>194</v>
      </c>
      <c r="M1151" s="177" t="s">
        <v>3136</v>
      </c>
      <c r="N1151" s="177" t="s">
        <v>3077</v>
      </c>
    </row>
    <row r="1152" spans="1:14" x14ac:dyDescent="0.25">
      <c r="A1152" s="179">
        <v>42917</v>
      </c>
      <c r="B1152" s="177">
        <v>3446</v>
      </c>
      <c r="C1152" s="177" t="str">
        <f>VLOOKUP(B1152,'Chart of Accounts'!A:B,2,FALSE)</f>
        <v>PCard Uncoded Transactions</v>
      </c>
      <c r="D1152" s="177" t="s">
        <v>265</v>
      </c>
      <c r="E1152" s="177" t="s">
        <v>264</v>
      </c>
      <c r="F1152" s="177" t="s">
        <v>3137</v>
      </c>
      <c r="G1152" s="177" t="s">
        <v>245</v>
      </c>
      <c r="H1152" s="177">
        <v>-28.7</v>
      </c>
      <c r="I1152" s="177">
        <v>0</v>
      </c>
      <c r="J1152" s="177" t="s">
        <v>193</v>
      </c>
      <c r="K1152" s="177" t="s">
        <v>194</v>
      </c>
      <c r="L1152" s="177" t="s">
        <v>194</v>
      </c>
      <c r="M1152" s="177" t="s">
        <v>3136</v>
      </c>
      <c r="N1152" s="177" t="s">
        <v>2965</v>
      </c>
    </row>
    <row r="1153" spans="1:14" x14ac:dyDescent="0.25">
      <c r="A1153" s="179">
        <v>42917</v>
      </c>
      <c r="B1153" s="177">
        <v>3446</v>
      </c>
      <c r="C1153" s="177" t="str">
        <f>VLOOKUP(B1153,'Chart of Accounts'!A:B,2,FALSE)</f>
        <v>PCard Uncoded Transactions</v>
      </c>
      <c r="D1153" s="177" t="s">
        <v>265</v>
      </c>
      <c r="E1153" s="177" t="s">
        <v>264</v>
      </c>
      <c r="F1153" s="181" t="s">
        <v>836</v>
      </c>
      <c r="G1153" s="177" t="s">
        <v>245</v>
      </c>
      <c r="H1153" s="181">
        <v>-56.51</v>
      </c>
      <c r="I1153" s="177">
        <v>0</v>
      </c>
      <c r="J1153" s="177" t="s">
        <v>193</v>
      </c>
      <c r="K1153" s="177" t="s">
        <v>194</v>
      </c>
      <c r="L1153" s="177" t="s">
        <v>194</v>
      </c>
      <c r="M1153" s="177" t="s">
        <v>3136</v>
      </c>
      <c r="N1153" s="177" t="s">
        <v>1142</v>
      </c>
    </row>
    <row r="1154" spans="1:14" x14ac:dyDescent="0.25">
      <c r="A1154" s="179">
        <v>42917</v>
      </c>
      <c r="B1154" s="177">
        <v>3446</v>
      </c>
      <c r="C1154" s="177" t="str">
        <f>VLOOKUP(B1154,'Chart of Accounts'!A:B,2,FALSE)</f>
        <v>PCard Uncoded Transactions</v>
      </c>
      <c r="D1154" s="177" t="s">
        <v>265</v>
      </c>
      <c r="E1154" s="177" t="s">
        <v>264</v>
      </c>
      <c r="F1154" s="181" t="s">
        <v>836</v>
      </c>
      <c r="G1154" s="177" t="s">
        <v>245</v>
      </c>
      <c r="H1154" s="181">
        <v>-39.39</v>
      </c>
      <c r="I1154" s="177">
        <v>0</v>
      </c>
      <c r="J1154" s="177" t="s">
        <v>193</v>
      </c>
      <c r="K1154" s="177" t="s">
        <v>194</v>
      </c>
      <c r="L1154" s="177" t="s">
        <v>194</v>
      </c>
      <c r="M1154" s="177" t="s">
        <v>3136</v>
      </c>
      <c r="N1154" s="177" t="s">
        <v>223</v>
      </c>
    </row>
    <row r="1155" spans="1:14" x14ac:dyDescent="0.25">
      <c r="A1155" s="179">
        <v>42917</v>
      </c>
      <c r="B1155" s="177">
        <v>3446</v>
      </c>
      <c r="C1155" s="177" t="str">
        <f>VLOOKUP(B1155,'Chart of Accounts'!A:B,2,FALSE)</f>
        <v>PCard Uncoded Transactions</v>
      </c>
      <c r="D1155" s="177" t="s">
        <v>265</v>
      </c>
      <c r="E1155" s="177" t="s">
        <v>264</v>
      </c>
      <c r="F1155" s="177" t="s">
        <v>382</v>
      </c>
      <c r="G1155" s="177" t="s">
        <v>245</v>
      </c>
      <c r="H1155" s="177">
        <v>-31.91</v>
      </c>
      <c r="I1155" s="177">
        <v>0</v>
      </c>
      <c r="J1155" s="177" t="s">
        <v>193</v>
      </c>
      <c r="K1155" s="177" t="s">
        <v>194</v>
      </c>
      <c r="L1155" s="177" t="s">
        <v>194</v>
      </c>
      <c r="M1155" s="177" t="s">
        <v>3136</v>
      </c>
      <c r="N1155" s="177" t="s">
        <v>3081</v>
      </c>
    </row>
    <row r="1156" spans="1:14" x14ac:dyDescent="0.25">
      <c r="A1156" s="179">
        <v>42917</v>
      </c>
      <c r="B1156" s="177">
        <v>3446</v>
      </c>
      <c r="C1156" s="177" t="str">
        <f>VLOOKUP(B1156,'Chart of Accounts'!A:B,2,FALSE)</f>
        <v>PCard Uncoded Transactions</v>
      </c>
      <c r="D1156" s="177" t="s">
        <v>265</v>
      </c>
      <c r="E1156" s="177" t="s">
        <v>264</v>
      </c>
      <c r="F1156" s="177" t="s">
        <v>382</v>
      </c>
      <c r="G1156" s="177" t="s">
        <v>245</v>
      </c>
      <c r="H1156" s="177">
        <v>-576.09</v>
      </c>
      <c r="I1156" s="177">
        <v>0</v>
      </c>
      <c r="J1156" s="177" t="s">
        <v>193</v>
      </c>
      <c r="K1156" s="177" t="s">
        <v>194</v>
      </c>
      <c r="L1156" s="177" t="s">
        <v>194</v>
      </c>
      <c r="M1156" s="177" t="s">
        <v>3136</v>
      </c>
      <c r="N1156" s="177" t="s">
        <v>3081</v>
      </c>
    </row>
    <row r="1157" spans="1:14" x14ac:dyDescent="0.25">
      <c r="A1157" s="179">
        <v>42917</v>
      </c>
      <c r="B1157" s="177">
        <v>3446</v>
      </c>
      <c r="C1157" s="177" t="str">
        <f>VLOOKUP(B1157,'Chart of Accounts'!A:B,2,FALSE)</f>
        <v>PCard Uncoded Transactions</v>
      </c>
      <c r="D1157" s="177" t="s">
        <v>265</v>
      </c>
      <c r="E1157" s="177" t="s">
        <v>264</v>
      </c>
      <c r="F1157" s="177" t="s">
        <v>3023</v>
      </c>
      <c r="G1157" s="177" t="s">
        <v>245</v>
      </c>
      <c r="H1157" s="177">
        <v>-432</v>
      </c>
      <c r="I1157" s="177">
        <v>0</v>
      </c>
      <c r="J1157" s="177" t="s">
        <v>193</v>
      </c>
      <c r="K1157" s="177" t="s">
        <v>194</v>
      </c>
      <c r="L1157" s="177" t="s">
        <v>194</v>
      </c>
      <c r="M1157" s="177" t="s">
        <v>3136</v>
      </c>
      <c r="N1157" s="177" t="s">
        <v>3064</v>
      </c>
    </row>
    <row r="1158" spans="1:14" x14ac:dyDescent="0.25">
      <c r="A1158" s="179">
        <v>42917</v>
      </c>
      <c r="B1158" s="177">
        <v>3446</v>
      </c>
      <c r="C1158" s="177" t="str">
        <f>VLOOKUP(B1158,'Chart of Accounts'!A:B,2,FALSE)</f>
        <v>PCard Uncoded Transactions</v>
      </c>
      <c r="D1158" s="177" t="s">
        <v>265</v>
      </c>
      <c r="E1158" s="177" t="s">
        <v>264</v>
      </c>
      <c r="F1158" s="177" t="s">
        <v>1996</v>
      </c>
      <c r="G1158" s="177" t="s">
        <v>245</v>
      </c>
      <c r="H1158" s="177">
        <v>-30.7</v>
      </c>
      <c r="I1158" s="177">
        <v>0</v>
      </c>
      <c r="J1158" s="177" t="s">
        <v>193</v>
      </c>
      <c r="K1158" s="177" t="s">
        <v>194</v>
      </c>
      <c r="L1158" s="177" t="s">
        <v>194</v>
      </c>
      <c r="M1158" s="177" t="s">
        <v>3136</v>
      </c>
      <c r="N1158" s="177" t="s">
        <v>223</v>
      </c>
    </row>
    <row r="1159" spans="1:14" x14ac:dyDescent="0.25">
      <c r="A1159" s="179">
        <v>42917</v>
      </c>
      <c r="B1159" s="177">
        <v>3446</v>
      </c>
      <c r="C1159" s="177" t="str">
        <f>VLOOKUP(B1159,'Chart of Accounts'!A:B,2,FALSE)</f>
        <v>PCard Uncoded Transactions</v>
      </c>
      <c r="D1159" s="177" t="s">
        <v>265</v>
      </c>
      <c r="E1159" s="177" t="s">
        <v>264</v>
      </c>
      <c r="F1159" s="177" t="s">
        <v>1996</v>
      </c>
      <c r="G1159" s="177" t="s">
        <v>245</v>
      </c>
      <c r="H1159" s="177">
        <v>-60.94</v>
      </c>
      <c r="I1159" s="177">
        <v>0</v>
      </c>
      <c r="J1159" s="177" t="s">
        <v>193</v>
      </c>
      <c r="K1159" s="177" t="s">
        <v>194</v>
      </c>
      <c r="L1159" s="177" t="s">
        <v>194</v>
      </c>
      <c r="M1159" s="177" t="s">
        <v>3136</v>
      </c>
      <c r="N1159" s="177" t="s">
        <v>998</v>
      </c>
    </row>
    <row r="1160" spans="1:14" x14ac:dyDescent="0.25">
      <c r="A1160" s="179">
        <v>42917</v>
      </c>
      <c r="B1160" s="177">
        <v>3446</v>
      </c>
      <c r="C1160" s="177" t="str">
        <f>VLOOKUP(B1160,'Chart of Accounts'!A:B,2,FALSE)</f>
        <v>PCard Uncoded Transactions</v>
      </c>
      <c r="D1160" s="177" t="s">
        <v>265</v>
      </c>
      <c r="E1160" s="177" t="s">
        <v>264</v>
      </c>
      <c r="F1160" s="177" t="s">
        <v>1996</v>
      </c>
      <c r="G1160" s="177" t="s">
        <v>245</v>
      </c>
      <c r="H1160" s="177">
        <v>-17.13</v>
      </c>
      <c r="I1160" s="177">
        <v>0</v>
      </c>
      <c r="J1160" s="177" t="s">
        <v>193</v>
      </c>
      <c r="K1160" s="177" t="s">
        <v>194</v>
      </c>
      <c r="L1160" s="177" t="s">
        <v>194</v>
      </c>
      <c r="M1160" s="177" t="s">
        <v>3136</v>
      </c>
      <c r="N1160" s="177" t="s">
        <v>3135</v>
      </c>
    </row>
    <row r="1161" spans="1:14" x14ac:dyDescent="0.25">
      <c r="A1161" s="179">
        <v>42917</v>
      </c>
      <c r="B1161" s="177">
        <v>3446</v>
      </c>
      <c r="C1161" s="177" t="str">
        <f>VLOOKUP(B1161,'Chart of Accounts'!A:B,2,FALSE)</f>
        <v>PCard Uncoded Transactions</v>
      </c>
      <c r="D1161" s="177" t="s">
        <v>265</v>
      </c>
      <c r="E1161" s="177" t="s">
        <v>264</v>
      </c>
      <c r="F1161" s="177" t="s">
        <v>2161</v>
      </c>
      <c r="G1161" s="177" t="s">
        <v>245</v>
      </c>
      <c r="H1161" s="177">
        <v>-21.74</v>
      </c>
      <c r="I1161" s="177">
        <v>0</v>
      </c>
      <c r="J1161" s="177" t="s">
        <v>193</v>
      </c>
      <c r="K1161" s="177" t="s">
        <v>201</v>
      </c>
      <c r="L1161" s="177" t="s">
        <v>201</v>
      </c>
      <c r="M1161" s="177" t="s">
        <v>2316</v>
      </c>
      <c r="N1161" s="177" t="s">
        <v>448</v>
      </c>
    </row>
    <row r="1162" spans="1:14" x14ac:dyDescent="0.25">
      <c r="A1162" s="179">
        <v>42917</v>
      </c>
      <c r="B1162" s="177">
        <v>3446</v>
      </c>
      <c r="C1162" s="177" t="str">
        <f>VLOOKUP(B1162,'Chart of Accounts'!A:B,2,FALSE)</f>
        <v>PCard Uncoded Transactions</v>
      </c>
      <c r="D1162" s="177" t="s">
        <v>265</v>
      </c>
      <c r="E1162" s="177" t="s">
        <v>264</v>
      </c>
      <c r="F1162" s="177" t="s">
        <v>382</v>
      </c>
      <c r="G1162" s="177" t="s">
        <v>245</v>
      </c>
      <c r="H1162" s="177">
        <v>-80</v>
      </c>
      <c r="I1162" s="177">
        <v>0</v>
      </c>
      <c r="J1162" s="177" t="s">
        <v>193</v>
      </c>
      <c r="K1162" s="177" t="s">
        <v>201</v>
      </c>
      <c r="L1162" s="177" t="s">
        <v>201</v>
      </c>
      <c r="M1162" s="177" t="s">
        <v>2316</v>
      </c>
      <c r="N1162" s="177" t="s">
        <v>3025</v>
      </c>
    </row>
    <row r="1163" spans="1:14" x14ac:dyDescent="0.25">
      <c r="A1163" s="179">
        <v>42947</v>
      </c>
      <c r="B1163" s="177">
        <v>3446</v>
      </c>
      <c r="C1163" s="177" t="str">
        <f>VLOOKUP(B1163,'Chart of Accounts'!A:B,2,FALSE)</f>
        <v>PCard Uncoded Transactions</v>
      </c>
      <c r="D1163" s="177" t="s">
        <v>265</v>
      </c>
      <c r="E1163" s="177" t="s">
        <v>264</v>
      </c>
      <c r="F1163" s="177" t="s">
        <v>3011</v>
      </c>
      <c r="G1163" s="177" t="s">
        <v>245</v>
      </c>
      <c r="H1163" s="177">
        <v>23.91</v>
      </c>
      <c r="I1163" s="177">
        <v>0</v>
      </c>
      <c r="J1163" s="177" t="s">
        <v>193</v>
      </c>
      <c r="K1163" s="177" t="s">
        <v>194</v>
      </c>
      <c r="L1163" s="177" t="s">
        <v>194</v>
      </c>
      <c r="M1163" s="177" t="s">
        <v>3134</v>
      </c>
      <c r="N1163" s="177" t="s">
        <v>3133</v>
      </c>
    </row>
    <row r="1164" spans="1:14" x14ac:dyDescent="0.25">
      <c r="A1164" s="179">
        <v>42947</v>
      </c>
      <c r="B1164" s="177">
        <v>3446</v>
      </c>
      <c r="C1164" s="177" t="str">
        <f>VLOOKUP(B1164,'Chart of Accounts'!A:B,2,FALSE)</f>
        <v>PCard Uncoded Transactions</v>
      </c>
      <c r="D1164" s="177" t="s">
        <v>265</v>
      </c>
      <c r="E1164" s="177" t="s">
        <v>264</v>
      </c>
      <c r="F1164" s="181" t="s">
        <v>836</v>
      </c>
      <c r="G1164" s="177" t="s">
        <v>245</v>
      </c>
      <c r="H1164" s="181">
        <v>56.51</v>
      </c>
      <c r="I1164" s="177">
        <v>0</v>
      </c>
      <c r="J1164" s="177" t="s">
        <v>193</v>
      </c>
      <c r="K1164" s="177" t="s">
        <v>194</v>
      </c>
      <c r="L1164" s="177" t="s">
        <v>194</v>
      </c>
      <c r="M1164" s="177" t="s">
        <v>3134</v>
      </c>
      <c r="N1164" s="177" t="s">
        <v>1142</v>
      </c>
    </row>
    <row r="1165" spans="1:14" x14ac:dyDescent="0.25">
      <c r="A1165" s="179">
        <v>42947</v>
      </c>
      <c r="B1165" s="177">
        <v>3446</v>
      </c>
      <c r="C1165" s="177" t="str">
        <f>VLOOKUP(B1165,'Chart of Accounts'!A:B,2,FALSE)</f>
        <v>PCard Uncoded Transactions</v>
      </c>
      <c r="D1165" s="177" t="s">
        <v>265</v>
      </c>
      <c r="E1165" s="177" t="s">
        <v>264</v>
      </c>
      <c r="F1165" s="181" t="s">
        <v>836</v>
      </c>
      <c r="G1165" s="177" t="s">
        <v>245</v>
      </c>
      <c r="H1165" s="181">
        <v>11.69</v>
      </c>
      <c r="I1165" s="177">
        <v>0</v>
      </c>
      <c r="J1165" s="177" t="s">
        <v>193</v>
      </c>
      <c r="K1165" s="177" t="s">
        <v>194</v>
      </c>
      <c r="L1165" s="177" t="s">
        <v>194</v>
      </c>
      <c r="M1165" s="177" t="s">
        <v>3134</v>
      </c>
      <c r="N1165" s="177" t="s">
        <v>3132</v>
      </c>
    </row>
    <row r="1166" spans="1:14" x14ac:dyDescent="0.25">
      <c r="A1166" s="179">
        <v>42947</v>
      </c>
      <c r="B1166" s="177">
        <v>3446</v>
      </c>
      <c r="C1166" s="177" t="str">
        <f>VLOOKUP(B1166,'Chart of Accounts'!A:B,2,FALSE)</f>
        <v>PCard Uncoded Transactions</v>
      </c>
      <c r="D1166" s="177" t="s">
        <v>265</v>
      </c>
      <c r="E1166" s="177" t="s">
        <v>264</v>
      </c>
      <c r="F1166" s="181" t="s">
        <v>836</v>
      </c>
      <c r="G1166" s="177" t="s">
        <v>245</v>
      </c>
      <c r="H1166" s="181">
        <v>253.84</v>
      </c>
      <c r="I1166" s="177">
        <v>0</v>
      </c>
      <c r="J1166" s="177" t="s">
        <v>193</v>
      </c>
      <c r="K1166" s="177" t="s">
        <v>194</v>
      </c>
      <c r="L1166" s="177" t="s">
        <v>194</v>
      </c>
      <c r="M1166" s="177" t="s">
        <v>3134</v>
      </c>
      <c r="N1166" s="177" t="s">
        <v>3131</v>
      </c>
    </row>
    <row r="1167" spans="1:14" x14ac:dyDescent="0.25">
      <c r="A1167" s="179">
        <v>42947</v>
      </c>
      <c r="B1167" s="177">
        <v>3446</v>
      </c>
      <c r="C1167" s="177" t="str">
        <f>VLOOKUP(B1167,'Chart of Accounts'!A:B,2,FALSE)</f>
        <v>PCard Uncoded Transactions</v>
      </c>
      <c r="D1167" s="177" t="s">
        <v>265</v>
      </c>
      <c r="E1167" s="177" t="s">
        <v>264</v>
      </c>
      <c r="F1167" s="177" t="s">
        <v>382</v>
      </c>
      <c r="G1167" s="177" t="s">
        <v>245</v>
      </c>
      <c r="H1167" s="177">
        <v>10.78</v>
      </c>
      <c r="I1167" s="177">
        <v>0</v>
      </c>
      <c r="J1167" s="177" t="s">
        <v>193</v>
      </c>
      <c r="K1167" s="177" t="s">
        <v>194</v>
      </c>
      <c r="L1167" s="177" t="s">
        <v>194</v>
      </c>
      <c r="M1167" s="177" t="s">
        <v>3134</v>
      </c>
      <c r="N1167" s="177" t="s">
        <v>3095</v>
      </c>
    </row>
    <row r="1168" spans="1:14" x14ac:dyDescent="0.25">
      <c r="A1168" s="179">
        <v>42947</v>
      </c>
      <c r="B1168" s="177">
        <v>3446</v>
      </c>
      <c r="C1168" s="177" t="str">
        <f>VLOOKUP(B1168,'Chart of Accounts'!A:B,2,FALSE)</f>
        <v>PCard Uncoded Transactions</v>
      </c>
      <c r="D1168" s="177" t="s">
        <v>265</v>
      </c>
      <c r="E1168" s="177" t="s">
        <v>264</v>
      </c>
      <c r="F1168" s="177" t="s">
        <v>382</v>
      </c>
      <c r="G1168" s="177" t="s">
        <v>245</v>
      </c>
      <c r="H1168" s="177">
        <v>16.170000000000002</v>
      </c>
      <c r="I1168" s="177">
        <v>0</v>
      </c>
      <c r="J1168" s="177" t="s">
        <v>193</v>
      </c>
      <c r="K1168" s="177" t="s">
        <v>194</v>
      </c>
      <c r="L1168" s="177" t="s">
        <v>194</v>
      </c>
      <c r="M1168" s="177" t="s">
        <v>3134</v>
      </c>
      <c r="N1168" s="177" t="s">
        <v>3095</v>
      </c>
    </row>
    <row r="1169" spans="1:14" x14ac:dyDescent="0.25">
      <c r="A1169" s="179">
        <v>42947</v>
      </c>
      <c r="B1169" s="177">
        <v>3446</v>
      </c>
      <c r="C1169" s="177" t="str">
        <f>VLOOKUP(B1169,'Chart of Accounts'!A:B,2,FALSE)</f>
        <v>PCard Uncoded Transactions</v>
      </c>
      <c r="D1169" s="177" t="s">
        <v>265</v>
      </c>
      <c r="E1169" s="177" t="s">
        <v>264</v>
      </c>
      <c r="F1169" s="177" t="s">
        <v>379</v>
      </c>
      <c r="G1169" s="177" t="s">
        <v>245</v>
      </c>
      <c r="H1169" s="177">
        <v>5.83</v>
      </c>
      <c r="I1169" s="177">
        <v>0</v>
      </c>
      <c r="J1169" s="177" t="s">
        <v>193</v>
      </c>
      <c r="K1169" s="177" t="s">
        <v>194</v>
      </c>
      <c r="L1169" s="177" t="s">
        <v>194</v>
      </c>
      <c r="M1169" s="177" t="s">
        <v>3134</v>
      </c>
      <c r="N1169" s="177" t="s">
        <v>3003</v>
      </c>
    </row>
    <row r="1170" spans="1:14" x14ac:dyDescent="0.25">
      <c r="A1170" s="179">
        <v>42947</v>
      </c>
      <c r="B1170" s="177">
        <v>3446</v>
      </c>
      <c r="C1170" s="177" t="str">
        <f>VLOOKUP(B1170,'Chart of Accounts'!A:B,2,FALSE)</f>
        <v>PCard Uncoded Transactions</v>
      </c>
      <c r="D1170" s="177" t="s">
        <v>265</v>
      </c>
      <c r="E1170" s="177" t="s">
        <v>264</v>
      </c>
      <c r="F1170" s="177" t="s">
        <v>379</v>
      </c>
      <c r="G1170" s="177" t="s">
        <v>245</v>
      </c>
      <c r="H1170" s="177">
        <v>28.52</v>
      </c>
      <c r="I1170" s="177">
        <v>0</v>
      </c>
      <c r="J1170" s="177" t="s">
        <v>193</v>
      </c>
      <c r="K1170" s="177" t="s">
        <v>194</v>
      </c>
      <c r="L1170" s="177" t="s">
        <v>194</v>
      </c>
      <c r="M1170" s="177" t="s">
        <v>3134</v>
      </c>
      <c r="N1170" s="177" t="s">
        <v>223</v>
      </c>
    </row>
    <row r="1171" spans="1:14" x14ac:dyDescent="0.25">
      <c r="A1171" s="179">
        <v>42947</v>
      </c>
      <c r="B1171" s="177">
        <v>3446</v>
      </c>
      <c r="C1171" s="177" t="str">
        <f>VLOOKUP(B1171,'Chart of Accounts'!A:B,2,FALSE)</f>
        <v>PCard Uncoded Transactions</v>
      </c>
      <c r="D1171" s="177" t="s">
        <v>265</v>
      </c>
      <c r="E1171" s="177" t="s">
        <v>264</v>
      </c>
      <c r="F1171" s="177" t="s">
        <v>379</v>
      </c>
      <c r="G1171" s="177" t="s">
        <v>245</v>
      </c>
      <c r="H1171" s="177">
        <v>24.83</v>
      </c>
      <c r="I1171" s="177">
        <v>0</v>
      </c>
      <c r="J1171" s="177" t="s">
        <v>193</v>
      </c>
      <c r="K1171" s="177" t="s">
        <v>194</v>
      </c>
      <c r="L1171" s="177" t="s">
        <v>194</v>
      </c>
      <c r="M1171" s="177" t="s">
        <v>3134</v>
      </c>
      <c r="N1171" s="177" t="s">
        <v>3129</v>
      </c>
    </row>
    <row r="1172" spans="1:14" x14ac:dyDescent="0.25">
      <c r="A1172" s="179">
        <v>42947</v>
      </c>
      <c r="B1172" s="177">
        <v>3446</v>
      </c>
      <c r="C1172" s="177" t="str">
        <f>VLOOKUP(B1172,'Chart of Accounts'!A:B,2,FALSE)</f>
        <v>PCard Uncoded Transactions</v>
      </c>
      <c r="D1172" s="177" t="s">
        <v>265</v>
      </c>
      <c r="E1172" s="177" t="s">
        <v>264</v>
      </c>
      <c r="F1172" s="177" t="s">
        <v>379</v>
      </c>
      <c r="G1172" s="177" t="s">
        <v>245</v>
      </c>
      <c r="H1172" s="177">
        <v>29.47</v>
      </c>
      <c r="I1172" s="177">
        <v>0</v>
      </c>
      <c r="J1172" s="177" t="s">
        <v>193</v>
      </c>
      <c r="K1172" s="177" t="s">
        <v>194</v>
      </c>
      <c r="L1172" s="177" t="s">
        <v>194</v>
      </c>
      <c r="M1172" s="177" t="s">
        <v>3134</v>
      </c>
      <c r="N1172" s="177" t="s">
        <v>3129</v>
      </c>
    </row>
    <row r="1173" spans="1:14" x14ac:dyDescent="0.25">
      <c r="A1173" s="179">
        <v>42947</v>
      </c>
      <c r="B1173" s="177">
        <v>3446</v>
      </c>
      <c r="C1173" s="177" t="str">
        <f>VLOOKUP(B1173,'Chart of Accounts'!A:B,2,FALSE)</f>
        <v>PCard Uncoded Transactions</v>
      </c>
      <c r="D1173" s="177" t="s">
        <v>265</v>
      </c>
      <c r="E1173" s="177" t="s">
        <v>264</v>
      </c>
      <c r="F1173" s="177" t="s">
        <v>379</v>
      </c>
      <c r="G1173" s="177" t="s">
        <v>245</v>
      </c>
      <c r="H1173" s="177">
        <v>58.72</v>
      </c>
      <c r="I1173" s="177">
        <v>0</v>
      </c>
      <c r="J1173" s="177" t="s">
        <v>193</v>
      </c>
      <c r="K1173" s="177" t="s">
        <v>194</v>
      </c>
      <c r="L1173" s="177" t="s">
        <v>194</v>
      </c>
      <c r="M1173" s="177" t="s">
        <v>3134</v>
      </c>
      <c r="N1173" s="177" t="s">
        <v>3130</v>
      </c>
    </row>
    <row r="1174" spans="1:14" x14ac:dyDescent="0.25">
      <c r="A1174" s="179">
        <v>42947</v>
      </c>
      <c r="B1174" s="177">
        <v>3446</v>
      </c>
      <c r="C1174" s="177" t="str">
        <f>VLOOKUP(B1174,'Chart of Accounts'!A:B,2,FALSE)</f>
        <v>PCard Uncoded Transactions</v>
      </c>
      <c r="D1174" s="177" t="s">
        <v>265</v>
      </c>
      <c r="E1174" s="177" t="s">
        <v>264</v>
      </c>
      <c r="F1174" s="177" t="s">
        <v>379</v>
      </c>
      <c r="G1174" s="177" t="s">
        <v>245</v>
      </c>
      <c r="H1174" s="177">
        <v>18.739999999999998</v>
      </c>
      <c r="I1174" s="177">
        <v>0</v>
      </c>
      <c r="J1174" s="177" t="s">
        <v>193</v>
      </c>
      <c r="K1174" s="177" t="s">
        <v>194</v>
      </c>
      <c r="L1174" s="177" t="s">
        <v>194</v>
      </c>
      <c r="M1174" s="177" t="s">
        <v>3134</v>
      </c>
      <c r="N1174" s="177" t="s">
        <v>3129</v>
      </c>
    </row>
    <row r="1175" spans="1:14" x14ac:dyDescent="0.25">
      <c r="A1175" s="179">
        <v>42947</v>
      </c>
      <c r="B1175" s="177">
        <v>3446</v>
      </c>
      <c r="C1175" s="177" t="str">
        <f>VLOOKUP(B1175,'Chart of Accounts'!A:B,2,FALSE)</f>
        <v>PCard Uncoded Transactions</v>
      </c>
      <c r="D1175" s="177" t="s">
        <v>265</v>
      </c>
      <c r="E1175" s="177" t="s">
        <v>264</v>
      </c>
      <c r="F1175" s="177" t="s">
        <v>379</v>
      </c>
      <c r="G1175" s="177" t="s">
        <v>245</v>
      </c>
      <c r="H1175" s="177">
        <v>286.24</v>
      </c>
      <c r="I1175" s="177">
        <v>0</v>
      </c>
      <c r="J1175" s="177" t="s">
        <v>193</v>
      </c>
      <c r="K1175" s="177" t="s">
        <v>194</v>
      </c>
      <c r="L1175" s="177" t="s">
        <v>194</v>
      </c>
      <c r="M1175" s="177" t="s">
        <v>3134</v>
      </c>
      <c r="N1175" s="177" t="s">
        <v>1000</v>
      </c>
    </row>
    <row r="1176" spans="1:14" x14ac:dyDescent="0.25">
      <c r="A1176" s="179">
        <v>42947</v>
      </c>
      <c r="B1176" s="177">
        <v>3446</v>
      </c>
      <c r="C1176" s="177" t="str">
        <f>VLOOKUP(B1176,'Chart of Accounts'!A:B,2,FALSE)</f>
        <v>PCard Uncoded Transactions</v>
      </c>
      <c r="D1176" s="177" t="s">
        <v>265</v>
      </c>
      <c r="E1176" s="177" t="s">
        <v>264</v>
      </c>
      <c r="F1176" s="177" t="s">
        <v>379</v>
      </c>
      <c r="G1176" s="177" t="s">
        <v>245</v>
      </c>
      <c r="H1176" s="177">
        <v>19.29</v>
      </c>
      <c r="I1176" s="177">
        <v>0</v>
      </c>
      <c r="J1176" s="177" t="s">
        <v>193</v>
      </c>
      <c r="K1176" s="177" t="s">
        <v>194</v>
      </c>
      <c r="L1176" s="177" t="s">
        <v>194</v>
      </c>
      <c r="M1176" s="177" t="s">
        <v>3134</v>
      </c>
      <c r="N1176" s="177" t="s">
        <v>3129</v>
      </c>
    </row>
    <row r="1177" spans="1:14" x14ac:dyDescent="0.25">
      <c r="A1177" s="179">
        <v>42947</v>
      </c>
      <c r="B1177" s="177">
        <v>3446</v>
      </c>
      <c r="C1177" s="177" t="str">
        <f>VLOOKUP(B1177,'Chart of Accounts'!A:B,2,FALSE)</f>
        <v>PCard Uncoded Transactions</v>
      </c>
      <c r="D1177" s="177" t="s">
        <v>265</v>
      </c>
      <c r="E1177" s="177" t="s">
        <v>264</v>
      </c>
      <c r="F1177" s="177" t="s">
        <v>3023</v>
      </c>
      <c r="G1177" s="177" t="s">
        <v>245</v>
      </c>
      <c r="H1177" s="177">
        <v>34.71</v>
      </c>
      <c r="I1177" s="177">
        <v>0</v>
      </c>
      <c r="J1177" s="177" t="s">
        <v>193</v>
      </c>
      <c r="K1177" s="177" t="s">
        <v>194</v>
      </c>
      <c r="L1177" s="177" t="s">
        <v>194</v>
      </c>
      <c r="M1177" s="177" t="s">
        <v>3134</v>
      </c>
      <c r="N1177" s="177" t="s">
        <v>1907</v>
      </c>
    </row>
    <row r="1178" spans="1:14" x14ac:dyDescent="0.25">
      <c r="A1178" s="179">
        <v>42947</v>
      </c>
      <c r="B1178" s="177">
        <v>3446</v>
      </c>
      <c r="C1178" s="177" t="str">
        <f>VLOOKUP(B1178,'Chart of Accounts'!A:B,2,FALSE)</f>
        <v>PCard Uncoded Transactions</v>
      </c>
      <c r="D1178" s="177" t="s">
        <v>265</v>
      </c>
      <c r="E1178" s="177" t="s">
        <v>264</v>
      </c>
      <c r="F1178" s="177" t="s">
        <v>2206</v>
      </c>
      <c r="G1178" s="177" t="s">
        <v>245</v>
      </c>
      <c r="H1178" s="177">
        <v>10.16</v>
      </c>
      <c r="I1178" s="177">
        <v>0</v>
      </c>
      <c r="J1178" s="177" t="s">
        <v>193</v>
      </c>
      <c r="K1178" s="177" t="s">
        <v>194</v>
      </c>
      <c r="L1178" s="177" t="s">
        <v>194</v>
      </c>
      <c r="M1178" s="177" t="s">
        <v>3134</v>
      </c>
    </row>
    <row r="1179" spans="1:14" x14ac:dyDescent="0.25">
      <c r="A1179" s="179">
        <v>42948</v>
      </c>
      <c r="B1179" s="177">
        <v>3446</v>
      </c>
      <c r="C1179" s="177" t="str">
        <f>VLOOKUP(B1179,'Chart of Accounts'!A:B,2,FALSE)</f>
        <v>PCard Uncoded Transactions</v>
      </c>
      <c r="D1179" s="177" t="s">
        <v>265</v>
      </c>
      <c r="E1179" s="177" t="s">
        <v>264</v>
      </c>
      <c r="F1179" s="177" t="s">
        <v>3011</v>
      </c>
      <c r="G1179" s="177" t="s">
        <v>245</v>
      </c>
      <c r="H1179" s="177">
        <v>-23.91</v>
      </c>
      <c r="I1179" s="177">
        <v>0</v>
      </c>
      <c r="J1179" s="177" t="s">
        <v>193</v>
      </c>
      <c r="K1179" s="177" t="s">
        <v>194</v>
      </c>
      <c r="L1179" s="177" t="s">
        <v>194</v>
      </c>
      <c r="M1179" s="177" t="s">
        <v>3128</v>
      </c>
      <c r="N1179" s="177" t="s">
        <v>3133</v>
      </c>
    </row>
    <row r="1180" spans="1:14" x14ac:dyDescent="0.25">
      <c r="A1180" s="179">
        <v>42948</v>
      </c>
      <c r="B1180" s="177">
        <v>3446</v>
      </c>
      <c r="C1180" s="177" t="str">
        <f>VLOOKUP(B1180,'Chart of Accounts'!A:B,2,FALSE)</f>
        <v>PCard Uncoded Transactions</v>
      </c>
      <c r="D1180" s="177" t="s">
        <v>265</v>
      </c>
      <c r="E1180" s="177" t="s">
        <v>264</v>
      </c>
      <c r="F1180" s="181" t="s">
        <v>836</v>
      </c>
      <c r="G1180" s="177" t="s">
        <v>245</v>
      </c>
      <c r="H1180" s="181">
        <v>-56.51</v>
      </c>
      <c r="I1180" s="177">
        <v>0</v>
      </c>
      <c r="J1180" s="177" t="s">
        <v>193</v>
      </c>
      <c r="K1180" s="177" t="s">
        <v>194</v>
      </c>
      <c r="L1180" s="177" t="s">
        <v>194</v>
      </c>
      <c r="M1180" s="177" t="s">
        <v>3128</v>
      </c>
      <c r="N1180" s="177" t="s">
        <v>1142</v>
      </c>
    </row>
    <row r="1181" spans="1:14" x14ac:dyDescent="0.25">
      <c r="A1181" s="179">
        <v>42948</v>
      </c>
      <c r="B1181" s="177">
        <v>3446</v>
      </c>
      <c r="C1181" s="177" t="str">
        <f>VLOOKUP(B1181,'Chart of Accounts'!A:B,2,FALSE)</f>
        <v>PCard Uncoded Transactions</v>
      </c>
      <c r="D1181" s="177" t="s">
        <v>265</v>
      </c>
      <c r="E1181" s="177" t="s">
        <v>264</v>
      </c>
      <c r="F1181" s="181" t="s">
        <v>836</v>
      </c>
      <c r="G1181" s="177" t="s">
        <v>245</v>
      </c>
      <c r="H1181" s="181">
        <v>-11.69</v>
      </c>
      <c r="I1181" s="177">
        <v>0</v>
      </c>
      <c r="J1181" s="177" t="s">
        <v>193</v>
      </c>
      <c r="K1181" s="177" t="s">
        <v>194</v>
      </c>
      <c r="L1181" s="177" t="s">
        <v>194</v>
      </c>
      <c r="M1181" s="177" t="s">
        <v>3128</v>
      </c>
      <c r="N1181" s="177" t="s">
        <v>3132</v>
      </c>
    </row>
    <row r="1182" spans="1:14" x14ac:dyDescent="0.25">
      <c r="A1182" s="179">
        <v>42948</v>
      </c>
      <c r="B1182" s="177">
        <v>3446</v>
      </c>
      <c r="C1182" s="177" t="str">
        <f>VLOOKUP(B1182,'Chart of Accounts'!A:B,2,FALSE)</f>
        <v>PCard Uncoded Transactions</v>
      </c>
      <c r="D1182" s="177" t="s">
        <v>265</v>
      </c>
      <c r="E1182" s="177" t="s">
        <v>264</v>
      </c>
      <c r="F1182" s="181" t="s">
        <v>836</v>
      </c>
      <c r="G1182" s="177" t="s">
        <v>245</v>
      </c>
      <c r="H1182" s="181">
        <v>-253.84</v>
      </c>
      <c r="I1182" s="177">
        <v>0</v>
      </c>
      <c r="J1182" s="177" t="s">
        <v>193</v>
      </c>
      <c r="K1182" s="177" t="s">
        <v>194</v>
      </c>
      <c r="L1182" s="177" t="s">
        <v>194</v>
      </c>
      <c r="M1182" s="177" t="s">
        <v>3128</v>
      </c>
      <c r="N1182" s="177" t="s">
        <v>3131</v>
      </c>
    </row>
    <row r="1183" spans="1:14" x14ac:dyDescent="0.25">
      <c r="A1183" s="179">
        <v>42948</v>
      </c>
      <c r="B1183" s="177">
        <v>3446</v>
      </c>
      <c r="C1183" s="177" t="str">
        <f>VLOOKUP(B1183,'Chart of Accounts'!A:B,2,FALSE)</f>
        <v>PCard Uncoded Transactions</v>
      </c>
      <c r="D1183" s="177" t="s">
        <v>265</v>
      </c>
      <c r="E1183" s="177" t="s">
        <v>264</v>
      </c>
      <c r="F1183" s="177" t="s">
        <v>382</v>
      </c>
      <c r="G1183" s="177" t="s">
        <v>245</v>
      </c>
      <c r="H1183" s="177">
        <v>-10.78</v>
      </c>
      <c r="I1183" s="177">
        <v>0</v>
      </c>
      <c r="J1183" s="177" t="s">
        <v>193</v>
      </c>
      <c r="K1183" s="177" t="s">
        <v>194</v>
      </c>
      <c r="L1183" s="177" t="s">
        <v>194</v>
      </c>
      <c r="M1183" s="177" t="s">
        <v>3128</v>
      </c>
      <c r="N1183" s="177" t="s">
        <v>3095</v>
      </c>
    </row>
    <row r="1184" spans="1:14" x14ac:dyDescent="0.25">
      <c r="A1184" s="179">
        <v>42948</v>
      </c>
      <c r="B1184" s="177">
        <v>3446</v>
      </c>
      <c r="C1184" s="177" t="str">
        <f>VLOOKUP(B1184,'Chart of Accounts'!A:B,2,FALSE)</f>
        <v>PCard Uncoded Transactions</v>
      </c>
      <c r="D1184" s="177" t="s">
        <v>265</v>
      </c>
      <c r="E1184" s="177" t="s">
        <v>264</v>
      </c>
      <c r="F1184" s="177" t="s">
        <v>382</v>
      </c>
      <c r="G1184" s="177" t="s">
        <v>245</v>
      </c>
      <c r="H1184" s="177">
        <v>-16.170000000000002</v>
      </c>
      <c r="I1184" s="177">
        <v>0</v>
      </c>
      <c r="J1184" s="177" t="s">
        <v>193</v>
      </c>
      <c r="K1184" s="177" t="s">
        <v>194</v>
      </c>
      <c r="L1184" s="177" t="s">
        <v>194</v>
      </c>
      <c r="M1184" s="177" t="s">
        <v>3128</v>
      </c>
      <c r="N1184" s="177" t="s">
        <v>3095</v>
      </c>
    </row>
    <row r="1185" spans="1:14" x14ac:dyDescent="0.25">
      <c r="A1185" s="179">
        <v>42948</v>
      </c>
      <c r="B1185" s="177">
        <v>3446</v>
      </c>
      <c r="C1185" s="177" t="str">
        <f>VLOOKUP(B1185,'Chart of Accounts'!A:B,2,FALSE)</f>
        <v>PCard Uncoded Transactions</v>
      </c>
      <c r="D1185" s="177" t="s">
        <v>265</v>
      </c>
      <c r="E1185" s="177" t="s">
        <v>264</v>
      </c>
      <c r="F1185" s="177" t="s">
        <v>379</v>
      </c>
      <c r="G1185" s="177" t="s">
        <v>245</v>
      </c>
      <c r="H1185" s="177">
        <v>-5.83</v>
      </c>
      <c r="I1185" s="177">
        <v>0</v>
      </c>
      <c r="J1185" s="177" t="s">
        <v>193</v>
      </c>
      <c r="K1185" s="177" t="s">
        <v>194</v>
      </c>
      <c r="L1185" s="177" t="s">
        <v>194</v>
      </c>
      <c r="M1185" s="177" t="s">
        <v>3128</v>
      </c>
      <c r="N1185" s="177" t="s">
        <v>3003</v>
      </c>
    </row>
    <row r="1186" spans="1:14" x14ac:dyDescent="0.25">
      <c r="A1186" s="179">
        <v>42948</v>
      </c>
      <c r="B1186" s="177">
        <v>3446</v>
      </c>
      <c r="C1186" s="177" t="str">
        <f>VLOOKUP(B1186,'Chart of Accounts'!A:B,2,FALSE)</f>
        <v>PCard Uncoded Transactions</v>
      </c>
      <c r="D1186" s="177" t="s">
        <v>265</v>
      </c>
      <c r="E1186" s="177" t="s">
        <v>264</v>
      </c>
      <c r="F1186" s="177" t="s">
        <v>379</v>
      </c>
      <c r="G1186" s="177" t="s">
        <v>245</v>
      </c>
      <c r="H1186" s="177">
        <v>-28.52</v>
      </c>
      <c r="I1186" s="177">
        <v>0</v>
      </c>
      <c r="J1186" s="177" t="s">
        <v>193</v>
      </c>
      <c r="K1186" s="177" t="s">
        <v>194</v>
      </c>
      <c r="L1186" s="177" t="s">
        <v>194</v>
      </c>
      <c r="M1186" s="177" t="s">
        <v>3128</v>
      </c>
      <c r="N1186" s="177" t="s">
        <v>223</v>
      </c>
    </row>
    <row r="1187" spans="1:14" x14ac:dyDescent="0.25">
      <c r="A1187" s="179">
        <v>42948</v>
      </c>
      <c r="B1187" s="177">
        <v>3446</v>
      </c>
      <c r="C1187" s="177" t="str">
        <f>VLOOKUP(B1187,'Chart of Accounts'!A:B,2,FALSE)</f>
        <v>PCard Uncoded Transactions</v>
      </c>
      <c r="D1187" s="177" t="s">
        <v>265</v>
      </c>
      <c r="E1187" s="177" t="s">
        <v>264</v>
      </c>
      <c r="F1187" s="177" t="s">
        <v>379</v>
      </c>
      <c r="G1187" s="177" t="s">
        <v>245</v>
      </c>
      <c r="H1187" s="177">
        <v>-24.83</v>
      </c>
      <c r="I1187" s="177">
        <v>0</v>
      </c>
      <c r="J1187" s="177" t="s">
        <v>193</v>
      </c>
      <c r="K1187" s="177" t="s">
        <v>194</v>
      </c>
      <c r="L1187" s="177" t="s">
        <v>194</v>
      </c>
      <c r="M1187" s="177" t="s">
        <v>3128</v>
      </c>
      <c r="N1187" s="177" t="s">
        <v>3129</v>
      </c>
    </row>
    <row r="1188" spans="1:14" x14ac:dyDescent="0.25">
      <c r="A1188" s="179">
        <v>42948</v>
      </c>
      <c r="B1188" s="177">
        <v>3446</v>
      </c>
      <c r="C1188" s="177" t="str">
        <f>VLOOKUP(B1188,'Chart of Accounts'!A:B,2,FALSE)</f>
        <v>PCard Uncoded Transactions</v>
      </c>
      <c r="D1188" s="177" t="s">
        <v>265</v>
      </c>
      <c r="E1188" s="177" t="s">
        <v>264</v>
      </c>
      <c r="F1188" s="177" t="s">
        <v>379</v>
      </c>
      <c r="G1188" s="177" t="s">
        <v>245</v>
      </c>
      <c r="H1188" s="177">
        <v>-29.47</v>
      </c>
      <c r="I1188" s="177">
        <v>0</v>
      </c>
      <c r="J1188" s="177" t="s">
        <v>193</v>
      </c>
      <c r="K1188" s="177" t="s">
        <v>194</v>
      </c>
      <c r="L1188" s="177" t="s">
        <v>194</v>
      </c>
      <c r="M1188" s="177" t="s">
        <v>3128</v>
      </c>
      <c r="N1188" s="177" t="s">
        <v>3129</v>
      </c>
    </row>
    <row r="1189" spans="1:14" x14ac:dyDescent="0.25">
      <c r="A1189" s="179">
        <v>42948</v>
      </c>
      <c r="B1189" s="177">
        <v>3446</v>
      </c>
      <c r="C1189" s="177" t="str">
        <f>VLOOKUP(B1189,'Chart of Accounts'!A:B,2,FALSE)</f>
        <v>PCard Uncoded Transactions</v>
      </c>
      <c r="D1189" s="177" t="s">
        <v>265</v>
      </c>
      <c r="E1189" s="177" t="s">
        <v>264</v>
      </c>
      <c r="F1189" s="177" t="s">
        <v>379</v>
      </c>
      <c r="G1189" s="177" t="s">
        <v>245</v>
      </c>
      <c r="H1189" s="177">
        <v>-58.72</v>
      </c>
      <c r="I1189" s="177">
        <v>0</v>
      </c>
      <c r="J1189" s="177" t="s">
        <v>193</v>
      </c>
      <c r="K1189" s="177" t="s">
        <v>194</v>
      </c>
      <c r="L1189" s="177" t="s">
        <v>194</v>
      </c>
      <c r="M1189" s="177" t="s">
        <v>3128</v>
      </c>
      <c r="N1189" s="177" t="s">
        <v>3130</v>
      </c>
    </row>
    <row r="1190" spans="1:14" x14ac:dyDescent="0.25">
      <c r="A1190" s="179">
        <v>42948</v>
      </c>
      <c r="B1190" s="177">
        <v>3446</v>
      </c>
      <c r="C1190" s="177" t="str">
        <f>VLOOKUP(B1190,'Chart of Accounts'!A:B,2,FALSE)</f>
        <v>PCard Uncoded Transactions</v>
      </c>
      <c r="D1190" s="177" t="s">
        <v>265</v>
      </c>
      <c r="E1190" s="177" t="s">
        <v>264</v>
      </c>
      <c r="F1190" s="177" t="s">
        <v>379</v>
      </c>
      <c r="G1190" s="177" t="s">
        <v>245</v>
      </c>
      <c r="H1190" s="177">
        <v>-18.739999999999998</v>
      </c>
      <c r="I1190" s="177">
        <v>0</v>
      </c>
      <c r="J1190" s="177" t="s">
        <v>193</v>
      </c>
      <c r="K1190" s="177" t="s">
        <v>194</v>
      </c>
      <c r="L1190" s="177" t="s">
        <v>194</v>
      </c>
      <c r="M1190" s="177" t="s">
        <v>3128</v>
      </c>
      <c r="N1190" s="177" t="s">
        <v>3129</v>
      </c>
    </row>
    <row r="1191" spans="1:14" x14ac:dyDescent="0.25">
      <c r="A1191" s="179">
        <v>42948</v>
      </c>
      <c r="B1191" s="177">
        <v>3446</v>
      </c>
      <c r="C1191" s="177" t="str">
        <f>VLOOKUP(B1191,'Chart of Accounts'!A:B,2,FALSE)</f>
        <v>PCard Uncoded Transactions</v>
      </c>
      <c r="D1191" s="177" t="s">
        <v>265</v>
      </c>
      <c r="E1191" s="177" t="s">
        <v>264</v>
      </c>
      <c r="F1191" s="177" t="s">
        <v>379</v>
      </c>
      <c r="G1191" s="177" t="s">
        <v>245</v>
      </c>
      <c r="H1191" s="177">
        <v>-286.24</v>
      </c>
      <c r="I1191" s="177">
        <v>0</v>
      </c>
      <c r="J1191" s="177" t="s">
        <v>193</v>
      </c>
      <c r="K1191" s="177" t="s">
        <v>194</v>
      </c>
      <c r="L1191" s="177" t="s">
        <v>194</v>
      </c>
      <c r="M1191" s="177" t="s">
        <v>3128</v>
      </c>
      <c r="N1191" s="177" t="s">
        <v>1000</v>
      </c>
    </row>
    <row r="1192" spans="1:14" x14ac:dyDescent="0.25">
      <c r="A1192" s="179">
        <v>42948</v>
      </c>
      <c r="B1192" s="177">
        <v>3446</v>
      </c>
      <c r="C1192" s="177" t="str">
        <f>VLOOKUP(B1192,'Chart of Accounts'!A:B,2,FALSE)</f>
        <v>PCard Uncoded Transactions</v>
      </c>
      <c r="D1192" s="177" t="s">
        <v>265</v>
      </c>
      <c r="E1192" s="177" t="s">
        <v>264</v>
      </c>
      <c r="F1192" s="177" t="s">
        <v>379</v>
      </c>
      <c r="G1192" s="177" t="s">
        <v>245</v>
      </c>
      <c r="H1192" s="177">
        <v>-19.29</v>
      </c>
      <c r="I1192" s="177">
        <v>0</v>
      </c>
      <c r="J1192" s="177" t="s">
        <v>193</v>
      </c>
      <c r="K1192" s="177" t="s">
        <v>194</v>
      </c>
      <c r="L1192" s="177" t="s">
        <v>194</v>
      </c>
      <c r="M1192" s="177" t="s">
        <v>3128</v>
      </c>
      <c r="N1192" s="177" t="s">
        <v>3129</v>
      </c>
    </row>
    <row r="1193" spans="1:14" x14ac:dyDescent="0.25">
      <c r="A1193" s="179">
        <v>42948</v>
      </c>
      <c r="B1193" s="177">
        <v>3446</v>
      </c>
      <c r="C1193" s="177" t="str">
        <f>VLOOKUP(B1193,'Chart of Accounts'!A:B,2,FALSE)</f>
        <v>PCard Uncoded Transactions</v>
      </c>
      <c r="D1193" s="177" t="s">
        <v>265</v>
      </c>
      <c r="E1193" s="177" t="s">
        <v>264</v>
      </c>
      <c r="F1193" s="177" t="s">
        <v>3023</v>
      </c>
      <c r="G1193" s="177" t="s">
        <v>245</v>
      </c>
      <c r="H1193" s="177">
        <v>-34.71</v>
      </c>
      <c r="I1193" s="177">
        <v>0</v>
      </c>
      <c r="J1193" s="177" t="s">
        <v>193</v>
      </c>
      <c r="K1193" s="177" t="s">
        <v>194</v>
      </c>
      <c r="L1193" s="177" t="s">
        <v>194</v>
      </c>
      <c r="M1193" s="177" t="s">
        <v>3128</v>
      </c>
      <c r="N1193" s="177" t="s">
        <v>1907</v>
      </c>
    </row>
    <row r="1194" spans="1:14" x14ac:dyDescent="0.25">
      <c r="A1194" s="179">
        <v>42948</v>
      </c>
      <c r="B1194" s="177">
        <v>3446</v>
      </c>
      <c r="C1194" s="177" t="str">
        <f>VLOOKUP(B1194,'Chart of Accounts'!A:B,2,FALSE)</f>
        <v>PCard Uncoded Transactions</v>
      </c>
      <c r="D1194" s="177" t="s">
        <v>265</v>
      </c>
      <c r="E1194" s="177" t="s">
        <v>264</v>
      </c>
      <c r="F1194" s="177" t="s">
        <v>2206</v>
      </c>
      <c r="G1194" s="177" t="s">
        <v>245</v>
      </c>
      <c r="H1194" s="177">
        <v>-10.16</v>
      </c>
      <c r="I1194" s="177">
        <v>0</v>
      </c>
      <c r="J1194" s="177" t="s">
        <v>193</v>
      </c>
      <c r="K1194" s="177" t="s">
        <v>194</v>
      </c>
      <c r="L1194" s="177" t="s">
        <v>194</v>
      </c>
      <c r="M1194" s="177" t="s">
        <v>3128</v>
      </c>
    </row>
    <row r="1195" spans="1:14" x14ac:dyDescent="0.25">
      <c r="A1195" s="179">
        <v>42978</v>
      </c>
      <c r="B1195" s="177">
        <v>3446</v>
      </c>
      <c r="C1195" s="177" t="str">
        <f>VLOOKUP(B1195,'Chart of Accounts'!A:B,2,FALSE)</f>
        <v>PCard Uncoded Transactions</v>
      </c>
      <c r="D1195" s="177" t="s">
        <v>265</v>
      </c>
      <c r="E1195" s="177" t="s">
        <v>264</v>
      </c>
      <c r="F1195" s="177" t="s">
        <v>3023</v>
      </c>
      <c r="G1195" s="177" t="s">
        <v>245</v>
      </c>
      <c r="H1195" s="177">
        <v>34.71</v>
      </c>
      <c r="I1195" s="177">
        <v>0</v>
      </c>
      <c r="J1195" s="177" t="s">
        <v>193</v>
      </c>
      <c r="K1195" s="177" t="s">
        <v>194</v>
      </c>
      <c r="L1195" s="177" t="s">
        <v>194</v>
      </c>
      <c r="M1195" s="177" t="s">
        <v>3127</v>
      </c>
      <c r="N1195" s="177" t="s">
        <v>1907</v>
      </c>
    </row>
    <row r="1196" spans="1:14" x14ac:dyDescent="0.25">
      <c r="A1196" s="179">
        <v>42978</v>
      </c>
      <c r="B1196" s="177">
        <v>3446</v>
      </c>
      <c r="C1196" s="177" t="str">
        <f>VLOOKUP(B1196,'Chart of Accounts'!A:B,2,FALSE)</f>
        <v>PCard Uncoded Transactions</v>
      </c>
      <c r="D1196" s="177" t="s">
        <v>265</v>
      </c>
      <c r="E1196" s="177" t="s">
        <v>264</v>
      </c>
      <c r="F1196" s="177" t="s">
        <v>2206</v>
      </c>
      <c r="G1196" s="177" t="s">
        <v>245</v>
      </c>
      <c r="H1196" s="177">
        <v>10.16</v>
      </c>
      <c r="I1196" s="177">
        <v>0</v>
      </c>
      <c r="J1196" s="177" t="s">
        <v>193</v>
      </c>
      <c r="K1196" s="177" t="s">
        <v>194</v>
      </c>
      <c r="L1196" s="177" t="s">
        <v>194</v>
      </c>
      <c r="M1196" s="177" t="s">
        <v>3127</v>
      </c>
    </row>
    <row r="1197" spans="1:14" x14ac:dyDescent="0.25">
      <c r="A1197" s="179">
        <v>42978</v>
      </c>
      <c r="B1197" s="177">
        <v>3446</v>
      </c>
      <c r="C1197" s="177" t="str">
        <f>VLOOKUP(B1197,'Chart of Accounts'!A:B,2,FALSE)</f>
        <v>PCard Uncoded Transactions</v>
      </c>
      <c r="D1197" s="177" t="s">
        <v>265</v>
      </c>
      <c r="E1197" s="177" t="s">
        <v>264</v>
      </c>
      <c r="F1197" s="181" t="s">
        <v>836</v>
      </c>
      <c r="G1197" s="177" t="s">
        <v>245</v>
      </c>
      <c r="H1197" s="181">
        <v>458.47</v>
      </c>
      <c r="I1197" s="177">
        <v>0</v>
      </c>
      <c r="J1197" s="177" t="s">
        <v>193</v>
      </c>
      <c r="K1197" s="177" t="s">
        <v>194</v>
      </c>
      <c r="L1197" s="177" t="s">
        <v>194</v>
      </c>
      <c r="M1197" s="177" t="s">
        <v>2296</v>
      </c>
      <c r="N1197" s="177" t="s">
        <v>3111</v>
      </c>
    </row>
    <row r="1198" spans="1:14" x14ac:dyDescent="0.25">
      <c r="A1198" s="179">
        <v>42978</v>
      </c>
      <c r="B1198" s="177">
        <v>3446</v>
      </c>
      <c r="C1198" s="177" t="str">
        <f>VLOOKUP(B1198,'Chart of Accounts'!A:B,2,FALSE)</f>
        <v>PCard Uncoded Transactions</v>
      </c>
      <c r="D1198" s="177" t="s">
        <v>265</v>
      </c>
      <c r="E1198" s="177" t="s">
        <v>264</v>
      </c>
      <c r="F1198" s="177" t="s">
        <v>3023</v>
      </c>
      <c r="G1198" s="177" t="s">
        <v>245</v>
      </c>
      <c r="H1198" s="177">
        <v>486</v>
      </c>
      <c r="I1198" s="177">
        <v>0</v>
      </c>
      <c r="J1198" s="177" t="s">
        <v>193</v>
      </c>
      <c r="K1198" s="177" t="s">
        <v>194</v>
      </c>
      <c r="L1198" s="177" t="s">
        <v>194</v>
      </c>
      <c r="M1198" s="177" t="s">
        <v>2296</v>
      </c>
      <c r="N1198" s="177" t="s">
        <v>3064</v>
      </c>
    </row>
    <row r="1199" spans="1:14" x14ac:dyDescent="0.25">
      <c r="A1199" s="179">
        <v>42979</v>
      </c>
      <c r="B1199" s="177">
        <v>3446</v>
      </c>
      <c r="C1199" s="177" t="str">
        <f>VLOOKUP(B1199,'Chart of Accounts'!A:B,2,FALSE)</f>
        <v>PCard Uncoded Transactions</v>
      </c>
      <c r="D1199" s="177" t="s">
        <v>265</v>
      </c>
      <c r="E1199" s="177" t="s">
        <v>264</v>
      </c>
      <c r="F1199" s="177" t="s">
        <v>3023</v>
      </c>
      <c r="G1199" s="177" t="s">
        <v>245</v>
      </c>
      <c r="H1199" s="177">
        <v>-34.71</v>
      </c>
      <c r="I1199" s="177">
        <v>0</v>
      </c>
      <c r="J1199" s="177" t="s">
        <v>193</v>
      </c>
      <c r="K1199" s="177" t="s">
        <v>194</v>
      </c>
      <c r="L1199" s="177" t="s">
        <v>194</v>
      </c>
      <c r="M1199" s="177" t="s">
        <v>3126</v>
      </c>
      <c r="N1199" s="177" t="s">
        <v>1907</v>
      </c>
    </row>
    <row r="1200" spans="1:14" x14ac:dyDescent="0.25">
      <c r="A1200" s="179">
        <v>42979</v>
      </c>
      <c r="B1200" s="177">
        <v>3446</v>
      </c>
      <c r="C1200" s="177" t="str">
        <f>VLOOKUP(B1200,'Chart of Accounts'!A:B,2,FALSE)</f>
        <v>PCard Uncoded Transactions</v>
      </c>
      <c r="D1200" s="177" t="s">
        <v>265</v>
      </c>
      <c r="E1200" s="177" t="s">
        <v>264</v>
      </c>
      <c r="F1200" s="177" t="s">
        <v>2206</v>
      </c>
      <c r="G1200" s="177" t="s">
        <v>245</v>
      </c>
      <c r="H1200" s="177">
        <v>-10.16</v>
      </c>
      <c r="I1200" s="177">
        <v>0</v>
      </c>
      <c r="J1200" s="177" t="s">
        <v>193</v>
      </c>
      <c r="K1200" s="177" t="s">
        <v>194</v>
      </c>
      <c r="L1200" s="177" t="s">
        <v>194</v>
      </c>
      <c r="M1200" s="177" t="s">
        <v>3126</v>
      </c>
    </row>
    <row r="1201" spans="1:14" x14ac:dyDescent="0.25">
      <c r="A1201" s="179">
        <v>42979</v>
      </c>
      <c r="B1201" s="177">
        <v>3446</v>
      </c>
      <c r="C1201" s="177" t="str">
        <f>VLOOKUP(B1201,'Chart of Accounts'!A:B,2,FALSE)</f>
        <v>PCard Uncoded Transactions</v>
      </c>
      <c r="D1201" s="177" t="s">
        <v>265</v>
      </c>
      <c r="E1201" s="177" t="s">
        <v>264</v>
      </c>
      <c r="F1201" s="181" t="s">
        <v>836</v>
      </c>
      <c r="G1201" s="177" t="s">
        <v>245</v>
      </c>
      <c r="H1201" s="181">
        <v>-458.47</v>
      </c>
      <c r="I1201" s="177">
        <v>0</v>
      </c>
      <c r="J1201" s="177" t="s">
        <v>193</v>
      </c>
      <c r="K1201" s="177" t="s">
        <v>194</v>
      </c>
      <c r="L1201" s="177" t="s">
        <v>194</v>
      </c>
      <c r="M1201" s="177" t="s">
        <v>2293</v>
      </c>
      <c r="N1201" s="177" t="s">
        <v>3111</v>
      </c>
    </row>
    <row r="1202" spans="1:14" x14ac:dyDescent="0.25">
      <c r="A1202" s="179">
        <v>42979</v>
      </c>
      <c r="B1202" s="177">
        <v>3446</v>
      </c>
      <c r="C1202" s="177" t="str">
        <f>VLOOKUP(B1202,'Chart of Accounts'!A:B,2,FALSE)</f>
        <v>PCard Uncoded Transactions</v>
      </c>
      <c r="D1202" s="177" t="s">
        <v>265</v>
      </c>
      <c r="E1202" s="177" t="s">
        <v>264</v>
      </c>
      <c r="F1202" s="177" t="s">
        <v>3023</v>
      </c>
      <c r="G1202" s="177" t="s">
        <v>245</v>
      </c>
      <c r="H1202" s="177">
        <v>-486</v>
      </c>
      <c r="I1202" s="177">
        <v>0</v>
      </c>
      <c r="J1202" s="177" t="s">
        <v>193</v>
      </c>
      <c r="K1202" s="177" t="s">
        <v>194</v>
      </c>
      <c r="L1202" s="177" t="s">
        <v>194</v>
      </c>
      <c r="M1202" s="177" t="s">
        <v>2293</v>
      </c>
      <c r="N1202" s="177" t="s">
        <v>3064</v>
      </c>
    </row>
    <row r="1203" spans="1:14" x14ac:dyDescent="0.25">
      <c r="A1203" s="179">
        <v>43008</v>
      </c>
      <c r="B1203" s="177">
        <v>3446</v>
      </c>
      <c r="C1203" s="177" t="str">
        <f>VLOOKUP(B1203,'Chart of Accounts'!A:B,2,FALSE)</f>
        <v>PCard Uncoded Transactions</v>
      </c>
      <c r="D1203" s="177" t="s">
        <v>265</v>
      </c>
      <c r="E1203" s="177" t="s">
        <v>264</v>
      </c>
      <c r="F1203" s="181" t="s">
        <v>836</v>
      </c>
      <c r="G1203" s="177" t="s">
        <v>245</v>
      </c>
      <c r="H1203" s="181">
        <v>458.47</v>
      </c>
      <c r="I1203" s="177">
        <v>0</v>
      </c>
      <c r="J1203" s="177" t="s">
        <v>193</v>
      </c>
      <c r="K1203" s="177" t="s">
        <v>194</v>
      </c>
      <c r="L1203" s="177" t="s">
        <v>194</v>
      </c>
      <c r="M1203" s="177" t="s">
        <v>2286</v>
      </c>
      <c r="N1203" s="177" t="s">
        <v>3111</v>
      </c>
    </row>
    <row r="1204" spans="1:14" x14ac:dyDescent="0.25">
      <c r="A1204" s="179">
        <v>43008</v>
      </c>
      <c r="B1204" s="177">
        <v>3446</v>
      </c>
      <c r="C1204" s="177" t="str">
        <f>VLOOKUP(B1204,'Chart of Accounts'!A:B,2,FALSE)</f>
        <v>PCard Uncoded Transactions</v>
      </c>
      <c r="D1204" s="177" t="s">
        <v>265</v>
      </c>
      <c r="E1204" s="177" t="s">
        <v>264</v>
      </c>
      <c r="F1204" s="177" t="s">
        <v>3023</v>
      </c>
      <c r="G1204" s="177" t="s">
        <v>245</v>
      </c>
      <c r="H1204" s="177">
        <v>486</v>
      </c>
      <c r="I1204" s="177">
        <v>0</v>
      </c>
      <c r="J1204" s="177" t="s">
        <v>193</v>
      </c>
      <c r="K1204" s="177" t="s">
        <v>194</v>
      </c>
      <c r="L1204" s="177" t="s">
        <v>194</v>
      </c>
      <c r="M1204" s="177" t="s">
        <v>2286</v>
      </c>
      <c r="N1204" s="177" t="s">
        <v>3064</v>
      </c>
    </row>
    <row r="1205" spans="1:14" x14ac:dyDescent="0.25">
      <c r="A1205" s="179">
        <v>43008</v>
      </c>
      <c r="B1205" s="177">
        <v>3446</v>
      </c>
      <c r="C1205" s="177" t="str">
        <f>VLOOKUP(B1205,'Chart of Accounts'!A:B,2,FALSE)</f>
        <v>PCard Uncoded Transactions</v>
      </c>
      <c r="D1205" s="177" t="s">
        <v>265</v>
      </c>
      <c r="E1205" s="177" t="s">
        <v>264</v>
      </c>
      <c r="F1205" s="177" t="s">
        <v>3023</v>
      </c>
      <c r="G1205" s="177" t="s">
        <v>245</v>
      </c>
      <c r="H1205" s="177">
        <v>34.71</v>
      </c>
      <c r="I1205" s="177">
        <v>0</v>
      </c>
      <c r="J1205" s="177" t="s">
        <v>193</v>
      </c>
      <c r="K1205" s="177" t="s">
        <v>194</v>
      </c>
      <c r="L1205" s="177" t="s">
        <v>194</v>
      </c>
      <c r="M1205" s="177" t="s">
        <v>3125</v>
      </c>
      <c r="N1205" s="177" t="s">
        <v>1907</v>
      </c>
    </row>
    <row r="1206" spans="1:14" x14ac:dyDescent="0.25">
      <c r="A1206" s="179">
        <v>43008</v>
      </c>
      <c r="B1206" s="177">
        <v>3446</v>
      </c>
      <c r="C1206" s="177" t="str">
        <f>VLOOKUP(B1206,'Chart of Accounts'!A:B,2,FALSE)</f>
        <v>PCard Uncoded Transactions</v>
      </c>
      <c r="D1206" s="177" t="s">
        <v>265</v>
      </c>
      <c r="E1206" s="177" t="s">
        <v>264</v>
      </c>
      <c r="F1206" s="177" t="s">
        <v>2206</v>
      </c>
      <c r="G1206" s="177" t="s">
        <v>245</v>
      </c>
      <c r="H1206" s="177">
        <v>10.16</v>
      </c>
      <c r="I1206" s="177">
        <v>0</v>
      </c>
      <c r="J1206" s="177" t="s">
        <v>193</v>
      </c>
      <c r="K1206" s="177" t="s">
        <v>194</v>
      </c>
      <c r="L1206" s="177" t="s">
        <v>194</v>
      </c>
      <c r="M1206" s="177" t="s">
        <v>3125</v>
      </c>
    </row>
    <row r="1207" spans="1:14" x14ac:dyDescent="0.25">
      <c r="A1207" s="179">
        <v>43008</v>
      </c>
      <c r="B1207" s="177">
        <v>3446</v>
      </c>
      <c r="C1207" s="177" t="str">
        <f>VLOOKUP(B1207,'Chart of Accounts'!A:B,2,FALSE)</f>
        <v>PCard Uncoded Transactions</v>
      </c>
      <c r="D1207" s="177" t="s">
        <v>265</v>
      </c>
      <c r="E1207" s="177" t="s">
        <v>264</v>
      </c>
      <c r="F1207" s="177" t="s">
        <v>3011</v>
      </c>
      <c r="G1207" s="177" t="s">
        <v>245</v>
      </c>
      <c r="H1207" s="177">
        <v>35.619999999999997</v>
      </c>
      <c r="I1207" s="177">
        <v>0</v>
      </c>
      <c r="J1207" s="177" t="s">
        <v>193</v>
      </c>
      <c r="K1207" s="177" t="s">
        <v>194</v>
      </c>
      <c r="L1207" s="177" t="s">
        <v>194</v>
      </c>
      <c r="M1207" s="177" t="s">
        <v>3124</v>
      </c>
      <c r="N1207" s="177" t="s">
        <v>3101</v>
      </c>
    </row>
    <row r="1208" spans="1:14" x14ac:dyDescent="0.25">
      <c r="A1208" s="179">
        <v>43008</v>
      </c>
      <c r="B1208" s="177">
        <v>3446</v>
      </c>
      <c r="C1208" s="177" t="str">
        <f>VLOOKUP(B1208,'Chart of Accounts'!A:B,2,FALSE)</f>
        <v>PCard Uncoded Transactions</v>
      </c>
      <c r="D1208" s="177" t="s">
        <v>265</v>
      </c>
      <c r="E1208" s="177" t="s">
        <v>264</v>
      </c>
      <c r="F1208" s="181" t="s">
        <v>836</v>
      </c>
      <c r="G1208" s="177" t="s">
        <v>245</v>
      </c>
      <c r="H1208" s="181">
        <v>8.5500000000000007</v>
      </c>
      <c r="I1208" s="177">
        <v>0</v>
      </c>
      <c r="J1208" s="177" t="s">
        <v>193</v>
      </c>
      <c r="K1208" s="177" t="s">
        <v>194</v>
      </c>
      <c r="L1208" s="177" t="s">
        <v>194</v>
      </c>
      <c r="M1208" s="177" t="s">
        <v>3124</v>
      </c>
      <c r="N1208" s="177" t="s">
        <v>3122</v>
      </c>
    </row>
    <row r="1209" spans="1:14" x14ac:dyDescent="0.25">
      <c r="A1209" s="179">
        <v>43008</v>
      </c>
      <c r="B1209" s="177">
        <v>3446</v>
      </c>
      <c r="C1209" s="177" t="str">
        <f>VLOOKUP(B1209,'Chart of Accounts'!A:B,2,FALSE)</f>
        <v>PCard Uncoded Transactions</v>
      </c>
      <c r="D1209" s="177" t="s">
        <v>265</v>
      </c>
      <c r="E1209" s="177" t="s">
        <v>264</v>
      </c>
      <c r="F1209" s="181" t="s">
        <v>836</v>
      </c>
      <c r="G1209" s="177" t="s">
        <v>245</v>
      </c>
      <c r="H1209" s="181">
        <v>728.41</v>
      </c>
      <c r="I1209" s="177">
        <v>0</v>
      </c>
      <c r="J1209" s="177" t="s">
        <v>193</v>
      </c>
      <c r="K1209" s="177" t="s">
        <v>194</v>
      </c>
      <c r="L1209" s="177" t="s">
        <v>194</v>
      </c>
      <c r="M1209" s="177" t="s">
        <v>3124</v>
      </c>
      <c r="N1209" s="177" t="s">
        <v>3121</v>
      </c>
    </row>
    <row r="1210" spans="1:14" x14ac:dyDescent="0.25">
      <c r="A1210" s="179">
        <v>43008</v>
      </c>
      <c r="B1210" s="177">
        <v>3446</v>
      </c>
      <c r="C1210" s="177" t="str">
        <f>VLOOKUP(B1210,'Chart of Accounts'!A:B,2,FALSE)</f>
        <v>PCard Uncoded Transactions</v>
      </c>
      <c r="D1210" s="177" t="s">
        <v>265</v>
      </c>
      <c r="E1210" s="177" t="s">
        <v>264</v>
      </c>
      <c r="F1210" s="181" t="s">
        <v>836</v>
      </c>
      <c r="G1210" s="177" t="s">
        <v>245</v>
      </c>
      <c r="H1210" s="181">
        <v>97.39</v>
      </c>
      <c r="I1210" s="177">
        <v>0</v>
      </c>
      <c r="J1210" s="177" t="s">
        <v>193</v>
      </c>
      <c r="K1210" s="177" t="s">
        <v>194</v>
      </c>
      <c r="L1210" s="177" t="s">
        <v>194</v>
      </c>
      <c r="M1210" s="177" t="s">
        <v>3124</v>
      </c>
      <c r="N1210" s="177" t="s">
        <v>3120</v>
      </c>
    </row>
    <row r="1211" spans="1:14" x14ac:dyDescent="0.25">
      <c r="A1211" s="179">
        <v>43008</v>
      </c>
      <c r="B1211" s="177">
        <v>3446</v>
      </c>
      <c r="C1211" s="177" t="str">
        <f>VLOOKUP(B1211,'Chart of Accounts'!A:B,2,FALSE)</f>
        <v>PCard Uncoded Transactions</v>
      </c>
      <c r="D1211" s="177" t="s">
        <v>265</v>
      </c>
      <c r="E1211" s="177" t="s">
        <v>264</v>
      </c>
      <c r="F1211" s="181" t="s">
        <v>836</v>
      </c>
      <c r="G1211" s="177" t="s">
        <v>245</v>
      </c>
      <c r="H1211" s="181">
        <v>10.24</v>
      </c>
      <c r="I1211" s="177">
        <v>0</v>
      </c>
      <c r="J1211" s="177" t="s">
        <v>193</v>
      </c>
      <c r="K1211" s="177" t="s">
        <v>194</v>
      </c>
      <c r="L1211" s="177" t="s">
        <v>194</v>
      </c>
      <c r="M1211" s="177" t="s">
        <v>3124</v>
      </c>
      <c r="N1211" s="177" t="s">
        <v>3119</v>
      </c>
    </row>
    <row r="1212" spans="1:14" x14ac:dyDescent="0.25">
      <c r="A1212" s="179">
        <v>43008</v>
      </c>
      <c r="B1212" s="177">
        <v>3446</v>
      </c>
      <c r="C1212" s="177" t="str">
        <f>VLOOKUP(B1212,'Chart of Accounts'!A:B,2,FALSE)</f>
        <v>PCard Uncoded Transactions</v>
      </c>
      <c r="D1212" s="177" t="s">
        <v>265</v>
      </c>
      <c r="E1212" s="177" t="s">
        <v>264</v>
      </c>
      <c r="F1212" s="181" t="s">
        <v>836</v>
      </c>
      <c r="G1212" s="177" t="s">
        <v>245</v>
      </c>
      <c r="H1212" s="181">
        <v>515.03</v>
      </c>
      <c r="I1212" s="177">
        <v>0</v>
      </c>
      <c r="J1212" s="177" t="s">
        <v>193</v>
      </c>
      <c r="K1212" s="177" t="s">
        <v>194</v>
      </c>
      <c r="L1212" s="177" t="s">
        <v>194</v>
      </c>
      <c r="M1212" s="177" t="s">
        <v>3124</v>
      </c>
      <c r="N1212" s="177" t="s">
        <v>3118</v>
      </c>
    </row>
    <row r="1213" spans="1:14" x14ac:dyDescent="0.25">
      <c r="A1213" s="179">
        <v>43008</v>
      </c>
      <c r="B1213" s="177">
        <v>3446</v>
      </c>
      <c r="C1213" s="177" t="str">
        <f>VLOOKUP(B1213,'Chart of Accounts'!A:B,2,FALSE)</f>
        <v>PCard Uncoded Transactions</v>
      </c>
      <c r="D1213" s="177" t="s">
        <v>265</v>
      </c>
      <c r="E1213" s="177" t="s">
        <v>264</v>
      </c>
      <c r="F1213" s="181" t="s">
        <v>836</v>
      </c>
      <c r="G1213" s="177" t="s">
        <v>245</v>
      </c>
      <c r="H1213" s="181">
        <v>11.66</v>
      </c>
      <c r="I1213" s="177">
        <v>0</v>
      </c>
      <c r="J1213" s="177" t="s">
        <v>193</v>
      </c>
      <c r="K1213" s="177" t="s">
        <v>194</v>
      </c>
      <c r="L1213" s="177" t="s">
        <v>194</v>
      </c>
      <c r="M1213" s="177" t="s">
        <v>3124</v>
      </c>
      <c r="N1213" s="177" t="s">
        <v>3117</v>
      </c>
    </row>
    <row r="1214" spans="1:14" x14ac:dyDescent="0.25">
      <c r="A1214" s="179">
        <v>43008</v>
      </c>
      <c r="B1214" s="177">
        <v>3446</v>
      </c>
      <c r="C1214" s="177" t="str">
        <f>VLOOKUP(B1214,'Chart of Accounts'!A:B,2,FALSE)</f>
        <v>PCard Uncoded Transactions</v>
      </c>
      <c r="D1214" s="177" t="s">
        <v>265</v>
      </c>
      <c r="E1214" s="177" t="s">
        <v>264</v>
      </c>
      <c r="F1214" s="181" t="s">
        <v>836</v>
      </c>
      <c r="G1214" s="177" t="s">
        <v>245</v>
      </c>
      <c r="H1214" s="181">
        <v>71.239999999999995</v>
      </c>
      <c r="I1214" s="177">
        <v>0</v>
      </c>
      <c r="J1214" s="177" t="s">
        <v>193</v>
      </c>
      <c r="K1214" s="177" t="s">
        <v>194</v>
      </c>
      <c r="L1214" s="177" t="s">
        <v>194</v>
      </c>
      <c r="M1214" s="177" t="s">
        <v>3124</v>
      </c>
      <c r="N1214" s="177" t="s">
        <v>3116</v>
      </c>
    </row>
    <row r="1215" spans="1:14" x14ac:dyDescent="0.25">
      <c r="A1215" s="179">
        <v>43008</v>
      </c>
      <c r="B1215" s="177">
        <v>3446</v>
      </c>
      <c r="C1215" s="177" t="str">
        <f>VLOOKUP(B1215,'Chart of Accounts'!A:B,2,FALSE)</f>
        <v>PCard Uncoded Transactions</v>
      </c>
      <c r="D1215" s="177" t="s">
        <v>265</v>
      </c>
      <c r="E1215" s="177" t="s">
        <v>264</v>
      </c>
      <c r="F1215" s="181" t="s">
        <v>836</v>
      </c>
      <c r="G1215" s="177" t="s">
        <v>245</v>
      </c>
      <c r="H1215" s="181">
        <v>9.57</v>
      </c>
      <c r="I1215" s="177">
        <v>0</v>
      </c>
      <c r="J1215" s="177" t="s">
        <v>193</v>
      </c>
      <c r="K1215" s="177" t="s">
        <v>194</v>
      </c>
      <c r="L1215" s="177" t="s">
        <v>194</v>
      </c>
      <c r="M1215" s="177" t="s">
        <v>3124</v>
      </c>
      <c r="N1215" s="177" t="s">
        <v>3115</v>
      </c>
    </row>
    <row r="1216" spans="1:14" x14ac:dyDescent="0.25">
      <c r="A1216" s="179">
        <v>43008</v>
      </c>
      <c r="B1216" s="177">
        <v>3446</v>
      </c>
      <c r="C1216" s="177" t="str">
        <f>VLOOKUP(B1216,'Chart of Accounts'!A:B,2,FALSE)</f>
        <v>PCard Uncoded Transactions</v>
      </c>
      <c r="D1216" s="177" t="s">
        <v>265</v>
      </c>
      <c r="E1216" s="177" t="s">
        <v>264</v>
      </c>
      <c r="F1216" s="181" t="s">
        <v>836</v>
      </c>
      <c r="G1216" s="177" t="s">
        <v>245</v>
      </c>
      <c r="H1216" s="181">
        <v>11.5</v>
      </c>
      <c r="I1216" s="177">
        <v>0</v>
      </c>
      <c r="J1216" s="177" t="s">
        <v>193</v>
      </c>
      <c r="K1216" s="177" t="s">
        <v>194</v>
      </c>
      <c r="L1216" s="177" t="s">
        <v>194</v>
      </c>
      <c r="M1216" s="177" t="s">
        <v>3124</v>
      </c>
      <c r="N1216" s="177" t="s">
        <v>3114</v>
      </c>
    </row>
    <row r="1217" spans="1:14" x14ac:dyDescent="0.25">
      <c r="A1217" s="179">
        <v>43008</v>
      </c>
      <c r="B1217" s="177">
        <v>3446</v>
      </c>
      <c r="C1217" s="177" t="str">
        <f>VLOOKUP(B1217,'Chart of Accounts'!A:B,2,FALSE)</f>
        <v>PCard Uncoded Transactions</v>
      </c>
      <c r="D1217" s="177" t="s">
        <v>265</v>
      </c>
      <c r="E1217" s="177" t="s">
        <v>264</v>
      </c>
      <c r="F1217" s="181" t="s">
        <v>836</v>
      </c>
      <c r="G1217" s="177" t="s">
        <v>245</v>
      </c>
      <c r="H1217" s="181">
        <v>12.56</v>
      </c>
      <c r="I1217" s="177">
        <v>0</v>
      </c>
      <c r="J1217" s="177" t="s">
        <v>193</v>
      </c>
      <c r="K1217" s="177" t="s">
        <v>194</v>
      </c>
      <c r="L1217" s="177" t="s">
        <v>194</v>
      </c>
      <c r="M1217" s="177" t="s">
        <v>3124</v>
      </c>
      <c r="N1217" s="177" t="s">
        <v>3113</v>
      </c>
    </row>
    <row r="1218" spans="1:14" x14ac:dyDescent="0.25">
      <c r="A1218" s="179">
        <v>43008</v>
      </c>
      <c r="B1218" s="177">
        <v>3446</v>
      </c>
      <c r="C1218" s="177" t="str">
        <f>VLOOKUP(B1218,'Chart of Accounts'!A:B,2,FALSE)</f>
        <v>PCard Uncoded Transactions</v>
      </c>
      <c r="D1218" s="177" t="s">
        <v>265</v>
      </c>
      <c r="E1218" s="177" t="s">
        <v>264</v>
      </c>
      <c r="F1218" s="181" t="s">
        <v>836</v>
      </c>
      <c r="G1218" s="177" t="s">
        <v>245</v>
      </c>
      <c r="H1218" s="181">
        <v>11.74</v>
      </c>
      <c r="I1218" s="177">
        <v>0</v>
      </c>
      <c r="J1218" s="177" t="s">
        <v>193</v>
      </c>
      <c r="K1218" s="177" t="s">
        <v>194</v>
      </c>
      <c r="L1218" s="177" t="s">
        <v>194</v>
      </c>
      <c r="M1218" s="177" t="s">
        <v>3124</v>
      </c>
      <c r="N1218" s="177" t="s">
        <v>3112</v>
      </c>
    </row>
    <row r="1219" spans="1:14" x14ac:dyDescent="0.25">
      <c r="A1219" s="179">
        <v>43008</v>
      </c>
      <c r="B1219" s="177">
        <v>3446</v>
      </c>
      <c r="C1219" s="177" t="str">
        <f>VLOOKUP(B1219,'Chart of Accounts'!A:B,2,FALSE)</f>
        <v>PCard Uncoded Transactions</v>
      </c>
      <c r="D1219" s="177" t="s">
        <v>265</v>
      </c>
      <c r="E1219" s="177" t="s">
        <v>264</v>
      </c>
      <c r="F1219" s="181" t="s">
        <v>836</v>
      </c>
      <c r="G1219" s="177" t="s">
        <v>245</v>
      </c>
      <c r="H1219" s="182">
        <v>1155.43</v>
      </c>
      <c r="I1219" s="177">
        <v>0</v>
      </c>
      <c r="J1219" s="177" t="s">
        <v>193</v>
      </c>
      <c r="K1219" s="177" t="s">
        <v>194</v>
      </c>
      <c r="L1219" s="177" t="s">
        <v>194</v>
      </c>
      <c r="M1219" s="177" t="s">
        <v>3124</v>
      </c>
      <c r="N1219" s="177" t="s">
        <v>3111</v>
      </c>
    </row>
    <row r="1220" spans="1:14" x14ac:dyDescent="0.25">
      <c r="A1220" s="179">
        <v>43008</v>
      </c>
      <c r="B1220" s="177">
        <v>3446</v>
      </c>
      <c r="C1220" s="177" t="str">
        <f>VLOOKUP(B1220,'Chart of Accounts'!A:B,2,FALSE)</f>
        <v>PCard Uncoded Transactions</v>
      </c>
      <c r="D1220" s="177" t="s">
        <v>265</v>
      </c>
      <c r="E1220" s="177" t="s">
        <v>264</v>
      </c>
      <c r="F1220" s="181" t="s">
        <v>836</v>
      </c>
      <c r="G1220" s="177" t="s">
        <v>245</v>
      </c>
      <c r="H1220" s="181">
        <v>71.099999999999994</v>
      </c>
      <c r="I1220" s="177">
        <v>0</v>
      </c>
      <c r="J1220" s="177" t="s">
        <v>193</v>
      </c>
      <c r="K1220" s="177" t="s">
        <v>194</v>
      </c>
      <c r="L1220" s="177" t="s">
        <v>194</v>
      </c>
      <c r="M1220" s="177" t="s">
        <v>3124</v>
      </c>
      <c r="N1220" s="177" t="s">
        <v>3110</v>
      </c>
    </row>
    <row r="1221" spans="1:14" x14ac:dyDescent="0.25">
      <c r="A1221" s="179">
        <v>43008</v>
      </c>
      <c r="B1221" s="177">
        <v>3446</v>
      </c>
      <c r="C1221" s="177" t="str">
        <f>VLOOKUP(B1221,'Chart of Accounts'!A:B,2,FALSE)</f>
        <v>PCard Uncoded Transactions</v>
      </c>
      <c r="D1221" s="177" t="s">
        <v>265</v>
      </c>
      <c r="E1221" s="177" t="s">
        <v>264</v>
      </c>
      <c r="F1221" s="181" t="s">
        <v>836</v>
      </c>
      <c r="G1221" s="177" t="s">
        <v>245</v>
      </c>
      <c r="H1221" s="181">
        <v>19.3</v>
      </c>
      <c r="I1221" s="177">
        <v>0</v>
      </c>
      <c r="J1221" s="177" t="s">
        <v>193</v>
      </c>
      <c r="K1221" s="177" t="s">
        <v>194</v>
      </c>
      <c r="L1221" s="177" t="s">
        <v>194</v>
      </c>
      <c r="M1221" s="177" t="s">
        <v>3124</v>
      </c>
      <c r="N1221" s="177" t="s">
        <v>3109</v>
      </c>
    </row>
    <row r="1222" spans="1:14" x14ac:dyDescent="0.25">
      <c r="A1222" s="179">
        <v>43008</v>
      </c>
      <c r="B1222" s="177">
        <v>3446</v>
      </c>
      <c r="C1222" s="177" t="str">
        <f>VLOOKUP(B1222,'Chart of Accounts'!A:B,2,FALSE)</f>
        <v>PCard Uncoded Transactions</v>
      </c>
      <c r="D1222" s="177" t="s">
        <v>265</v>
      </c>
      <c r="E1222" s="177" t="s">
        <v>264</v>
      </c>
      <c r="F1222" s="181" t="s">
        <v>836</v>
      </c>
      <c r="G1222" s="177" t="s">
        <v>245</v>
      </c>
      <c r="H1222" s="182">
        <v>1780.32</v>
      </c>
      <c r="I1222" s="177">
        <v>0</v>
      </c>
      <c r="J1222" s="177" t="s">
        <v>193</v>
      </c>
      <c r="K1222" s="177" t="s">
        <v>194</v>
      </c>
      <c r="L1222" s="177" t="s">
        <v>194</v>
      </c>
      <c r="M1222" s="177" t="s">
        <v>3124</v>
      </c>
      <c r="N1222" s="177" t="s">
        <v>3108</v>
      </c>
    </row>
    <row r="1223" spans="1:14" x14ac:dyDescent="0.25">
      <c r="A1223" s="179">
        <v>43008</v>
      </c>
      <c r="B1223" s="177">
        <v>3446</v>
      </c>
      <c r="C1223" s="177" t="str">
        <f>VLOOKUP(B1223,'Chart of Accounts'!A:B,2,FALSE)</f>
        <v>PCard Uncoded Transactions</v>
      </c>
      <c r="D1223" s="177" t="s">
        <v>265</v>
      </c>
      <c r="E1223" s="177" t="s">
        <v>264</v>
      </c>
      <c r="F1223" s="177" t="s">
        <v>382</v>
      </c>
      <c r="G1223" s="177" t="s">
        <v>245</v>
      </c>
      <c r="H1223" s="177">
        <v>15.93</v>
      </c>
      <c r="I1223" s="177">
        <v>0</v>
      </c>
      <c r="J1223" s="177" t="s">
        <v>193</v>
      </c>
      <c r="K1223" s="177" t="s">
        <v>194</v>
      </c>
      <c r="L1223" s="177" t="s">
        <v>194</v>
      </c>
      <c r="M1223" s="177" t="s">
        <v>3124</v>
      </c>
      <c r="N1223" s="177" t="s">
        <v>2905</v>
      </c>
    </row>
    <row r="1224" spans="1:14" x14ac:dyDescent="0.25">
      <c r="A1224" s="179">
        <v>43009</v>
      </c>
      <c r="B1224" s="177">
        <v>3446</v>
      </c>
      <c r="C1224" s="177" t="str">
        <f>VLOOKUP(B1224,'Chart of Accounts'!A:B,2,FALSE)</f>
        <v>PCard Uncoded Transactions</v>
      </c>
      <c r="D1224" s="177" t="s">
        <v>265</v>
      </c>
      <c r="E1224" s="177" t="s">
        <v>264</v>
      </c>
      <c r="F1224" s="181" t="s">
        <v>836</v>
      </c>
      <c r="G1224" s="177" t="s">
        <v>245</v>
      </c>
      <c r="H1224" s="181">
        <v>-458.47</v>
      </c>
      <c r="I1224" s="177">
        <v>0</v>
      </c>
      <c r="J1224" s="177" t="s">
        <v>193</v>
      </c>
      <c r="K1224" s="177" t="s">
        <v>194</v>
      </c>
      <c r="L1224" s="177" t="s">
        <v>194</v>
      </c>
      <c r="M1224" s="177" t="s">
        <v>2282</v>
      </c>
      <c r="N1224" s="177" t="s">
        <v>3111</v>
      </c>
    </row>
    <row r="1225" spans="1:14" x14ac:dyDescent="0.25">
      <c r="A1225" s="179">
        <v>43009</v>
      </c>
      <c r="B1225" s="177">
        <v>3446</v>
      </c>
      <c r="C1225" s="177" t="str">
        <f>VLOOKUP(B1225,'Chart of Accounts'!A:B,2,FALSE)</f>
        <v>PCard Uncoded Transactions</v>
      </c>
      <c r="D1225" s="177" t="s">
        <v>265</v>
      </c>
      <c r="E1225" s="177" t="s">
        <v>264</v>
      </c>
      <c r="F1225" s="177" t="s">
        <v>3023</v>
      </c>
      <c r="G1225" s="177" t="s">
        <v>245</v>
      </c>
      <c r="H1225" s="177">
        <v>-486</v>
      </c>
      <c r="I1225" s="177">
        <v>0</v>
      </c>
      <c r="J1225" s="177" t="s">
        <v>193</v>
      </c>
      <c r="K1225" s="177" t="s">
        <v>194</v>
      </c>
      <c r="L1225" s="177" t="s">
        <v>194</v>
      </c>
      <c r="M1225" s="177" t="s">
        <v>2282</v>
      </c>
      <c r="N1225" s="177" t="s">
        <v>3064</v>
      </c>
    </row>
    <row r="1226" spans="1:14" x14ac:dyDescent="0.25">
      <c r="A1226" s="179">
        <v>43009</v>
      </c>
      <c r="B1226" s="177">
        <v>3446</v>
      </c>
      <c r="C1226" s="177" t="str">
        <f>VLOOKUP(B1226,'Chart of Accounts'!A:B,2,FALSE)</f>
        <v>PCard Uncoded Transactions</v>
      </c>
      <c r="D1226" s="177" t="s">
        <v>265</v>
      </c>
      <c r="E1226" s="177" t="s">
        <v>264</v>
      </c>
      <c r="F1226" s="177" t="s">
        <v>3023</v>
      </c>
      <c r="G1226" s="177" t="s">
        <v>245</v>
      </c>
      <c r="H1226" s="177">
        <v>-34.71</v>
      </c>
      <c r="I1226" s="177">
        <v>0</v>
      </c>
      <c r="J1226" s="177" t="s">
        <v>193</v>
      </c>
      <c r="K1226" s="177" t="s">
        <v>194</v>
      </c>
      <c r="L1226" s="177" t="s">
        <v>194</v>
      </c>
      <c r="M1226" s="177" t="s">
        <v>3123</v>
      </c>
      <c r="N1226" s="177" t="s">
        <v>1907</v>
      </c>
    </row>
    <row r="1227" spans="1:14" x14ac:dyDescent="0.25">
      <c r="A1227" s="179">
        <v>43009</v>
      </c>
      <c r="B1227" s="177">
        <v>3446</v>
      </c>
      <c r="C1227" s="177" t="str">
        <f>VLOOKUP(B1227,'Chart of Accounts'!A:B,2,FALSE)</f>
        <v>PCard Uncoded Transactions</v>
      </c>
      <c r="D1227" s="177" t="s">
        <v>265</v>
      </c>
      <c r="E1227" s="177" t="s">
        <v>264</v>
      </c>
      <c r="F1227" s="177" t="s">
        <v>2206</v>
      </c>
      <c r="G1227" s="177" t="s">
        <v>245</v>
      </c>
      <c r="H1227" s="177">
        <v>-10.16</v>
      </c>
      <c r="I1227" s="177">
        <v>0</v>
      </c>
      <c r="J1227" s="177" t="s">
        <v>193</v>
      </c>
      <c r="K1227" s="177" t="s">
        <v>194</v>
      </c>
      <c r="L1227" s="177" t="s">
        <v>194</v>
      </c>
      <c r="M1227" s="177" t="s">
        <v>3123</v>
      </c>
    </row>
    <row r="1228" spans="1:14" x14ac:dyDescent="0.25">
      <c r="A1228" s="179">
        <v>43009</v>
      </c>
      <c r="B1228" s="177">
        <v>3446</v>
      </c>
      <c r="C1228" s="177" t="str">
        <f>VLOOKUP(B1228,'Chart of Accounts'!A:B,2,FALSE)</f>
        <v>PCard Uncoded Transactions</v>
      </c>
      <c r="D1228" s="177" t="s">
        <v>265</v>
      </c>
      <c r="E1228" s="177" t="s">
        <v>264</v>
      </c>
      <c r="F1228" s="177" t="s">
        <v>3011</v>
      </c>
      <c r="G1228" s="177" t="s">
        <v>245</v>
      </c>
      <c r="H1228" s="177">
        <v>-35.619999999999997</v>
      </c>
      <c r="I1228" s="177">
        <v>0</v>
      </c>
      <c r="J1228" s="177" t="s">
        <v>193</v>
      </c>
      <c r="K1228" s="177" t="s">
        <v>194</v>
      </c>
      <c r="L1228" s="177" t="s">
        <v>194</v>
      </c>
      <c r="M1228" s="177" t="s">
        <v>3107</v>
      </c>
      <c r="N1228" s="177" t="s">
        <v>3101</v>
      </c>
    </row>
    <row r="1229" spans="1:14" x14ac:dyDescent="0.25">
      <c r="A1229" s="179">
        <v>43009</v>
      </c>
      <c r="B1229" s="177">
        <v>3446</v>
      </c>
      <c r="C1229" s="177" t="str">
        <f>VLOOKUP(B1229,'Chart of Accounts'!A:B,2,FALSE)</f>
        <v>PCard Uncoded Transactions</v>
      </c>
      <c r="D1229" s="177" t="s">
        <v>265</v>
      </c>
      <c r="E1229" s="177" t="s">
        <v>264</v>
      </c>
      <c r="F1229" s="181" t="s">
        <v>836</v>
      </c>
      <c r="G1229" s="177" t="s">
        <v>245</v>
      </c>
      <c r="H1229" s="181">
        <v>-8.5500000000000007</v>
      </c>
      <c r="I1229" s="177">
        <v>0</v>
      </c>
      <c r="J1229" s="177" t="s">
        <v>193</v>
      </c>
      <c r="K1229" s="177" t="s">
        <v>194</v>
      </c>
      <c r="L1229" s="177" t="s">
        <v>194</v>
      </c>
      <c r="M1229" s="177" t="s">
        <v>3107</v>
      </c>
      <c r="N1229" s="177" t="s">
        <v>3122</v>
      </c>
    </row>
    <row r="1230" spans="1:14" x14ac:dyDescent="0.25">
      <c r="A1230" s="179">
        <v>43009</v>
      </c>
      <c r="B1230" s="177">
        <v>3446</v>
      </c>
      <c r="C1230" s="177" t="str">
        <f>VLOOKUP(B1230,'Chart of Accounts'!A:B,2,FALSE)</f>
        <v>PCard Uncoded Transactions</v>
      </c>
      <c r="D1230" s="177" t="s">
        <v>265</v>
      </c>
      <c r="E1230" s="177" t="s">
        <v>264</v>
      </c>
      <c r="F1230" s="181" t="s">
        <v>836</v>
      </c>
      <c r="G1230" s="177" t="s">
        <v>245</v>
      </c>
      <c r="H1230" s="181">
        <v>-728.41</v>
      </c>
      <c r="I1230" s="177">
        <v>0</v>
      </c>
      <c r="J1230" s="177" t="s">
        <v>193</v>
      </c>
      <c r="K1230" s="177" t="s">
        <v>194</v>
      </c>
      <c r="L1230" s="177" t="s">
        <v>194</v>
      </c>
      <c r="M1230" s="177" t="s">
        <v>3107</v>
      </c>
      <c r="N1230" s="177" t="s">
        <v>3121</v>
      </c>
    </row>
    <row r="1231" spans="1:14" x14ac:dyDescent="0.25">
      <c r="A1231" s="179">
        <v>43009</v>
      </c>
      <c r="B1231" s="177">
        <v>3446</v>
      </c>
      <c r="C1231" s="177" t="str">
        <f>VLOOKUP(B1231,'Chart of Accounts'!A:B,2,FALSE)</f>
        <v>PCard Uncoded Transactions</v>
      </c>
      <c r="D1231" s="177" t="s">
        <v>265</v>
      </c>
      <c r="E1231" s="177" t="s">
        <v>264</v>
      </c>
      <c r="F1231" s="181" t="s">
        <v>836</v>
      </c>
      <c r="G1231" s="177" t="s">
        <v>245</v>
      </c>
      <c r="H1231" s="181">
        <v>-97.39</v>
      </c>
      <c r="I1231" s="177">
        <v>0</v>
      </c>
      <c r="J1231" s="177" t="s">
        <v>193</v>
      </c>
      <c r="K1231" s="177" t="s">
        <v>194</v>
      </c>
      <c r="L1231" s="177" t="s">
        <v>194</v>
      </c>
      <c r="M1231" s="177" t="s">
        <v>3107</v>
      </c>
      <c r="N1231" s="177" t="s">
        <v>3120</v>
      </c>
    </row>
    <row r="1232" spans="1:14" x14ac:dyDescent="0.25">
      <c r="A1232" s="179">
        <v>43009</v>
      </c>
      <c r="B1232" s="177">
        <v>3446</v>
      </c>
      <c r="C1232" s="177" t="str">
        <f>VLOOKUP(B1232,'Chart of Accounts'!A:B,2,FALSE)</f>
        <v>PCard Uncoded Transactions</v>
      </c>
      <c r="D1232" s="177" t="s">
        <v>265</v>
      </c>
      <c r="E1232" s="177" t="s">
        <v>264</v>
      </c>
      <c r="F1232" s="181" t="s">
        <v>836</v>
      </c>
      <c r="G1232" s="177" t="s">
        <v>245</v>
      </c>
      <c r="H1232" s="181">
        <v>-10.24</v>
      </c>
      <c r="I1232" s="177">
        <v>0</v>
      </c>
      <c r="J1232" s="177" t="s">
        <v>193</v>
      </c>
      <c r="K1232" s="177" t="s">
        <v>194</v>
      </c>
      <c r="L1232" s="177" t="s">
        <v>194</v>
      </c>
      <c r="M1232" s="177" t="s">
        <v>3107</v>
      </c>
      <c r="N1232" s="177" t="s">
        <v>3119</v>
      </c>
    </row>
    <row r="1233" spans="1:14" x14ac:dyDescent="0.25">
      <c r="A1233" s="179">
        <v>43009</v>
      </c>
      <c r="B1233" s="177">
        <v>3446</v>
      </c>
      <c r="C1233" s="177" t="str">
        <f>VLOOKUP(B1233,'Chart of Accounts'!A:B,2,FALSE)</f>
        <v>PCard Uncoded Transactions</v>
      </c>
      <c r="D1233" s="177" t="s">
        <v>265</v>
      </c>
      <c r="E1233" s="177" t="s">
        <v>264</v>
      </c>
      <c r="F1233" s="181" t="s">
        <v>836</v>
      </c>
      <c r="G1233" s="177" t="s">
        <v>245</v>
      </c>
      <c r="H1233" s="181">
        <v>-515.03</v>
      </c>
      <c r="I1233" s="177">
        <v>0</v>
      </c>
      <c r="J1233" s="177" t="s">
        <v>193</v>
      </c>
      <c r="K1233" s="177" t="s">
        <v>194</v>
      </c>
      <c r="L1233" s="177" t="s">
        <v>194</v>
      </c>
      <c r="M1233" s="177" t="s">
        <v>3107</v>
      </c>
      <c r="N1233" s="177" t="s">
        <v>3118</v>
      </c>
    </row>
    <row r="1234" spans="1:14" x14ac:dyDescent="0.25">
      <c r="A1234" s="179">
        <v>43009</v>
      </c>
      <c r="B1234" s="177">
        <v>3446</v>
      </c>
      <c r="C1234" s="177" t="str">
        <f>VLOOKUP(B1234,'Chart of Accounts'!A:B,2,FALSE)</f>
        <v>PCard Uncoded Transactions</v>
      </c>
      <c r="D1234" s="177" t="s">
        <v>265</v>
      </c>
      <c r="E1234" s="177" t="s">
        <v>264</v>
      </c>
      <c r="F1234" s="181" t="s">
        <v>836</v>
      </c>
      <c r="G1234" s="177" t="s">
        <v>245</v>
      </c>
      <c r="H1234" s="181">
        <v>-11.66</v>
      </c>
      <c r="I1234" s="177">
        <v>0</v>
      </c>
      <c r="J1234" s="177" t="s">
        <v>193</v>
      </c>
      <c r="K1234" s="177" t="s">
        <v>194</v>
      </c>
      <c r="L1234" s="177" t="s">
        <v>194</v>
      </c>
      <c r="M1234" s="177" t="s">
        <v>3107</v>
      </c>
      <c r="N1234" s="177" t="s">
        <v>3117</v>
      </c>
    </row>
    <row r="1235" spans="1:14" x14ac:dyDescent="0.25">
      <c r="A1235" s="179">
        <v>43009</v>
      </c>
      <c r="B1235" s="177">
        <v>3446</v>
      </c>
      <c r="C1235" s="177" t="str">
        <f>VLOOKUP(B1235,'Chart of Accounts'!A:B,2,FALSE)</f>
        <v>PCard Uncoded Transactions</v>
      </c>
      <c r="D1235" s="177" t="s">
        <v>265</v>
      </c>
      <c r="E1235" s="177" t="s">
        <v>264</v>
      </c>
      <c r="F1235" s="181" t="s">
        <v>836</v>
      </c>
      <c r="G1235" s="177" t="s">
        <v>245</v>
      </c>
      <c r="H1235" s="181">
        <v>-71.239999999999995</v>
      </c>
      <c r="I1235" s="177">
        <v>0</v>
      </c>
      <c r="J1235" s="177" t="s">
        <v>193</v>
      </c>
      <c r="K1235" s="177" t="s">
        <v>194</v>
      </c>
      <c r="L1235" s="177" t="s">
        <v>194</v>
      </c>
      <c r="M1235" s="177" t="s">
        <v>3107</v>
      </c>
      <c r="N1235" s="177" t="s">
        <v>3116</v>
      </c>
    </row>
    <row r="1236" spans="1:14" x14ac:dyDescent="0.25">
      <c r="A1236" s="179">
        <v>43009</v>
      </c>
      <c r="B1236" s="177">
        <v>3446</v>
      </c>
      <c r="C1236" s="177" t="str">
        <f>VLOOKUP(B1236,'Chart of Accounts'!A:B,2,FALSE)</f>
        <v>PCard Uncoded Transactions</v>
      </c>
      <c r="D1236" s="177" t="s">
        <v>265</v>
      </c>
      <c r="E1236" s="177" t="s">
        <v>264</v>
      </c>
      <c r="F1236" s="181" t="s">
        <v>836</v>
      </c>
      <c r="G1236" s="177" t="s">
        <v>245</v>
      </c>
      <c r="H1236" s="181">
        <v>-9.57</v>
      </c>
      <c r="I1236" s="177">
        <v>0</v>
      </c>
      <c r="J1236" s="177" t="s">
        <v>193</v>
      </c>
      <c r="K1236" s="177" t="s">
        <v>194</v>
      </c>
      <c r="L1236" s="177" t="s">
        <v>194</v>
      </c>
      <c r="M1236" s="177" t="s">
        <v>3107</v>
      </c>
      <c r="N1236" s="177" t="s">
        <v>3115</v>
      </c>
    </row>
    <row r="1237" spans="1:14" x14ac:dyDescent="0.25">
      <c r="A1237" s="179">
        <v>43009</v>
      </c>
      <c r="B1237" s="177">
        <v>3446</v>
      </c>
      <c r="C1237" s="177" t="str">
        <f>VLOOKUP(B1237,'Chart of Accounts'!A:B,2,FALSE)</f>
        <v>PCard Uncoded Transactions</v>
      </c>
      <c r="D1237" s="177" t="s">
        <v>265</v>
      </c>
      <c r="E1237" s="177" t="s">
        <v>264</v>
      </c>
      <c r="F1237" s="181" t="s">
        <v>836</v>
      </c>
      <c r="G1237" s="177" t="s">
        <v>245</v>
      </c>
      <c r="H1237" s="181">
        <v>-11.5</v>
      </c>
      <c r="I1237" s="177">
        <v>0</v>
      </c>
      <c r="J1237" s="177" t="s">
        <v>193</v>
      </c>
      <c r="K1237" s="177" t="s">
        <v>194</v>
      </c>
      <c r="L1237" s="177" t="s">
        <v>194</v>
      </c>
      <c r="M1237" s="177" t="s">
        <v>3107</v>
      </c>
      <c r="N1237" s="177" t="s">
        <v>3114</v>
      </c>
    </row>
    <row r="1238" spans="1:14" x14ac:dyDescent="0.25">
      <c r="A1238" s="179">
        <v>43009</v>
      </c>
      <c r="B1238" s="177">
        <v>3446</v>
      </c>
      <c r="C1238" s="177" t="str">
        <f>VLOOKUP(B1238,'Chart of Accounts'!A:B,2,FALSE)</f>
        <v>PCard Uncoded Transactions</v>
      </c>
      <c r="D1238" s="177" t="s">
        <v>265</v>
      </c>
      <c r="E1238" s="177" t="s">
        <v>264</v>
      </c>
      <c r="F1238" s="181" t="s">
        <v>836</v>
      </c>
      <c r="G1238" s="177" t="s">
        <v>245</v>
      </c>
      <c r="H1238" s="181">
        <v>-12.56</v>
      </c>
      <c r="I1238" s="177">
        <v>0</v>
      </c>
      <c r="J1238" s="177" t="s">
        <v>193</v>
      </c>
      <c r="K1238" s="177" t="s">
        <v>194</v>
      </c>
      <c r="L1238" s="177" t="s">
        <v>194</v>
      </c>
      <c r="M1238" s="177" t="s">
        <v>3107</v>
      </c>
      <c r="N1238" s="177" t="s">
        <v>3113</v>
      </c>
    </row>
    <row r="1239" spans="1:14" x14ac:dyDescent="0.25">
      <c r="A1239" s="179">
        <v>43009</v>
      </c>
      <c r="B1239" s="177">
        <v>3446</v>
      </c>
      <c r="C1239" s="177" t="str">
        <f>VLOOKUP(B1239,'Chart of Accounts'!A:B,2,FALSE)</f>
        <v>PCard Uncoded Transactions</v>
      </c>
      <c r="D1239" s="177" t="s">
        <v>265</v>
      </c>
      <c r="E1239" s="177" t="s">
        <v>264</v>
      </c>
      <c r="F1239" s="181" t="s">
        <v>836</v>
      </c>
      <c r="G1239" s="177" t="s">
        <v>245</v>
      </c>
      <c r="H1239" s="181">
        <v>-11.74</v>
      </c>
      <c r="I1239" s="177">
        <v>0</v>
      </c>
      <c r="J1239" s="177" t="s">
        <v>193</v>
      </c>
      <c r="K1239" s="177" t="s">
        <v>194</v>
      </c>
      <c r="L1239" s="177" t="s">
        <v>194</v>
      </c>
      <c r="M1239" s="177" t="s">
        <v>3107</v>
      </c>
      <c r="N1239" s="177" t="s">
        <v>3112</v>
      </c>
    </row>
    <row r="1240" spans="1:14" x14ac:dyDescent="0.25">
      <c r="A1240" s="179">
        <v>43009</v>
      </c>
      <c r="B1240" s="177">
        <v>3446</v>
      </c>
      <c r="C1240" s="177" t="str">
        <f>VLOOKUP(B1240,'Chart of Accounts'!A:B,2,FALSE)</f>
        <v>PCard Uncoded Transactions</v>
      </c>
      <c r="D1240" s="177" t="s">
        <v>265</v>
      </c>
      <c r="E1240" s="177" t="s">
        <v>264</v>
      </c>
      <c r="F1240" s="181" t="s">
        <v>836</v>
      </c>
      <c r="G1240" s="177" t="s">
        <v>245</v>
      </c>
      <c r="H1240" s="182">
        <v>-1155.43</v>
      </c>
      <c r="I1240" s="177">
        <v>0</v>
      </c>
      <c r="J1240" s="177" t="s">
        <v>193</v>
      </c>
      <c r="K1240" s="177" t="s">
        <v>194</v>
      </c>
      <c r="L1240" s="177" t="s">
        <v>194</v>
      </c>
      <c r="M1240" s="177" t="s">
        <v>3107</v>
      </c>
      <c r="N1240" s="177" t="s">
        <v>3111</v>
      </c>
    </row>
    <row r="1241" spans="1:14" x14ac:dyDescent="0.25">
      <c r="A1241" s="179">
        <v>43009</v>
      </c>
      <c r="B1241" s="177">
        <v>3446</v>
      </c>
      <c r="C1241" s="177" t="str">
        <f>VLOOKUP(B1241,'Chart of Accounts'!A:B,2,FALSE)</f>
        <v>PCard Uncoded Transactions</v>
      </c>
      <c r="D1241" s="177" t="s">
        <v>265</v>
      </c>
      <c r="E1241" s="177" t="s">
        <v>264</v>
      </c>
      <c r="F1241" s="181" t="s">
        <v>836</v>
      </c>
      <c r="G1241" s="177" t="s">
        <v>245</v>
      </c>
      <c r="H1241" s="181">
        <v>-71.099999999999994</v>
      </c>
      <c r="I1241" s="177">
        <v>0</v>
      </c>
      <c r="J1241" s="177" t="s">
        <v>193</v>
      </c>
      <c r="K1241" s="177" t="s">
        <v>194</v>
      </c>
      <c r="L1241" s="177" t="s">
        <v>194</v>
      </c>
      <c r="M1241" s="177" t="s">
        <v>3107</v>
      </c>
      <c r="N1241" s="177" t="s">
        <v>3110</v>
      </c>
    </row>
    <row r="1242" spans="1:14" x14ac:dyDescent="0.25">
      <c r="A1242" s="179">
        <v>43009</v>
      </c>
      <c r="B1242" s="177">
        <v>3446</v>
      </c>
      <c r="C1242" s="177" t="str">
        <f>VLOOKUP(B1242,'Chart of Accounts'!A:B,2,FALSE)</f>
        <v>PCard Uncoded Transactions</v>
      </c>
      <c r="D1242" s="177" t="s">
        <v>265</v>
      </c>
      <c r="E1242" s="177" t="s">
        <v>264</v>
      </c>
      <c r="F1242" s="181" t="s">
        <v>836</v>
      </c>
      <c r="G1242" s="177" t="s">
        <v>245</v>
      </c>
      <c r="H1242" s="181">
        <v>-19.3</v>
      </c>
      <c r="I1242" s="177">
        <v>0</v>
      </c>
      <c r="J1242" s="177" t="s">
        <v>193</v>
      </c>
      <c r="K1242" s="177" t="s">
        <v>194</v>
      </c>
      <c r="L1242" s="177" t="s">
        <v>194</v>
      </c>
      <c r="M1242" s="177" t="s">
        <v>3107</v>
      </c>
      <c r="N1242" s="177" t="s">
        <v>3109</v>
      </c>
    </row>
    <row r="1243" spans="1:14" x14ac:dyDescent="0.25">
      <c r="A1243" s="179">
        <v>43009</v>
      </c>
      <c r="B1243" s="177">
        <v>3446</v>
      </c>
      <c r="C1243" s="177" t="str">
        <f>VLOOKUP(B1243,'Chart of Accounts'!A:B,2,FALSE)</f>
        <v>PCard Uncoded Transactions</v>
      </c>
      <c r="D1243" s="177" t="s">
        <v>265</v>
      </c>
      <c r="E1243" s="177" t="s">
        <v>264</v>
      </c>
      <c r="F1243" s="181" t="s">
        <v>836</v>
      </c>
      <c r="G1243" s="177" t="s">
        <v>245</v>
      </c>
      <c r="H1243" s="182">
        <v>-1780.32</v>
      </c>
      <c r="I1243" s="177">
        <v>0</v>
      </c>
      <c r="J1243" s="177" t="s">
        <v>193</v>
      </c>
      <c r="K1243" s="177" t="s">
        <v>194</v>
      </c>
      <c r="L1243" s="177" t="s">
        <v>194</v>
      </c>
      <c r="M1243" s="177" t="s">
        <v>3107</v>
      </c>
      <c r="N1243" s="177" t="s">
        <v>3108</v>
      </c>
    </row>
    <row r="1244" spans="1:14" x14ac:dyDescent="0.25">
      <c r="A1244" s="179">
        <v>43009</v>
      </c>
      <c r="B1244" s="177">
        <v>3446</v>
      </c>
      <c r="C1244" s="177" t="str">
        <f>VLOOKUP(B1244,'Chart of Accounts'!A:B,2,FALSE)</f>
        <v>PCard Uncoded Transactions</v>
      </c>
      <c r="D1244" s="177" t="s">
        <v>265</v>
      </c>
      <c r="E1244" s="177" t="s">
        <v>264</v>
      </c>
      <c r="F1244" s="177" t="s">
        <v>382</v>
      </c>
      <c r="G1244" s="177" t="s">
        <v>245</v>
      </c>
      <c r="H1244" s="177">
        <v>-15.93</v>
      </c>
      <c r="I1244" s="177">
        <v>0</v>
      </c>
      <c r="J1244" s="177" t="s">
        <v>193</v>
      </c>
      <c r="K1244" s="177" t="s">
        <v>194</v>
      </c>
      <c r="L1244" s="177" t="s">
        <v>194</v>
      </c>
      <c r="M1244" s="177" t="s">
        <v>3107</v>
      </c>
      <c r="N1244" s="177" t="s">
        <v>2905</v>
      </c>
    </row>
    <row r="1245" spans="1:14" x14ac:dyDescent="0.25">
      <c r="A1245" s="179">
        <v>43039</v>
      </c>
      <c r="B1245" s="177">
        <v>3446</v>
      </c>
      <c r="C1245" s="177" t="str">
        <f>VLOOKUP(B1245,'Chart of Accounts'!A:B,2,FALSE)</f>
        <v>PCard Uncoded Transactions</v>
      </c>
      <c r="D1245" s="177" t="s">
        <v>265</v>
      </c>
      <c r="E1245" s="177" t="s">
        <v>264</v>
      </c>
      <c r="F1245" s="177" t="s">
        <v>3023</v>
      </c>
      <c r="G1245" s="177" t="s">
        <v>245</v>
      </c>
      <c r="H1245" s="177">
        <v>34.71</v>
      </c>
      <c r="I1245" s="177">
        <v>0</v>
      </c>
      <c r="J1245" s="177" t="s">
        <v>193</v>
      </c>
      <c r="K1245" s="177" t="s">
        <v>194</v>
      </c>
      <c r="L1245" s="177" t="s">
        <v>194</v>
      </c>
      <c r="M1245" s="177" t="s">
        <v>3106</v>
      </c>
      <c r="N1245" s="177" t="s">
        <v>1907</v>
      </c>
    </row>
    <row r="1246" spans="1:14" x14ac:dyDescent="0.25">
      <c r="A1246" s="179">
        <v>43039</v>
      </c>
      <c r="B1246" s="177">
        <v>3446</v>
      </c>
      <c r="C1246" s="177" t="str">
        <f>VLOOKUP(B1246,'Chart of Accounts'!A:B,2,FALSE)</f>
        <v>PCard Uncoded Transactions</v>
      </c>
      <c r="D1246" s="177" t="s">
        <v>265</v>
      </c>
      <c r="E1246" s="177" t="s">
        <v>264</v>
      </c>
      <c r="F1246" s="177" t="s">
        <v>2206</v>
      </c>
      <c r="G1246" s="177" t="s">
        <v>245</v>
      </c>
      <c r="H1246" s="177">
        <v>10.16</v>
      </c>
      <c r="I1246" s="177">
        <v>0</v>
      </c>
      <c r="J1246" s="177" t="s">
        <v>193</v>
      </c>
      <c r="K1246" s="177" t="s">
        <v>194</v>
      </c>
      <c r="L1246" s="177" t="s">
        <v>194</v>
      </c>
      <c r="M1246" s="177" t="s">
        <v>3106</v>
      </c>
    </row>
    <row r="1247" spans="1:14" x14ac:dyDescent="0.25">
      <c r="A1247" s="179">
        <v>43039</v>
      </c>
      <c r="B1247" s="177">
        <v>3446</v>
      </c>
      <c r="C1247" s="177" t="str">
        <f>VLOOKUP(B1247,'Chart of Accounts'!A:B,2,FALSE)</f>
        <v>PCard Uncoded Transactions</v>
      </c>
      <c r="D1247" s="177" t="s">
        <v>265</v>
      </c>
      <c r="E1247" s="177" t="s">
        <v>264</v>
      </c>
      <c r="F1247" s="177" t="s">
        <v>3023</v>
      </c>
      <c r="G1247" s="177" t="s">
        <v>245</v>
      </c>
      <c r="H1247" s="177">
        <v>486</v>
      </c>
      <c r="I1247" s="177">
        <v>0</v>
      </c>
      <c r="J1247" s="177" t="s">
        <v>193</v>
      </c>
      <c r="K1247" s="177" t="s">
        <v>194</v>
      </c>
      <c r="L1247" s="177" t="s">
        <v>194</v>
      </c>
      <c r="M1247" s="177" t="s">
        <v>3105</v>
      </c>
      <c r="N1247" s="177" t="s">
        <v>3064</v>
      </c>
    </row>
    <row r="1248" spans="1:14" x14ac:dyDescent="0.25">
      <c r="A1248" s="179">
        <v>43039</v>
      </c>
      <c r="B1248" s="177">
        <v>3446</v>
      </c>
      <c r="C1248" s="177" t="str">
        <f>VLOOKUP(B1248,'Chart of Accounts'!A:B,2,FALSE)</f>
        <v>PCard Uncoded Transactions</v>
      </c>
      <c r="D1248" s="177" t="s">
        <v>265</v>
      </c>
      <c r="E1248" s="177" t="s">
        <v>264</v>
      </c>
      <c r="F1248" s="177" t="s">
        <v>3011</v>
      </c>
      <c r="G1248" s="177" t="s">
        <v>245</v>
      </c>
      <c r="H1248" s="177">
        <v>35.619999999999997</v>
      </c>
      <c r="I1248" s="177">
        <v>0</v>
      </c>
      <c r="J1248" s="177" t="s">
        <v>193</v>
      </c>
      <c r="K1248" s="177" t="s">
        <v>194</v>
      </c>
      <c r="L1248" s="177" t="s">
        <v>194</v>
      </c>
      <c r="M1248" s="177" t="s">
        <v>2278</v>
      </c>
      <c r="N1248" s="177" t="s">
        <v>3101</v>
      </c>
    </row>
    <row r="1249" spans="1:14" x14ac:dyDescent="0.25">
      <c r="A1249" s="179">
        <v>43039</v>
      </c>
      <c r="B1249" s="177">
        <v>3446</v>
      </c>
      <c r="C1249" s="177" t="str">
        <f>VLOOKUP(B1249,'Chart of Accounts'!A:B,2,FALSE)</f>
        <v>PCard Uncoded Transactions</v>
      </c>
      <c r="D1249" s="177" t="s">
        <v>265</v>
      </c>
      <c r="E1249" s="177" t="s">
        <v>264</v>
      </c>
      <c r="F1249" s="177" t="s">
        <v>3011</v>
      </c>
      <c r="G1249" s="177" t="s">
        <v>245</v>
      </c>
      <c r="H1249" s="177">
        <v>19.5</v>
      </c>
      <c r="I1249" s="177">
        <v>0</v>
      </c>
      <c r="J1249" s="177" t="s">
        <v>193</v>
      </c>
      <c r="K1249" s="177" t="s">
        <v>194</v>
      </c>
      <c r="L1249" s="177" t="s">
        <v>194</v>
      </c>
      <c r="M1249" s="177" t="s">
        <v>3104</v>
      </c>
      <c r="N1249" s="177" t="s">
        <v>3101</v>
      </c>
    </row>
    <row r="1250" spans="1:14" x14ac:dyDescent="0.25">
      <c r="A1250" s="179">
        <v>43039</v>
      </c>
      <c r="B1250" s="177">
        <v>3446</v>
      </c>
      <c r="C1250" s="177" t="str">
        <f>VLOOKUP(B1250,'Chart of Accounts'!A:B,2,FALSE)</f>
        <v>PCard Uncoded Transactions</v>
      </c>
      <c r="D1250" s="177" t="s">
        <v>265</v>
      </c>
      <c r="E1250" s="177" t="s">
        <v>264</v>
      </c>
      <c r="F1250" s="177" t="s">
        <v>382</v>
      </c>
      <c r="G1250" s="177" t="s">
        <v>245</v>
      </c>
      <c r="H1250" s="177">
        <v>24.52</v>
      </c>
      <c r="I1250" s="177">
        <v>0</v>
      </c>
      <c r="J1250" s="177" t="s">
        <v>193</v>
      </c>
      <c r="K1250" s="177" t="s">
        <v>194</v>
      </c>
      <c r="L1250" s="177" t="s">
        <v>194</v>
      </c>
      <c r="M1250" s="177" t="s">
        <v>3104</v>
      </c>
      <c r="N1250" s="177" t="s">
        <v>3081</v>
      </c>
    </row>
    <row r="1251" spans="1:14" x14ac:dyDescent="0.25">
      <c r="A1251" s="179">
        <v>43039</v>
      </c>
      <c r="B1251" s="177">
        <v>3446</v>
      </c>
      <c r="C1251" s="177" t="str">
        <f>VLOOKUP(B1251,'Chart of Accounts'!A:B,2,FALSE)</f>
        <v>PCard Uncoded Transactions</v>
      </c>
      <c r="D1251" s="177" t="s">
        <v>265</v>
      </c>
      <c r="E1251" s="177" t="s">
        <v>264</v>
      </c>
      <c r="F1251" s="177" t="s">
        <v>382</v>
      </c>
      <c r="G1251" s="177" t="s">
        <v>245</v>
      </c>
      <c r="H1251" s="177">
        <v>118.25</v>
      </c>
      <c r="I1251" s="177">
        <v>0</v>
      </c>
      <c r="J1251" s="177" t="s">
        <v>193</v>
      </c>
      <c r="K1251" s="177" t="s">
        <v>194</v>
      </c>
      <c r="L1251" s="177" t="s">
        <v>194</v>
      </c>
      <c r="M1251" s="177" t="s">
        <v>3104</v>
      </c>
      <c r="N1251" s="177" t="s">
        <v>384</v>
      </c>
    </row>
    <row r="1252" spans="1:14" x14ac:dyDescent="0.25">
      <c r="A1252" s="179">
        <v>43039</v>
      </c>
      <c r="B1252" s="177">
        <v>3446</v>
      </c>
      <c r="C1252" s="177" t="str">
        <f>VLOOKUP(B1252,'Chart of Accounts'!A:B,2,FALSE)</f>
        <v>PCard Uncoded Transactions</v>
      </c>
      <c r="D1252" s="177" t="s">
        <v>265</v>
      </c>
      <c r="E1252" s="177" t="s">
        <v>264</v>
      </c>
      <c r="F1252" s="177" t="s">
        <v>382</v>
      </c>
      <c r="G1252" s="177" t="s">
        <v>245</v>
      </c>
      <c r="H1252" s="177">
        <v>15.65</v>
      </c>
      <c r="I1252" s="177">
        <v>0</v>
      </c>
      <c r="J1252" s="177" t="s">
        <v>193</v>
      </c>
      <c r="K1252" s="177" t="s">
        <v>194</v>
      </c>
      <c r="L1252" s="177" t="s">
        <v>194</v>
      </c>
      <c r="M1252" s="177" t="s">
        <v>3104</v>
      </c>
      <c r="N1252" s="177" t="s">
        <v>3095</v>
      </c>
    </row>
    <row r="1253" spans="1:14" x14ac:dyDescent="0.25">
      <c r="A1253" s="179">
        <v>43039</v>
      </c>
      <c r="B1253" s="177">
        <v>3446</v>
      </c>
      <c r="C1253" s="177" t="str">
        <f>VLOOKUP(B1253,'Chart of Accounts'!A:B,2,FALSE)</f>
        <v>PCard Uncoded Transactions</v>
      </c>
      <c r="D1253" s="177" t="s">
        <v>265</v>
      </c>
      <c r="E1253" s="177" t="s">
        <v>264</v>
      </c>
      <c r="F1253" s="177" t="s">
        <v>382</v>
      </c>
      <c r="G1253" s="177" t="s">
        <v>245</v>
      </c>
      <c r="H1253" s="177">
        <v>282.61</v>
      </c>
      <c r="I1253" s="177">
        <v>0</v>
      </c>
      <c r="J1253" s="177" t="s">
        <v>193</v>
      </c>
      <c r="K1253" s="177" t="s">
        <v>194</v>
      </c>
      <c r="L1253" s="177" t="s">
        <v>194</v>
      </c>
      <c r="M1253" s="177" t="s">
        <v>3104</v>
      </c>
      <c r="N1253" s="177" t="s">
        <v>3081</v>
      </c>
    </row>
    <row r="1254" spans="1:14" x14ac:dyDescent="0.25">
      <c r="A1254" s="179">
        <v>43039</v>
      </c>
      <c r="B1254" s="177">
        <v>3446</v>
      </c>
      <c r="C1254" s="177" t="str">
        <f>VLOOKUP(B1254,'Chart of Accounts'!A:B,2,FALSE)</f>
        <v>PCard Uncoded Transactions</v>
      </c>
      <c r="D1254" s="177" t="s">
        <v>265</v>
      </c>
      <c r="E1254" s="177" t="s">
        <v>264</v>
      </c>
      <c r="F1254" s="177" t="s">
        <v>382</v>
      </c>
      <c r="G1254" s="177" t="s">
        <v>245</v>
      </c>
      <c r="H1254" s="177">
        <v>22.69</v>
      </c>
      <c r="I1254" s="177">
        <v>0</v>
      </c>
      <c r="J1254" s="177" t="s">
        <v>193</v>
      </c>
      <c r="K1254" s="177" t="s">
        <v>194</v>
      </c>
      <c r="L1254" s="177" t="s">
        <v>194</v>
      </c>
      <c r="M1254" s="177" t="s">
        <v>3104</v>
      </c>
      <c r="N1254" s="177" t="s">
        <v>3100</v>
      </c>
    </row>
    <row r="1255" spans="1:14" x14ac:dyDescent="0.25">
      <c r="A1255" s="179">
        <v>43039</v>
      </c>
      <c r="B1255" s="177">
        <v>3446</v>
      </c>
      <c r="C1255" s="177" t="str">
        <f>VLOOKUP(B1255,'Chart of Accounts'!A:B,2,FALSE)</f>
        <v>PCard Uncoded Transactions</v>
      </c>
      <c r="D1255" s="177" t="s">
        <v>265</v>
      </c>
      <c r="E1255" s="177" t="s">
        <v>264</v>
      </c>
      <c r="F1255" s="177" t="s">
        <v>382</v>
      </c>
      <c r="G1255" s="177" t="s">
        <v>245</v>
      </c>
      <c r="H1255" s="177">
        <v>145.21</v>
      </c>
      <c r="I1255" s="177">
        <v>0</v>
      </c>
      <c r="J1255" s="177" t="s">
        <v>193</v>
      </c>
      <c r="K1255" s="177" t="s">
        <v>194</v>
      </c>
      <c r="L1255" s="177" t="s">
        <v>194</v>
      </c>
      <c r="M1255" s="177" t="s">
        <v>3104</v>
      </c>
      <c r="N1255" s="177" t="s">
        <v>2979</v>
      </c>
    </row>
    <row r="1256" spans="1:14" x14ac:dyDescent="0.25">
      <c r="A1256" s="179">
        <v>43040</v>
      </c>
      <c r="B1256" s="177">
        <v>3446</v>
      </c>
      <c r="C1256" s="177" t="str">
        <f>VLOOKUP(B1256,'Chart of Accounts'!A:B,2,FALSE)</f>
        <v>PCard Uncoded Transactions</v>
      </c>
      <c r="D1256" s="177" t="s">
        <v>265</v>
      </c>
      <c r="E1256" s="177" t="s">
        <v>264</v>
      </c>
      <c r="F1256" s="177" t="s">
        <v>3023</v>
      </c>
      <c r="G1256" s="177" t="s">
        <v>245</v>
      </c>
      <c r="H1256" s="177">
        <v>-34.71</v>
      </c>
      <c r="I1256" s="177">
        <v>0</v>
      </c>
      <c r="J1256" s="177" t="s">
        <v>193</v>
      </c>
      <c r="K1256" s="177" t="s">
        <v>194</v>
      </c>
      <c r="L1256" s="177" t="s">
        <v>194</v>
      </c>
      <c r="M1256" s="177" t="s">
        <v>3103</v>
      </c>
      <c r="N1256" s="177" t="s">
        <v>1907</v>
      </c>
    </row>
    <row r="1257" spans="1:14" x14ac:dyDescent="0.25">
      <c r="A1257" s="179">
        <v>43040</v>
      </c>
      <c r="B1257" s="177">
        <v>3446</v>
      </c>
      <c r="C1257" s="177" t="str">
        <f>VLOOKUP(B1257,'Chart of Accounts'!A:B,2,FALSE)</f>
        <v>PCard Uncoded Transactions</v>
      </c>
      <c r="D1257" s="177" t="s">
        <v>265</v>
      </c>
      <c r="E1257" s="177" t="s">
        <v>264</v>
      </c>
      <c r="F1257" s="177" t="s">
        <v>2206</v>
      </c>
      <c r="G1257" s="177" t="s">
        <v>245</v>
      </c>
      <c r="H1257" s="177">
        <v>-10.16</v>
      </c>
      <c r="I1257" s="177">
        <v>0</v>
      </c>
      <c r="J1257" s="177" t="s">
        <v>193</v>
      </c>
      <c r="K1257" s="177" t="s">
        <v>194</v>
      </c>
      <c r="L1257" s="177" t="s">
        <v>194</v>
      </c>
      <c r="M1257" s="177" t="s">
        <v>3103</v>
      </c>
    </row>
    <row r="1258" spans="1:14" x14ac:dyDescent="0.25">
      <c r="A1258" s="179">
        <v>43040</v>
      </c>
      <c r="B1258" s="177">
        <v>3446</v>
      </c>
      <c r="C1258" s="177" t="str">
        <f>VLOOKUP(B1258,'Chart of Accounts'!A:B,2,FALSE)</f>
        <v>PCard Uncoded Transactions</v>
      </c>
      <c r="D1258" s="177" t="s">
        <v>265</v>
      </c>
      <c r="E1258" s="177" t="s">
        <v>264</v>
      </c>
      <c r="F1258" s="177" t="s">
        <v>3023</v>
      </c>
      <c r="G1258" s="177" t="s">
        <v>245</v>
      </c>
      <c r="H1258" s="177">
        <v>-486</v>
      </c>
      <c r="I1258" s="177">
        <v>0</v>
      </c>
      <c r="J1258" s="177" t="s">
        <v>193</v>
      </c>
      <c r="K1258" s="177" t="s">
        <v>194</v>
      </c>
      <c r="L1258" s="177" t="s">
        <v>194</v>
      </c>
      <c r="M1258" s="177" t="s">
        <v>3102</v>
      </c>
      <c r="N1258" s="177" t="s">
        <v>3064</v>
      </c>
    </row>
    <row r="1259" spans="1:14" x14ac:dyDescent="0.25">
      <c r="A1259" s="179">
        <v>43040</v>
      </c>
      <c r="B1259" s="177">
        <v>3446</v>
      </c>
      <c r="C1259" s="177" t="str">
        <f>VLOOKUP(B1259,'Chart of Accounts'!A:B,2,FALSE)</f>
        <v>PCard Uncoded Transactions</v>
      </c>
      <c r="D1259" s="177" t="s">
        <v>265</v>
      </c>
      <c r="E1259" s="177" t="s">
        <v>264</v>
      </c>
      <c r="F1259" s="177" t="s">
        <v>3011</v>
      </c>
      <c r="G1259" s="177" t="s">
        <v>245</v>
      </c>
      <c r="H1259" s="177">
        <v>-35.619999999999997</v>
      </c>
      <c r="I1259" s="177">
        <v>0</v>
      </c>
      <c r="J1259" s="177" t="s">
        <v>193</v>
      </c>
      <c r="K1259" s="177" t="s">
        <v>194</v>
      </c>
      <c r="L1259" s="177" t="s">
        <v>194</v>
      </c>
      <c r="M1259" s="177" t="s">
        <v>2277</v>
      </c>
      <c r="N1259" s="177" t="s">
        <v>3101</v>
      </c>
    </row>
    <row r="1260" spans="1:14" x14ac:dyDescent="0.25">
      <c r="A1260" s="179">
        <v>43040</v>
      </c>
      <c r="B1260" s="177">
        <v>3446</v>
      </c>
      <c r="C1260" s="177" t="str">
        <f>VLOOKUP(B1260,'Chart of Accounts'!A:B,2,FALSE)</f>
        <v>PCard Uncoded Transactions</v>
      </c>
      <c r="D1260" s="177" t="s">
        <v>265</v>
      </c>
      <c r="E1260" s="177" t="s">
        <v>264</v>
      </c>
      <c r="F1260" s="177" t="s">
        <v>3011</v>
      </c>
      <c r="G1260" s="177" t="s">
        <v>245</v>
      </c>
      <c r="H1260" s="177">
        <v>-19.5</v>
      </c>
      <c r="I1260" s="177">
        <v>0</v>
      </c>
      <c r="J1260" s="177" t="s">
        <v>193</v>
      </c>
      <c r="K1260" s="177" t="s">
        <v>194</v>
      </c>
      <c r="L1260" s="177" t="s">
        <v>194</v>
      </c>
      <c r="M1260" s="177" t="s">
        <v>3099</v>
      </c>
      <c r="N1260" s="177" t="s">
        <v>3101</v>
      </c>
    </row>
    <row r="1261" spans="1:14" x14ac:dyDescent="0.25">
      <c r="A1261" s="179">
        <v>43040</v>
      </c>
      <c r="B1261" s="177">
        <v>3446</v>
      </c>
      <c r="C1261" s="177" t="str">
        <f>VLOOKUP(B1261,'Chart of Accounts'!A:B,2,FALSE)</f>
        <v>PCard Uncoded Transactions</v>
      </c>
      <c r="D1261" s="177" t="s">
        <v>265</v>
      </c>
      <c r="E1261" s="177" t="s">
        <v>264</v>
      </c>
      <c r="F1261" s="177" t="s">
        <v>382</v>
      </c>
      <c r="G1261" s="177" t="s">
        <v>245</v>
      </c>
      <c r="H1261" s="177">
        <v>-24.52</v>
      </c>
      <c r="I1261" s="177">
        <v>0</v>
      </c>
      <c r="J1261" s="177" t="s">
        <v>193</v>
      </c>
      <c r="K1261" s="177" t="s">
        <v>194</v>
      </c>
      <c r="L1261" s="177" t="s">
        <v>194</v>
      </c>
      <c r="M1261" s="177" t="s">
        <v>3099</v>
      </c>
      <c r="N1261" s="177" t="s">
        <v>3081</v>
      </c>
    </row>
    <row r="1262" spans="1:14" x14ac:dyDescent="0.25">
      <c r="A1262" s="179">
        <v>43040</v>
      </c>
      <c r="B1262" s="177">
        <v>3446</v>
      </c>
      <c r="C1262" s="177" t="str">
        <f>VLOOKUP(B1262,'Chart of Accounts'!A:B,2,FALSE)</f>
        <v>PCard Uncoded Transactions</v>
      </c>
      <c r="D1262" s="177" t="s">
        <v>265</v>
      </c>
      <c r="E1262" s="177" t="s">
        <v>264</v>
      </c>
      <c r="F1262" s="177" t="s">
        <v>382</v>
      </c>
      <c r="G1262" s="177" t="s">
        <v>245</v>
      </c>
      <c r="H1262" s="177">
        <v>-118.25</v>
      </c>
      <c r="I1262" s="177">
        <v>0</v>
      </c>
      <c r="J1262" s="177" t="s">
        <v>193</v>
      </c>
      <c r="K1262" s="177" t="s">
        <v>194</v>
      </c>
      <c r="L1262" s="177" t="s">
        <v>194</v>
      </c>
      <c r="M1262" s="177" t="s">
        <v>3099</v>
      </c>
      <c r="N1262" s="177" t="s">
        <v>384</v>
      </c>
    </row>
    <row r="1263" spans="1:14" x14ac:dyDescent="0.25">
      <c r="A1263" s="179">
        <v>43040</v>
      </c>
      <c r="B1263" s="177">
        <v>3446</v>
      </c>
      <c r="C1263" s="177" t="str">
        <f>VLOOKUP(B1263,'Chart of Accounts'!A:B,2,FALSE)</f>
        <v>PCard Uncoded Transactions</v>
      </c>
      <c r="D1263" s="177" t="s">
        <v>265</v>
      </c>
      <c r="E1263" s="177" t="s">
        <v>264</v>
      </c>
      <c r="F1263" s="177" t="s">
        <v>382</v>
      </c>
      <c r="G1263" s="177" t="s">
        <v>245</v>
      </c>
      <c r="H1263" s="177">
        <v>-15.65</v>
      </c>
      <c r="I1263" s="177">
        <v>0</v>
      </c>
      <c r="J1263" s="177" t="s">
        <v>193</v>
      </c>
      <c r="K1263" s="177" t="s">
        <v>194</v>
      </c>
      <c r="L1263" s="177" t="s">
        <v>194</v>
      </c>
      <c r="M1263" s="177" t="s">
        <v>3099</v>
      </c>
      <c r="N1263" s="177" t="s">
        <v>3095</v>
      </c>
    </row>
    <row r="1264" spans="1:14" x14ac:dyDescent="0.25">
      <c r="A1264" s="179">
        <v>43040</v>
      </c>
      <c r="B1264" s="177">
        <v>3446</v>
      </c>
      <c r="C1264" s="177" t="str">
        <f>VLOOKUP(B1264,'Chart of Accounts'!A:B,2,FALSE)</f>
        <v>PCard Uncoded Transactions</v>
      </c>
      <c r="D1264" s="177" t="s">
        <v>265</v>
      </c>
      <c r="E1264" s="177" t="s">
        <v>264</v>
      </c>
      <c r="F1264" s="177" t="s">
        <v>382</v>
      </c>
      <c r="G1264" s="177" t="s">
        <v>245</v>
      </c>
      <c r="H1264" s="177">
        <v>-282.61</v>
      </c>
      <c r="I1264" s="177">
        <v>0</v>
      </c>
      <c r="J1264" s="177" t="s">
        <v>193</v>
      </c>
      <c r="K1264" s="177" t="s">
        <v>194</v>
      </c>
      <c r="L1264" s="177" t="s">
        <v>194</v>
      </c>
      <c r="M1264" s="177" t="s">
        <v>3099</v>
      </c>
      <c r="N1264" s="177" t="s">
        <v>3081</v>
      </c>
    </row>
    <row r="1265" spans="1:14" x14ac:dyDescent="0.25">
      <c r="A1265" s="179">
        <v>43040</v>
      </c>
      <c r="B1265" s="177">
        <v>3446</v>
      </c>
      <c r="C1265" s="177" t="str">
        <f>VLOOKUP(B1265,'Chart of Accounts'!A:B,2,FALSE)</f>
        <v>PCard Uncoded Transactions</v>
      </c>
      <c r="D1265" s="177" t="s">
        <v>265</v>
      </c>
      <c r="E1265" s="177" t="s">
        <v>264</v>
      </c>
      <c r="F1265" s="177" t="s">
        <v>382</v>
      </c>
      <c r="G1265" s="177" t="s">
        <v>245</v>
      </c>
      <c r="H1265" s="177">
        <v>-22.69</v>
      </c>
      <c r="I1265" s="177">
        <v>0</v>
      </c>
      <c r="J1265" s="177" t="s">
        <v>193</v>
      </c>
      <c r="K1265" s="177" t="s">
        <v>194</v>
      </c>
      <c r="L1265" s="177" t="s">
        <v>194</v>
      </c>
      <c r="M1265" s="177" t="s">
        <v>3099</v>
      </c>
      <c r="N1265" s="177" t="s">
        <v>3100</v>
      </c>
    </row>
    <row r="1266" spans="1:14" x14ac:dyDescent="0.25">
      <c r="A1266" s="179">
        <v>43040</v>
      </c>
      <c r="B1266" s="177">
        <v>3446</v>
      </c>
      <c r="C1266" s="177" t="str">
        <f>VLOOKUP(B1266,'Chart of Accounts'!A:B,2,FALSE)</f>
        <v>PCard Uncoded Transactions</v>
      </c>
      <c r="D1266" s="177" t="s">
        <v>265</v>
      </c>
      <c r="E1266" s="177" t="s">
        <v>264</v>
      </c>
      <c r="F1266" s="177" t="s">
        <v>382</v>
      </c>
      <c r="G1266" s="177" t="s">
        <v>245</v>
      </c>
      <c r="H1266" s="177">
        <v>-145.21</v>
      </c>
      <c r="I1266" s="177">
        <v>0</v>
      </c>
      <c r="J1266" s="177" t="s">
        <v>193</v>
      </c>
      <c r="K1266" s="177" t="s">
        <v>194</v>
      </c>
      <c r="L1266" s="177" t="s">
        <v>194</v>
      </c>
      <c r="M1266" s="177" t="s">
        <v>3099</v>
      </c>
      <c r="N1266" s="177" t="s">
        <v>2979</v>
      </c>
    </row>
    <row r="1267" spans="1:14" x14ac:dyDescent="0.25">
      <c r="A1267" s="179">
        <v>43069</v>
      </c>
      <c r="B1267" s="177">
        <v>3446</v>
      </c>
      <c r="C1267" s="177" t="str">
        <f>VLOOKUP(B1267,'Chart of Accounts'!A:B,2,FALSE)</f>
        <v>PCard Uncoded Transactions</v>
      </c>
      <c r="D1267" s="177" t="s">
        <v>265</v>
      </c>
      <c r="E1267" s="177" t="s">
        <v>264</v>
      </c>
      <c r="F1267" s="177" t="s">
        <v>3011</v>
      </c>
      <c r="G1267" s="177" t="s">
        <v>245</v>
      </c>
      <c r="H1267" s="177">
        <v>6.96</v>
      </c>
      <c r="I1267" s="177">
        <v>0</v>
      </c>
      <c r="J1267" s="177" t="s">
        <v>193</v>
      </c>
      <c r="K1267" s="177" t="s">
        <v>194</v>
      </c>
      <c r="L1267" s="177" t="s">
        <v>194</v>
      </c>
      <c r="M1267" s="177" t="s">
        <v>2271</v>
      </c>
      <c r="N1267" s="177" t="s">
        <v>1438</v>
      </c>
    </row>
    <row r="1268" spans="1:14" x14ac:dyDescent="0.25">
      <c r="A1268" s="179">
        <v>43069</v>
      </c>
      <c r="B1268" s="177">
        <v>3446</v>
      </c>
      <c r="C1268" s="177" t="str">
        <f>VLOOKUP(B1268,'Chart of Accounts'!A:B,2,FALSE)</f>
        <v>PCard Uncoded Transactions</v>
      </c>
      <c r="D1268" s="177" t="s">
        <v>265</v>
      </c>
      <c r="E1268" s="177" t="s">
        <v>264</v>
      </c>
      <c r="F1268" s="177" t="s">
        <v>3011</v>
      </c>
      <c r="G1268" s="177" t="s">
        <v>245</v>
      </c>
      <c r="H1268" s="177">
        <v>53.91</v>
      </c>
      <c r="I1268" s="177">
        <v>0</v>
      </c>
      <c r="J1268" s="177" t="s">
        <v>193</v>
      </c>
      <c r="K1268" s="177" t="s">
        <v>194</v>
      </c>
      <c r="L1268" s="177" t="s">
        <v>194</v>
      </c>
      <c r="M1268" s="177" t="s">
        <v>2271</v>
      </c>
      <c r="N1268" s="177" t="s">
        <v>3095</v>
      </c>
    </row>
    <row r="1269" spans="1:14" x14ac:dyDescent="0.25">
      <c r="A1269" s="179">
        <v>43069</v>
      </c>
      <c r="B1269" s="177">
        <v>3446</v>
      </c>
      <c r="C1269" s="177" t="str">
        <f>VLOOKUP(B1269,'Chart of Accounts'!A:B,2,FALSE)</f>
        <v>PCard Uncoded Transactions</v>
      </c>
      <c r="D1269" s="177" t="s">
        <v>265</v>
      </c>
      <c r="E1269" s="177" t="s">
        <v>264</v>
      </c>
      <c r="F1269" s="177" t="s">
        <v>2161</v>
      </c>
      <c r="G1269" s="177" t="s">
        <v>245</v>
      </c>
      <c r="H1269" s="177">
        <v>10</v>
      </c>
      <c r="I1269" s="177">
        <v>0</v>
      </c>
      <c r="J1269" s="177" t="s">
        <v>193</v>
      </c>
      <c r="K1269" s="177" t="s">
        <v>194</v>
      </c>
      <c r="L1269" s="177" t="s">
        <v>194</v>
      </c>
      <c r="M1269" s="177" t="s">
        <v>2271</v>
      </c>
      <c r="N1269" s="177" t="s">
        <v>3096</v>
      </c>
    </row>
    <row r="1270" spans="1:14" x14ac:dyDescent="0.25">
      <c r="A1270" s="179">
        <v>43069</v>
      </c>
      <c r="B1270" s="177">
        <v>3446</v>
      </c>
      <c r="C1270" s="177" t="str">
        <f>VLOOKUP(B1270,'Chart of Accounts'!A:B,2,FALSE)</f>
        <v>PCard Uncoded Transactions</v>
      </c>
      <c r="D1270" s="177" t="s">
        <v>265</v>
      </c>
      <c r="E1270" s="177" t="s">
        <v>264</v>
      </c>
      <c r="F1270" s="177" t="s">
        <v>2161</v>
      </c>
      <c r="G1270" s="177" t="s">
        <v>245</v>
      </c>
      <c r="H1270" s="177">
        <v>21.74</v>
      </c>
      <c r="I1270" s="177">
        <v>0</v>
      </c>
      <c r="J1270" s="177" t="s">
        <v>193</v>
      </c>
      <c r="K1270" s="177" t="s">
        <v>194</v>
      </c>
      <c r="L1270" s="177" t="s">
        <v>194</v>
      </c>
      <c r="M1270" s="177" t="s">
        <v>2271</v>
      </c>
      <c r="N1270" s="177" t="s">
        <v>448</v>
      </c>
    </row>
    <row r="1271" spans="1:14" x14ac:dyDescent="0.25">
      <c r="A1271" s="179">
        <v>43069</v>
      </c>
      <c r="B1271" s="177">
        <v>3446</v>
      </c>
      <c r="C1271" s="177" t="str">
        <f>VLOOKUP(B1271,'Chart of Accounts'!A:B,2,FALSE)</f>
        <v>PCard Uncoded Transactions</v>
      </c>
      <c r="D1271" s="177" t="s">
        <v>265</v>
      </c>
      <c r="E1271" s="177" t="s">
        <v>264</v>
      </c>
      <c r="F1271" s="177" t="s">
        <v>2161</v>
      </c>
      <c r="G1271" s="177" t="s">
        <v>245</v>
      </c>
      <c r="H1271" s="177">
        <v>5.21</v>
      </c>
      <c r="I1271" s="177">
        <v>0</v>
      </c>
      <c r="J1271" s="177" t="s">
        <v>193</v>
      </c>
      <c r="K1271" s="177" t="s">
        <v>194</v>
      </c>
      <c r="L1271" s="177" t="s">
        <v>194</v>
      </c>
      <c r="M1271" s="177" t="s">
        <v>2271</v>
      </c>
      <c r="N1271" s="177" t="s">
        <v>2090</v>
      </c>
    </row>
    <row r="1272" spans="1:14" x14ac:dyDescent="0.25">
      <c r="A1272" s="179">
        <v>43069</v>
      </c>
      <c r="B1272" s="177">
        <v>3446</v>
      </c>
      <c r="C1272" s="177" t="str">
        <f>VLOOKUP(B1272,'Chart of Accounts'!A:B,2,FALSE)</f>
        <v>PCard Uncoded Transactions</v>
      </c>
      <c r="D1272" s="177" t="s">
        <v>265</v>
      </c>
      <c r="E1272" s="177" t="s">
        <v>264</v>
      </c>
      <c r="F1272" s="177" t="s">
        <v>382</v>
      </c>
      <c r="G1272" s="177" t="s">
        <v>245</v>
      </c>
      <c r="H1272" s="177">
        <v>11.13</v>
      </c>
      <c r="I1272" s="177">
        <v>0</v>
      </c>
      <c r="J1272" s="177" t="s">
        <v>193</v>
      </c>
      <c r="K1272" s="177" t="s">
        <v>194</v>
      </c>
      <c r="L1272" s="177" t="s">
        <v>194</v>
      </c>
      <c r="M1272" s="177" t="s">
        <v>2271</v>
      </c>
      <c r="N1272" s="177" t="s">
        <v>3095</v>
      </c>
    </row>
    <row r="1273" spans="1:14" x14ac:dyDescent="0.25">
      <c r="A1273" s="179">
        <v>43069</v>
      </c>
      <c r="B1273" s="177">
        <v>3446</v>
      </c>
      <c r="C1273" s="177" t="str">
        <f>VLOOKUP(B1273,'Chart of Accounts'!A:B,2,FALSE)</f>
        <v>PCard Uncoded Transactions</v>
      </c>
      <c r="D1273" s="177" t="s">
        <v>265</v>
      </c>
      <c r="E1273" s="177" t="s">
        <v>264</v>
      </c>
      <c r="F1273" s="177" t="s">
        <v>382</v>
      </c>
      <c r="G1273" s="177" t="s">
        <v>245</v>
      </c>
      <c r="H1273" s="177">
        <v>44.35</v>
      </c>
      <c r="I1273" s="177">
        <v>0</v>
      </c>
      <c r="J1273" s="177" t="s">
        <v>193</v>
      </c>
      <c r="K1273" s="177" t="s">
        <v>194</v>
      </c>
      <c r="L1273" s="177" t="s">
        <v>194</v>
      </c>
      <c r="M1273" s="177" t="s">
        <v>2271</v>
      </c>
      <c r="N1273" s="177" t="s">
        <v>224</v>
      </c>
    </row>
    <row r="1274" spans="1:14" x14ac:dyDescent="0.25">
      <c r="A1274" s="179">
        <v>43069</v>
      </c>
      <c r="B1274" s="177">
        <v>3446</v>
      </c>
      <c r="C1274" s="177" t="str">
        <f>VLOOKUP(B1274,'Chart of Accounts'!A:B,2,FALSE)</f>
        <v>PCard Uncoded Transactions</v>
      </c>
      <c r="D1274" s="177" t="s">
        <v>265</v>
      </c>
      <c r="E1274" s="177" t="s">
        <v>264</v>
      </c>
      <c r="F1274" s="177" t="s">
        <v>382</v>
      </c>
      <c r="G1274" s="177" t="s">
        <v>245</v>
      </c>
      <c r="H1274" s="177">
        <v>530.87</v>
      </c>
      <c r="I1274" s="177">
        <v>0</v>
      </c>
      <c r="J1274" s="177" t="s">
        <v>193</v>
      </c>
      <c r="K1274" s="177" t="s">
        <v>194</v>
      </c>
      <c r="L1274" s="177" t="s">
        <v>194</v>
      </c>
      <c r="M1274" s="177" t="s">
        <v>2271</v>
      </c>
      <c r="N1274" s="177" t="s">
        <v>3081</v>
      </c>
    </row>
    <row r="1275" spans="1:14" x14ac:dyDescent="0.25">
      <c r="A1275" s="179">
        <v>43069</v>
      </c>
      <c r="B1275" s="177">
        <v>3446</v>
      </c>
      <c r="C1275" s="177" t="str">
        <f>VLOOKUP(B1275,'Chart of Accounts'!A:B,2,FALSE)</f>
        <v>PCard Uncoded Transactions</v>
      </c>
      <c r="D1275" s="177" t="s">
        <v>265</v>
      </c>
      <c r="E1275" s="177" t="s">
        <v>264</v>
      </c>
      <c r="F1275" s="177" t="s">
        <v>382</v>
      </c>
      <c r="G1275" s="177" t="s">
        <v>245</v>
      </c>
      <c r="H1275" s="177">
        <v>318.7</v>
      </c>
      <c r="I1275" s="177">
        <v>0</v>
      </c>
      <c r="J1275" s="177" t="s">
        <v>193</v>
      </c>
      <c r="K1275" s="177" t="s">
        <v>194</v>
      </c>
      <c r="L1275" s="177" t="s">
        <v>194</v>
      </c>
      <c r="M1275" s="177" t="s">
        <v>2271</v>
      </c>
      <c r="N1275" s="177" t="s">
        <v>3081</v>
      </c>
    </row>
    <row r="1276" spans="1:14" x14ac:dyDescent="0.25">
      <c r="A1276" s="179">
        <v>43069</v>
      </c>
      <c r="B1276" s="177">
        <v>3446</v>
      </c>
      <c r="C1276" s="177" t="str">
        <f>VLOOKUP(B1276,'Chart of Accounts'!A:B,2,FALSE)</f>
        <v>PCard Uncoded Transactions</v>
      </c>
      <c r="D1276" s="177" t="s">
        <v>265</v>
      </c>
      <c r="E1276" s="177" t="s">
        <v>264</v>
      </c>
      <c r="F1276" s="177" t="s">
        <v>3023</v>
      </c>
      <c r="G1276" s="177" t="s">
        <v>245</v>
      </c>
      <c r="H1276" s="177">
        <v>486</v>
      </c>
      <c r="I1276" s="177">
        <v>0</v>
      </c>
      <c r="J1276" s="177" t="s">
        <v>193</v>
      </c>
      <c r="K1276" s="177" t="s">
        <v>194</v>
      </c>
      <c r="L1276" s="177" t="s">
        <v>194</v>
      </c>
      <c r="M1276" s="177" t="s">
        <v>3098</v>
      </c>
      <c r="N1276" s="177" t="s">
        <v>3064</v>
      </c>
    </row>
    <row r="1277" spans="1:14" x14ac:dyDescent="0.25">
      <c r="A1277" s="179">
        <v>43069</v>
      </c>
      <c r="B1277" s="177">
        <v>3446</v>
      </c>
      <c r="C1277" s="177" t="str">
        <f>VLOOKUP(B1277,'Chart of Accounts'!A:B,2,FALSE)</f>
        <v>PCard Uncoded Transactions</v>
      </c>
      <c r="D1277" s="177" t="s">
        <v>265</v>
      </c>
      <c r="E1277" s="177" t="s">
        <v>264</v>
      </c>
      <c r="F1277" s="177" t="s">
        <v>3023</v>
      </c>
      <c r="G1277" s="177" t="s">
        <v>245</v>
      </c>
      <c r="H1277" s="177">
        <v>34.71</v>
      </c>
      <c r="I1277" s="177">
        <v>0</v>
      </c>
      <c r="J1277" s="177" t="s">
        <v>193</v>
      </c>
      <c r="K1277" s="177" t="s">
        <v>194</v>
      </c>
      <c r="L1277" s="177" t="s">
        <v>194</v>
      </c>
      <c r="M1277" s="177" t="s">
        <v>3097</v>
      </c>
      <c r="N1277" s="177" t="s">
        <v>1907</v>
      </c>
    </row>
    <row r="1278" spans="1:14" x14ac:dyDescent="0.25">
      <c r="A1278" s="179">
        <v>43069</v>
      </c>
      <c r="B1278" s="177">
        <v>3446</v>
      </c>
      <c r="C1278" s="177" t="str">
        <f>VLOOKUP(B1278,'Chart of Accounts'!A:B,2,FALSE)</f>
        <v>PCard Uncoded Transactions</v>
      </c>
      <c r="D1278" s="177" t="s">
        <v>265</v>
      </c>
      <c r="E1278" s="177" t="s">
        <v>264</v>
      </c>
      <c r="F1278" s="177" t="s">
        <v>2206</v>
      </c>
      <c r="G1278" s="177" t="s">
        <v>245</v>
      </c>
      <c r="H1278" s="177">
        <v>10.16</v>
      </c>
      <c r="I1278" s="177">
        <v>0</v>
      </c>
      <c r="J1278" s="177" t="s">
        <v>193</v>
      </c>
      <c r="K1278" s="177" t="s">
        <v>194</v>
      </c>
      <c r="L1278" s="177" t="s">
        <v>194</v>
      </c>
      <c r="M1278" s="177" t="s">
        <v>3097</v>
      </c>
    </row>
    <row r="1279" spans="1:14" x14ac:dyDescent="0.25">
      <c r="A1279" s="179">
        <v>43070</v>
      </c>
      <c r="B1279" s="177">
        <v>3446</v>
      </c>
      <c r="C1279" s="177" t="str">
        <f>VLOOKUP(B1279,'Chart of Accounts'!A:B,2,FALSE)</f>
        <v>PCard Uncoded Transactions</v>
      </c>
      <c r="D1279" s="177" t="s">
        <v>265</v>
      </c>
      <c r="E1279" s="177" t="s">
        <v>264</v>
      </c>
      <c r="F1279" s="177" t="s">
        <v>3011</v>
      </c>
      <c r="G1279" s="177" t="s">
        <v>245</v>
      </c>
      <c r="H1279" s="177">
        <v>-6.96</v>
      </c>
      <c r="I1279" s="177">
        <v>0</v>
      </c>
      <c r="J1279" s="177" t="s">
        <v>193</v>
      </c>
      <c r="K1279" s="177" t="s">
        <v>194</v>
      </c>
      <c r="L1279" s="177" t="s">
        <v>194</v>
      </c>
      <c r="M1279" s="177" t="s">
        <v>2269</v>
      </c>
      <c r="N1279" s="177" t="s">
        <v>1438</v>
      </c>
    </row>
    <row r="1280" spans="1:14" x14ac:dyDescent="0.25">
      <c r="A1280" s="179">
        <v>43070</v>
      </c>
      <c r="B1280" s="177">
        <v>3446</v>
      </c>
      <c r="C1280" s="177" t="str">
        <f>VLOOKUP(B1280,'Chart of Accounts'!A:B,2,FALSE)</f>
        <v>PCard Uncoded Transactions</v>
      </c>
      <c r="D1280" s="177" t="s">
        <v>265</v>
      </c>
      <c r="E1280" s="177" t="s">
        <v>264</v>
      </c>
      <c r="F1280" s="177" t="s">
        <v>3011</v>
      </c>
      <c r="G1280" s="177" t="s">
        <v>245</v>
      </c>
      <c r="H1280" s="177">
        <v>-53.91</v>
      </c>
      <c r="I1280" s="177">
        <v>0</v>
      </c>
      <c r="J1280" s="177" t="s">
        <v>193</v>
      </c>
      <c r="K1280" s="177" t="s">
        <v>194</v>
      </c>
      <c r="L1280" s="177" t="s">
        <v>194</v>
      </c>
      <c r="M1280" s="177" t="s">
        <v>2269</v>
      </c>
      <c r="N1280" s="177" t="s">
        <v>3095</v>
      </c>
    </row>
    <row r="1281" spans="1:14" x14ac:dyDescent="0.25">
      <c r="A1281" s="179">
        <v>43070</v>
      </c>
      <c r="B1281" s="177">
        <v>3446</v>
      </c>
      <c r="C1281" s="177" t="str">
        <f>VLOOKUP(B1281,'Chart of Accounts'!A:B,2,FALSE)</f>
        <v>PCard Uncoded Transactions</v>
      </c>
      <c r="D1281" s="177" t="s">
        <v>265</v>
      </c>
      <c r="E1281" s="177" t="s">
        <v>264</v>
      </c>
      <c r="F1281" s="177" t="s">
        <v>2161</v>
      </c>
      <c r="G1281" s="177" t="s">
        <v>245</v>
      </c>
      <c r="H1281" s="177">
        <v>-10</v>
      </c>
      <c r="I1281" s="177">
        <v>0</v>
      </c>
      <c r="J1281" s="177" t="s">
        <v>193</v>
      </c>
      <c r="K1281" s="177" t="s">
        <v>194</v>
      </c>
      <c r="L1281" s="177" t="s">
        <v>194</v>
      </c>
      <c r="M1281" s="177" t="s">
        <v>2269</v>
      </c>
      <c r="N1281" s="177" t="s">
        <v>3096</v>
      </c>
    </row>
    <row r="1282" spans="1:14" x14ac:dyDescent="0.25">
      <c r="A1282" s="179">
        <v>43070</v>
      </c>
      <c r="B1282" s="177">
        <v>3446</v>
      </c>
      <c r="C1282" s="177" t="str">
        <f>VLOOKUP(B1282,'Chart of Accounts'!A:B,2,FALSE)</f>
        <v>PCard Uncoded Transactions</v>
      </c>
      <c r="D1282" s="177" t="s">
        <v>265</v>
      </c>
      <c r="E1282" s="177" t="s">
        <v>264</v>
      </c>
      <c r="F1282" s="177" t="s">
        <v>2161</v>
      </c>
      <c r="G1282" s="177" t="s">
        <v>245</v>
      </c>
      <c r="H1282" s="177">
        <v>-21.74</v>
      </c>
      <c r="I1282" s="177">
        <v>0</v>
      </c>
      <c r="J1282" s="177" t="s">
        <v>193</v>
      </c>
      <c r="K1282" s="177" t="s">
        <v>194</v>
      </c>
      <c r="L1282" s="177" t="s">
        <v>194</v>
      </c>
      <c r="M1282" s="177" t="s">
        <v>2269</v>
      </c>
      <c r="N1282" s="177" t="s">
        <v>448</v>
      </c>
    </row>
    <row r="1283" spans="1:14" x14ac:dyDescent="0.25">
      <c r="A1283" s="179">
        <v>43070</v>
      </c>
      <c r="B1283" s="177">
        <v>3446</v>
      </c>
      <c r="C1283" s="177" t="str">
        <f>VLOOKUP(B1283,'Chart of Accounts'!A:B,2,FALSE)</f>
        <v>PCard Uncoded Transactions</v>
      </c>
      <c r="D1283" s="177" t="s">
        <v>265</v>
      </c>
      <c r="E1283" s="177" t="s">
        <v>264</v>
      </c>
      <c r="F1283" s="177" t="s">
        <v>2161</v>
      </c>
      <c r="G1283" s="177" t="s">
        <v>245</v>
      </c>
      <c r="H1283" s="177">
        <v>-5.21</v>
      </c>
      <c r="I1283" s="177">
        <v>0</v>
      </c>
      <c r="J1283" s="177" t="s">
        <v>193</v>
      </c>
      <c r="K1283" s="177" t="s">
        <v>194</v>
      </c>
      <c r="L1283" s="177" t="s">
        <v>194</v>
      </c>
      <c r="M1283" s="177" t="s">
        <v>2269</v>
      </c>
      <c r="N1283" s="177" t="s">
        <v>2090</v>
      </c>
    </row>
    <row r="1284" spans="1:14" x14ac:dyDescent="0.25">
      <c r="A1284" s="179">
        <v>43070</v>
      </c>
      <c r="B1284" s="177">
        <v>3446</v>
      </c>
      <c r="C1284" s="177" t="str">
        <f>VLOOKUP(B1284,'Chart of Accounts'!A:B,2,FALSE)</f>
        <v>PCard Uncoded Transactions</v>
      </c>
      <c r="D1284" s="177" t="s">
        <v>265</v>
      </c>
      <c r="E1284" s="177" t="s">
        <v>264</v>
      </c>
      <c r="F1284" s="177" t="s">
        <v>382</v>
      </c>
      <c r="G1284" s="177" t="s">
        <v>245</v>
      </c>
      <c r="H1284" s="177">
        <v>-11.13</v>
      </c>
      <c r="I1284" s="177">
        <v>0</v>
      </c>
      <c r="J1284" s="177" t="s">
        <v>193</v>
      </c>
      <c r="K1284" s="177" t="s">
        <v>194</v>
      </c>
      <c r="L1284" s="177" t="s">
        <v>194</v>
      </c>
      <c r="M1284" s="177" t="s">
        <v>2269</v>
      </c>
      <c r="N1284" s="177" t="s">
        <v>3095</v>
      </c>
    </row>
    <row r="1285" spans="1:14" x14ac:dyDescent="0.25">
      <c r="A1285" s="179">
        <v>43070</v>
      </c>
      <c r="B1285" s="177">
        <v>3446</v>
      </c>
      <c r="C1285" s="177" t="str">
        <f>VLOOKUP(B1285,'Chart of Accounts'!A:B,2,FALSE)</f>
        <v>PCard Uncoded Transactions</v>
      </c>
      <c r="D1285" s="177" t="s">
        <v>265</v>
      </c>
      <c r="E1285" s="177" t="s">
        <v>264</v>
      </c>
      <c r="F1285" s="177" t="s">
        <v>382</v>
      </c>
      <c r="G1285" s="177" t="s">
        <v>245</v>
      </c>
      <c r="H1285" s="177">
        <v>-44.35</v>
      </c>
      <c r="I1285" s="177">
        <v>0</v>
      </c>
      <c r="J1285" s="177" t="s">
        <v>193</v>
      </c>
      <c r="K1285" s="177" t="s">
        <v>194</v>
      </c>
      <c r="L1285" s="177" t="s">
        <v>194</v>
      </c>
      <c r="M1285" s="177" t="s">
        <v>2269</v>
      </c>
      <c r="N1285" s="177" t="s">
        <v>224</v>
      </c>
    </row>
    <row r="1286" spans="1:14" x14ac:dyDescent="0.25">
      <c r="A1286" s="179">
        <v>43070</v>
      </c>
      <c r="B1286" s="177">
        <v>3446</v>
      </c>
      <c r="C1286" s="177" t="str">
        <f>VLOOKUP(B1286,'Chart of Accounts'!A:B,2,FALSE)</f>
        <v>PCard Uncoded Transactions</v>
      </c>
      <c r="D1286" s="177" t="s">
        <v>265</v>
      </c>
      <c r="E1286" s="177" t="s">
        <v>264</v>
      </c>
      <c r="F1286" s="177" t="s">
        <v>382</v>
      </c>
      <c r="G1286" s="177" t="s">
        <v>245</v>
      </c>
      <c r="H1286" s="177">
        <v>-530.87</v>
      </c>
      <c r="I1286" s="177">
        <v>0</v>
      </c>
      <c r="J1286" s="177" t="s">
        <v>193</v>
      </c>
      <c r="K1286" s="177" t="s">
        <v>194</v>
      </c>
      <c r="L1286" s="177" t="s">
        <v>194</v>
      </c>
      <c r="M1286" s="177" t="s">
        <v>2269</v>
      </c>
      <c r="N1286" s="177" t="s">
        <v>3081</v>
      </c>
    </row>
    <row r="1287" spans="1:14" x14ac:dyDescent="0.25">
      <c r="A1287" s="179">
        <v>43070</v>
      </c>
      <c r="B1287" s="177">
        <v>3446</v>
      </c>
      <c r="C1287" s="177" t="str">
        <f>VLOOKUP(B1287,'Chart of Accounts'!A:B,2,FALSE)</f>
        <v>PCard Uncoded Transactions</v>
      </c>
      <c r="D1287" s="177" t="s">
        <v>265</v>
      </c>
      <c r="E1287" s="177" t="s">
        <v>264</v>
      </c>
      <c r="F1287" s="177" t="s">
        <v>382</v>
      </c>
      <c r="G1287" s="177" t="s">
        <v>245</v>
      </c>
      <c r="H1287" s="177">
        <v>-318.7</v>
      </c>
      <c r="I1287" s="177">
        <v>0</v>
      </c>
      <c r="J1287" s="177" t="s">
        <v>193</v>
      </c>
      <c r="K1287" s="177" t="s">
        <v>194</v>
      </c>
      <c r="L1287" s="177" t="s">
        <v>194</v>
      </c>
      <c r="M1287" s="177" t="s">
        <v>2269</v>
      </c>
      <c r="N1287" s="177" t="s">
        <v>3081</v>
      </c>
    </row>
    <row r="1288" spans="1:14" x14ac:dyDescent="0.25">
      <c r="A1288" s="179">
        <v>43070</v>
      </c>
      <c r="B1288" s="177">
        <v>3446</v>
      </c>
      <c r="C1288" s="177" t="str">
        <f>VLOOKUP(B1288,'Chart of Accounts'!A:B,2,FALSE)</f>
        <v>PCard Uncoded Transactions</v>
      </c>
      <c r="D1288" s="177" t="s">
        <v>265</v>
      </c>
      <c r="E1288" s="177" t="s">
        <v>264</v>
      </c>
      <c r="F1288" s="177" t="s">
        <v>3023</v>
      </c>
      <c r="G1288" s="177" t="s">
        <v>245</v>
      </c>
      <c r="H1288" s="177">
        <v>-486</v>
      </c>
      <c r="I1288" s="177">
        <v>0</v>
      </c>
      <c r="J1288" s="177" t="s">
        <v>193</v>
      </c>
      <c r="K1288" s="177" t="s">
        <v>194</v>
      </c>
      <c r="L1288" s="177" t="s">
        <v>194</v>
      </c>
      <c r="M1288" s="177" t="s">
        <v>3094</v>
      </c>
      <c r="N1288" s="177" t="s">
        <v>3064</v>
      </c>
    </row>
    <row r="1289" spans="1:14" x14ac:dyDescent="0.25">
      <c r="A1289" s="179">
        <v>43070</v>
      </c>
      <c r="B1289" s="177">
        <v>3446</v>
      </c>
      <c r="C1289" s="177" t="str">
        <f>VLOOKUP(B1289,'Chart of Accounts'!A:B,2,FALSE)</f>
        <v>PCard Uncoded Transactions</v>
      </c>
      <c r="D1289" s="177" t="s">
        <v>265</v>
      </c>
      <c r="E1289" s="177" t="s">
        <v>264</v>
      </c>
      <c r="F1289" s="177" t="s">
        <v>3023</v>
      </c>
      <c r="G1289" s="177" t="s">
        <v>245</v>
      </c>
      <c r="H1289" s="177">
        <v>-34.71</v>
      </c>
      <c r="I1289" s="177">
        <v>0</v>
      </c>
      <c r="J1289" s="177" t="s">
        <v>193</v>
      </c>
      <c r="K1289" s="177" t="s">
        <v>194</v>
      </c>
      <c r="L1289" s="177" t="s">
        <v>194</v>
      </c>
      <c r="M1289" s="177" t="s">
        <v>3093</v>
      </c>
      <c r="N1289" s="177" t="s">
        <v>1907</v>
      </c>
    </row>
    <row r="1290" spans="1:14" x14ac:dyDescent="0.25">
      <c r="A1290" s="179">
        <v>43070</v>
      </c>
      <c r="B1290" s="177">
        <v>3446</v>
      </c>
      <c r="C1290" s="177" t="str">
        <f>VLOOKUP(B1290,'Chart of Accounts'!A:B,2,FALSE)</f>
        <v>PCard Uncoded Transactions</v>
      </c>
      <c r="D1290" s="177" t="s">
        <v>265</v>
      </c>
      <c r="E1290" s="177" t="s">
        <v>264</v>
      </c>
      <c r="F1290" s="177" t="s">
        <v>2206</v>
      </c>
      <c r="G1290" s="177" t="s">
        <v>245</v>
      </c>
      <c r="H1290" s="177">
        <v>-10.16</v>
      </c>
      <c r="I1290" s="177">
        <v>0</v>
      </c>
      <c r="J1290" s="177" t="s">
        <v>193</v>
      </c>
      <c r="K1290" s="177" t="s">
        <v>194</v>
      </c>
      <c r="L1290" s="177" t="s">
        <v>194</v>
      </c>
      <c r="M1290" s="177" t="s">
        <v>3093</v>
      </c>
    </row>
    <row r="1291" spans="1:14" x14ac:dyDescent="0.25">
      <c r="A1291" s="179">
        <v>43100</v>
      </c>
      <c r="B1291" s="177">
        <v>3446</v>
      </c>
      <c r="C1291" s="177" t="str">
        <f>VLOOKUP(B1291,'Chart of Accounts'!A:B,2,FALSE)</f>
        <v>PCard Uncoded Transactions</v>
      </c>
      <c r="D1291" s="177" t="s">
        <v>265</v>
      </c>
      <c r="E1291" s="177" t="s">
        <v>264</v>
      </c>
      <c r="F1291" s="177" t="s">
        <v>2161</v>
      </c>
      <c r="G1291" s="177" t="s">
        <v>245</v>
      </c>
      <c r="H1291" s="177">
        <v>21.74</v>
      </c>
      <c r="I1291" s="177">
        <v>0</v>
      </c>
      <c r="J1291" s="177" t="s">
        <v>193</v>
      </c>
      <c r="K1291" s="177" t="s">
        <v>201</v>
      </c>
      <c r="L1291" s="177" t="s">
        <v>201</v>
      </c>
      <c r="M1291" s="177" t="s">
        <v>2266</v>
      </c>
      <c r="N1291" s="177" t="s">
        <v>448</v>
      </c>
    </row>
    <row r="1292" spans="1:14" x14ac:dyDescent="0.25">
      <c r="A1292" s="179">
        <v>43100</v>
      </c>
      <c r="B1292" s="177">
        <v>3446</v>
      </c>
      <c r="C1292" s="177" t="str">
        <f>VLOOKUP(B1292,'Chart of Accounts'!A:B,2,FALSE)</f>
        <v>PCard Uncoded Transactions</v>
      </c>
      <c r="D1292" s="177" t="s">
        <v>265</v>
      </c>
      <c r="E1292" s="177" t="s">
        <v>264</v>
      </c>
      <c r="F1292" s="177" t="s">
        <v>382</v>
      </c>
      <c r="G1292" s="177" t="s">
        <v>245</v>
      </c>
      <c r="H1292" s="177">
        <v>318.7</v>
      </c>
      <c r="I1292" s="177">
        <v>0</v>
      </c>
      <c r="J1292" s="177" t="s">
        <v>193</v>
      </c>
      <c r="K1292" s="177" t="s">
        <v>201</v>
      </c>
      <c r="L1292" s="177" t="s">
        <v>201</v>
      </c>
      <c r="M1292" s="177" t="s">
        <v>2266</v>
      </c>
      <c r="N1292" s="177" t="s">
        <v>3081</v>
      </c>
    </row>
    <row r="1293" spans="1:14" x14ac:dyDescent="0.25">
      <c r="A1293" s="179">
        <v>43100</v>
      </c>
      <c r="B1293" s="177">
        <v>3446</v>
      </c>
      <c r="C1293" s="177" t="str">
        <f>VLOOKUP(B1293,'Chart of Accounts'!A:B,2,FALSE)</f>
        <v>PCard Uncoded Transactions</v>
      </c>
      <c r="D1293" s="177" t="s">
        <v>265</v>
      </c>
      <c r="E1293" s="177" t="s">
        <v>264</v>
      </c>
      <c r="F1293" s="177" t="s">
        <v>3023</v>
      </c>
      <c r="G1293" s="177" t="s">
        <v>245</v>
      </c>
      <c r="H1293" s="177">
        <v>486</v>
      </c>
      <c r="I1293" s="177">
        <v>0</v>
      </c>
      <c r="J1293" s="177" t="s">
        <v>193</v>
      </c>
      <c r="K1293" s="177" t="s">
        <v>201</v>
      </c>
      <c r="L1293" s="177" t="s">
        <v>201</v>
      </c>
      <c r="M1293" s="177" t="s">
        <v>3092</v>
      </c>
      <c r="N1293" s="177" t="s">
        <v>3064</v>
      </c>
    </row>
    <row r="1294" spans="1:14" x14ac:dyDescent="0.25">
      <c r="A1294" s="179">
        <v>43100</v>
      </c>
      <c r="B1294" s="177">
        <v>3446</v>
      </c>
      <c r="C1294" s="177" t="str">
        <f>VLOOKUP(B1294,'Chart of Accounts'!A:B,2,FALSE)</f>
        <v>PCard Uncoded Transactions</v>
      </c>
      <c r="D1294" s="177" t="s">
        <v>265</v>
      </c>
      <c r="E1294" s="177" t="s">
        <v>264</v>
      </c>
      <c r="F1294" s="177" t="s">
        <v>3023</v>
      </c>
      <c r="G1294" s="177" t="s">
        <v>245</v>
      </c>
      <c r="H1294" s="177">
        <v>34.71</v>
      </c>
      <c r="I1294" s="177">
        <v>0</v>
      </c>
      <c r="J1294" s="177" t="s">
        <v>193</v>
      </c>
      <c r="K1294" s="177" t="s">
        <v>201</v>
      </c>
      <c r="L1294" s="177" t="s">
        <v>201</v>
      </c>
      <c r="M1294" s="177" t="s">
        <v>3091</v>
      </c>
      <c r="N1294" s="177" t="s">
        <v>1907</v>
      </c>
    </row>
    <row r="1295" spans="1:14" x14ac:dyDescent="0.25">
      <c r="A1295" s="179">
        <v>43100</v>
      </c>
      <c r="B1295" s="177">
        <v>3446</v>
      </c>
      <c r="C1295" s="177" t="str">
        <f>VLOOKUP(B1295,'Chart of Accounts'!A:B,2,FALSE)</f>
        <v>PCard Uncoded Transactions</v>
      </c>
      <c r="D1295" s="177" t="s">
        <v>265</v>
      </c>
      <c r="E1295" s="177" t="s">
        <v>264</v>
      </c>
      <c r="F1295" s="177" t="s">
        <v>2206</v>
      </c>
      <c r="G1295" s="177" t="s">
        <v>245</v>
      </c>
      <c r="H1295" s="177">
        <v>10.16</v>
      </c>
      <c r="I1295" s="177">
        <v>0</v>
      </c>
      <c r="J1295" s="177" t="s">
        <v>193</v>
      </c>
      <c r="K1295" s="177" t="s">
        <v>201</v>
      </c>
      <c r="L1295" s="177" t="s">
        <v>201</v>
      </c>
      <c r="M1295" s="177" t="s">
        <v>3091</v>
      </c>
    </row>
    <row r="1296" spans="1:14" x14ac:dyDescent="0.25">
      <c r="A1296" s="179">
        <v>43100</v>
      </c>
      <c r="B1296" s="177">
        <v>3446</v>
      </c>
      <c r="C1296" s="177" t="str">
        <f>VLOOKUP(B1296,'Chart of Accounts'!A:B,2,FALSE)</f>
        <v>PCard Uncoded Transactions</v>
      </c>
      <c r="D1296" s="177" t="s">
        <v>265</v>
      </c>
      <c r="E1296" s="177" t="s">
        <v>264</v>
      </c>
      <c r="F1296" s="177" t="s">
        <v>2161</v>
      </c>
      <c r="G1296" s="177" t="s">
        <v>245</v>
      </c>
      <c r="H1296" s="177">
        <v>1.98</v>
      </c>
      <c r="I1296" s="177">
        <v>0</v>
      </c>
      <c r="J1296" s="177" t="s">
        <v>193</v>
      </c>
      <c r="K1296" s="177" t="s">
        <v>201</v>
      </c>
      <c r="L1296" s="177" t="s">
        <v>201</v>
      </c>
      <c r="M1296" s="177" t="s">
        <v>3090</v>
      </c>
      <c r="N1296" s="177" t="s">
        <v>3078</v>
      </c>
    </row>
    <row r="1297" spans="1:14" x14ac:dyDescent="0.25">
      <c r="A1297" s="179">
        <v>43100</v>
      </c>
      <c r="B1297" s="177">
        <v>3446</v>
      </c>
      <c r="C1297" s="177" t="str">
        <f>VLOOKUP(B1297,'Chart of Accounts'!A:B,2,FALSE)</f>
        <v>PCard Uncoded Transactions</v>
      </c>
      <c r="D1297" s="177" t="s">
        <v>265</v>
      </c>
      <c r="E1297" s="177" t="s">
        <v>264</v>
      </c>
      <c r="F1297" s="177" t="s">
        <v>3004</v>
      </c>
      <c r="G1297" s="177" t="s">
        <v>245</v>
      </c>
      <c r="H1297" s="177">
        <v>23.48</v>
      </c>
      <c r="I1297" s="177">
        <v>0</v>
      </c>
      <c r="J1297" s="177" t="s">
        <v>193</v>
      </c>
      <c r="K1297" s="177" t="s">
        <v>201</v>
      </c>
      <c r="L1297" s="177" t="s">
        <v>201</v>
      </c>
      <c r="M1297" s="177" t="s">
        <v>3090</v>
      </c>
      <c r="N1297" s="177" t="s">
        <v>3083</v>
      </c>
    </row>
    <row r="1298" spans="1:14" x14ac:dyDescent="0.25">
      <c r="A1298" s="179">
        <v>43100</v>
      </c>
      <c r="B1298" s="177">
        <v>3446</v>
      </c>
      <c r="C1298" s="177" t="str">
        <f>VLOOKUP(B1298,'Chart of Accounts'!A:B,2,FALSE)</f>
        <v>PCard Uncoded Transactions</v>
      </c>
      <c r="D1298" s="177" t="s">
        <v>265</v>
      </c>
      <c r="E1298" s="177" t="s">
        <v>264</v>
      </c>
      <c r="F1298" s="177" t="s">
        <v>1834</v>
      </c>
      <c r="G1298" s="177" t="s">
        <v>245</v>
      </c>
      <c r="H1298" s="177">
        <v>25.08</v>
      </c>
      <c r="I1298" s="177">
        <v>0</v>
      </c>
      <c r="J1298" s="177" t="s">
        <v>193</v>
      </c>
      <c r="K1298" s="177" t="s">
        <v>201</v>
      </c>
      <c r="L1298" s="177" t="s">
        <v>201</v>
      </c>
      <c r="M1298" s="177" t="s">
        <v>3090</v>
      </c>
    </row>
    <row r="1299" spans="1:14" x14ac:dyDescent="0.25">
      <c r="A1299" s="179">
        <v>43101</v>
      </c>
      <c r="B1299" s="177">
        <v>3446</v>
      </c>
      <c r="C1299" s="177" t="str">
        <f>VLOOKUP(B1299,'Chart of Accounts'!A:B,2,FALSE)</f>
        <v>PCard Uncoded Transactions</v>
      </c>
      <c r="D1299" s="177" t="s">
        <v>265</v>
      </c>
      <c r="E1299" s="177" t="s">
        <v>264</v>
      </c>
      <c r="F1299" s="177" t="s">
        <v>2161</v>
      </c>
      <c r="G1299" s="177" t="s">
        <v>245</v>
      </c>
      <c r="H1299" s="177">
        <v>-21.74</v>
      </c>
      <c r="I1299" s="177">
        <v>0</v>
      </c>
      <c r="J1299" s="177" t="s">
        <v>193</v>
      </c>
      <c r="K1299" s="177" t="s">
        <v>201</v>
      </c>
      <c r="L1299" s="177" t="s">
        <v>201</v>
      </c>
      <c r="M1299" s="177" t="s">
        <v>2264</v>
      </c>
      <c r="N1299" s="177" t="s">
        <v>448</v>
      </c>
    </row>
    <row r="1300" spans="1:14" x14ac:dyDescent="0.25">
      <c r="A1300" s="179">
        <v>43101</v>
      </c>
      <c r="B1300" s="177">
        <v>3446</v>
      </c>
      <c r="C1300" s="177" t="str">
        <f>VLOOKUP(B1300,'Chart of Accounts'!A:B,2,FALSE)</f>
        <v>PCard Uncoded Transactions</v>
      </c>
      <c r="D1300" s="177" t="s">
        <v>265</v>
      </c>
      <c r="E1300" s="177" t="s">
        <v>264</v>
      </c>
      <c r="F1300" s="177" t="s">
        <v>382</v>
      </c>
      <c r="G1300" s="177" t="s">
        <v>245</v>
      </c>
      <c r="H1300" s="177">
        <v>-318.7</v>
      </c>
      <c r="I1300" s="177">
        <v>0</v>
      </c>
      <c r="J1300" s="177" t="s">
        <v>193</v>
      </c>
      <c r="K1300" s="177" t="s">
        <v>201</v>
      </c>
      <c r="L1300" s="177" t="s">
        <v>201</v>
      </c>
      <c r="M1300" s="177" t="s">
        <v>2264</v>
      </c>
      <c r="N1300" s="177" t="s">
        <v>3081</v>
      </c>
    </row>
    <row r="1301" spans="1:14" x14ac:dyDescent="0.25">
      <c r="A1301" s="179">
        <v>43101</v>
      </c>
      <c r="B1301" s="177">
        <v>3446</v>
      </c>
      <c r="C1301" s="177" t="str">
        <f>VLOOKUP(B1301,'Chart of Accounts'!A:B,2,FALSE)</f>
        <v>PCard Uncoded Transactions</v>
      </c>
      <c r="D1301" s="177" t="s">
        <v>265</v>
      </c>
      <c r="E1301" s="177" t="s">
        <v>264</v>
      </c>
      <c r="F1301" s="177" t="s">
        <v>3023</v>
      </c>
      <c r="G1301" s="177" t="s">
        <v>245</v>
      </c>
      <c r="H1301" s="177">
        <v>-486</v>
      </c>
      <c r="I1301" s="177">
        <v>0</v>
      </c>
      <c r="J1301" s="177" t="s">
        <v>193</v>
      </c>
      <c r="K1301" s="177" t="s">
        <v>201</v>
      </c>
      <c r="L1301" s="177" t="s">
        <v>201</v>
      </c>
      <c r="M1301" s="177" t="s">
        <v>3089</v>
      </c>
      <c r="N1301" s="177" t="s">
        <v>3064</v>
      </c>
    </row>
    <row r="1302" spans="1:14" x14ac:dyDescent="0.25">
      <c r="A1302" s="179">
        <v>43101</v>
      </c>
      <c r="B1302" s="177">
        <v>3446</v>
      </c>
      <c r="C1302" s="177" t="str">
        <f>VLOOKUP(B1302,'Chart of Accounts'!A:B,2,FALSE)</f>
        <v>PCard Uncoded Transactions</v>
      </c>
      <c r="D1302" s="177" t="s">
        <v>265</v>
      </c>
      <c r="E1302" s="177" t="s">
        <v>264</v>
      </c>
      <c r="F1302" s="177" t="s">
        <v>3023</v>
      </c>
      <c r="G1302" s="177" t="s">
        <v>245</v>
      </c>
      <c r="H1302" s="177">
        <v>-34.71</v>
      </c>
      <c r="I1302" s="177">
        <v>0</v>
      </c>
      <c r="J1302" s="177" t="s">
        <v>193</v>
      </c>
      <c r="K1302" s="177" t="s">
        <v>201</v>
      </c>
      <c r="L1302" s="177" t="s">
        <v>201</v>
      </c>
      <c r="M1302" s="177" t="s">
        <v>3088</v>
      </c>
      <c r="N1302" s="177" t="s">
        <v>1907</v>
      </c>
    </row>
    <row r="1303" spans="1:14" x14ac:dyDescent="0.25">
      <c r="A1303" s="179">
        <v>43101</v>
      </c>
      <c r="B1303" s="177">
        <v>3446</v>
      </c>
      <c r="C1303" s="177" t="str">
        <f>VLOOKUP(B1303,'Chart of Accounts'!A:B,2,FALSE)</f>
        <v>PCard Uncoded Transactions</v>
      </c>
      <c r="D1303" s="177" t="s">
        <v>265</v>
      </c>
      <c r="E1303" s="177" t="s">
        <v>264</v>
      </c>
      <c r="F1303" s="177" t="s">
        <v>2206</v>
      </c>
      <c r="G1303" s="177" t="s">
        <v>245</v>
      </c>
      <c r="H1303" s="177">
        <v>-10.16</v>
      </c>
      <c r="I1303" s="177">
        <v>0</v>
      </c>
      <c r="J1303" s="177" t="s">
        <v>193</v>
      </c>
      <c r="K1303" s="177" t="s">
        <v>201</v>
      </c>
      <c r="L1303" s="177" t="s">
        <v>201</v>
      </c>
      <c r="M1303" s="177" t="s">
        <v>3088</v>
      </c>
    </row>
    <row r="1304" spans="1:14" x14ac:dyDescent="0.25">
      <c r="A1304" s="179">
        <v>43101</v>
      </c>
      <c r="B1304" s="177">
        <v>3446</v>
      </c>
      <c r="C1304" s="177" t="str">
        <f>VLOOKUP(B1304,'Chart of Accounts'!A:B,2,FALSE)</f>
        <v>PCard Uncoded Transactions</v>
      </c>
      <c r="D1304" s="177" t="s">
        <v>265</v>
      </c>
      <c r="E1304" s="177" t="s">
        <v>264</v>
      </c>
      <c r="F1304" s="177" t="s">
        <v>2161</v>
      </c>
      <c r="G1304" s="177" t="s">
        <v>245</v>
      </c>
      <c r="H1304" s="177">
        <v>-1.98</v>
      </c>
      <c r="I1304" s="177">
        <v>0</v>
      </c>
      <c r="J1304" s="177" t="s">
        <v>193</v>
      </c>
      <c r="K1304" s="177" t="s">
        <v>201</v>
      </c>
      <c r="L1304" s="177" t="s">
        <v>201</v>
      </c>
      <c r="M1304" s="177" t="s">
        <v>3087</v>
      </c>
      <c r="N1304" s="177" t="s">
        <v>3078</v>
      </c>
    </row>
    <row r="1305" spans="1:14" x14ac:dyDescent="0.25">
      <c r="A1305" s="179">
        <v>43101</v>
      </c>
      <c r="B1305" s="177">
        <v>3446</v>
      </c>
      <c r="C1305" s="177" t="str">
        <f>VLOOKUP(B1305,'Chart of Accounts'!A:B,2,FALSE)</f>
        <v>PCard Uncoded Transactions</v>
      </c>
      <c r="D1305" s="177" t="s">
        <v>265</v>
      </c>
      <c r="E1305" s="177" t="s">
        <v>264</v>
      </c>
      <c r="F1305" s="177" t="s">
        <v>3004</v>
      </c>
      <c r="G1305" s="177" t="s">
        <v>245</v>
      </c>
      <c r="H1305" s="177">
        <v>-23.48</v>
      </c>
      <c r="I1305" s="177">
        <v>0</v>
      </c>
      <c r="J1305" s="177" t="s">
        <v>193</v>
      </c>
      <c r="K1305" s="177" t="s">
        <v>201</v>
      </c>
      <c r="L1305" s="177" t="s">
        <v>201</v>
      </c>
      <c r="M1305" s="177" t="s">
        <v>3087</v>
      </c>
      <c r="N1305" s="177" t="s">
        <v>3083</v>
      </c>
    </row>
    <row r="1306" spans="1:14" x14ac:dyDescent="0.25">
      <c r="A1306" s="179">
        <v>43101</v>
      </c>
      <c r="B1306" s="177">
        <v>3446</v>
      </c>
      <c r="C1306" s="177" t="str">
        <f>VLOOKUP(B1306,'Chart of Accounts'!A:B,2,FALSE)</f>
        <v>PCard Uncoded Transactions</v>
      </c>
      <c r="D1306" s="177" t="s">
        <v>265</v>
      </c>
      <c r="E1306" s="177" t="s">
        <v>264</v>
      </c>
      <c r="F1306" s="177" t="s">
        <v>1834</v>
      </c>
      <c r="G1306" s="177" t="s">
        <v>245</v>
      </c>
      <c r="H1306" s="177">
        <v>-25.08</v>
      </c>
      <c r="I1306" s="177">
        <v>0</v>
      </c>
      <c r="J1306" s="177" t="s">
        <v>193</v>
      </c>
      <c r="K1306" s="177" t="s">
        <v>201</v>
      </c>
      <c r="L1306" s="177" t="s">
        <v>201</v>
      </c>
      <c r="M1306" s="177" t="s">
        <v>3087</v>
      </c>
    </row>
    <row r="1307" spans="1:14" x14ac:dyDescent="0.25">
      <c r="A1307" s="179">
        <v>43131</v>
      </c>
      <c r="B1307" s="177">
        <v>3446</v>
      </c>
      <c r="C1307" s="177" t="str">
        <f>VLOOKUP(B1307,'Chart of Accounts'!A:B,2,FALSE)</f>
        <v>PCard Uncoded Transactions</v>
      </c>
      <c r="D1307" s="177" t="s">
        <v>265</v>
      </c>
      <c r="E1307" s="177" t="s">
        <v>264</v>
      </c>
      <c r="F1307" s="177" t="s">
        <v>2161</v>
      </c>
      <c r="G1307" s="177" t="s">
        <v>245</v>
      </c>
      <c r="H1307" s="177">
        <v>1.98</v>
      </c>
      <c r="I1307" s="177">
        <v>0</v>
      </c>
      <c r="J1307" s="177" t="s">
        <v>193</v>
      </c>
      <c r="K1307" s="177" t="s">
        <v>201</v>
      </c>
      <c r="L1307" s="177" t="s">
        <v>201</v>
      </c>
      <c r="M1307" s="177" t="s">
        <v>3086</v>
      </c>
      <c r="N1307" s="177" t="s">
        <v>3078</v>
      </c>
    </row>
    <row r="1308" spans="1:14" x14ac:dyDescent="0.25">
      <c r="A1308" s="179">
        <v>43131</v>
      </c>
      <c r="B1308" s="177">
        <v>3446</v>
      </c>
      <c r="C1308" s="177" t="str">
        <f>VLOOKUP(B1308,'Chart of Accounts'!A:B,2,FALSE)</f>
        <v>PCard Uncoded Transactions</v>
      </c>
      <c r="D1308" s="177" t="s">
        <v>265</v>
      </c>
      <c r="E1308" s="177" t="s">
        <v>264</v>
      </c>
      <c r="F1308" s="177" t="s">
        <v>3004</v>
      </c>
      <c r="G1308" s="177" t="s">
        <v>245</v>
      </c>
      <c r="H1308" s="177">
        <v>23.48</v>
      </c>
      <c r="I1308" s="177">
        <v>0</v>
      </c>
      <c r="J1308" s="177" t="s">
        <v>193</v>
      </c>
      <c r="K1308" s="177" t="s">
        <v>201</v>
      </c>
      <c r="L1308" s="177" t="s">
        <v>201</v>
      </c>
      <c r="M1308" s="177" t="s">
        <v>3086</v>
      </c>
      <c r="N1308" s="177" t="s">
        <v>3083</v>
      </c>
    </row>
    <row r="1309" spans="1:14" x14ac:dyDescent="0.25">
      <c r="A1309" s="179">
        <v>43131</v>
      </c>
      <c r="B1309" s="177">
        <v>3446</v>
      </c>
      <c r="C1309" s="177" t="str">
        <f>VLOOKUP(B1309,'Chart of Accounts'!A:B,2,FALSE)</f>
        <v>PCard Uncoded Transactions</v>
      </c>
      <c r="D1309" s="177" t="s">
        <v>265</v>
      </c>
      <c r="E1309" s="177" t="s">
        <v>264</v>
      </c>
      <c r="F1309" s="177" t="s">
        <v>1834</v>
      </c>
      <c r="G1309" s="177" t="s">
        <v>245</v>
      </c>
      <c r="H1309" s="177">
        <v>25.08</v>
      </c>
      <c r="I1309" s="177">
        <v>0</v>
      </c>
      <c r="J1309" s="177" t="s">
        <v>193</v>
      </c>
      <c r="K1309" s="177" t="s">
        <v>201</v>
      </c>
      <c r="L1309" s="177" t="s">
        <v>201</v>
      </c>
      <c r="M1309" s="177" t="s">
        <v>3086</v>
      </c>
    </row>
    <row r="1310" spans="1:14" x14ac:dyDescent="0.25">
      <c r="A1310" s="179">
        <v>43131</v>
      </c>
      <c r="B1310" s="177">
        <v>3446</v>
      </c>
      <c r="C1310" s="177" t="str">
        <f>VLOOKUP(B1310,'Chart of Accounts'!A:B,2,FALSE)</f>
        <v>PCard Uncoded Transactions</v>
      </c>
      <c r="D1310" s="177" t="s">
        <v>265</v>
      </c>
      <c r="E1310" s="177" t="s">
        <v>264</v>
      </c>
      <c r="F1310" s="177" t="s">
        <v>382</v>
      </c>
      <c r="G1310" s="177" t="s">
        <v>245</v>
      </c>
      <c r="H1310" s="177">
        <v>318.7</v>
      </c>
      <c r="I1310" s="177">
        <v>0</v>
      </c>
      <c r="J1310" s="177" t="s">
        <v>193</v>
      </c>
      <c r="K1310" s="177" t="s">
        <v>201</v>
      </c>
      <c r="L1310" s="177" t="s">
        <v>201</v>
      </c>
      <c r="M1310" s="177" t="s">
        <v>2261</v>
      </c>
      <c r="N1310" s="177" t="s">
        <v>3081</v>
      </c>
    </row>
    <row r="1311" spans="1:14" x14ac:dyDescent="0.25">
      <c r="A1311" s="179">
        <v>43131</v>
      </c>
      <c r="B1311" s="177">
        <v>3446</v>
      </c>
      <c r="C1311" s="177" t="str">
        <f>VLOOKUP(B1311,'Chart of Accounts'!A:B,2,FALSE)</f>
        <v>PCard Uncoded Transactions</v>
      </c>
      <c r="D1311" s="177" t="s">
        <v>265</v>
      </c>
      <c r="E1311" s="177" t="s">
        <v>264</v>
      </c>
      <c r="F1311" s="177" t="s">
        <v>3023</v>
      </c>
      <c r="G1311" s="177" t="s">
        <v>245</v>
      </c>
      <c r="H1311" s="177">
        <v>34.71</v>
      </c>
      <c r="I1311" s="177">
        <v>0</v>
      </c>
      <c r="J1311" s="177" t="s">
        <v>193</v>
      </c>
      <c r="K1311" s="177" t="s">
        <v>201</v>
      </c>
      <c r="L1311" s="177" t="s">
        <v>201</v>
      </c>
      <c r="M1311" s="177" t="s">
        <v>3085</v>
      </c>
      <c r="N1311" s="177" t="s">
        <v>1907</v>
      </c>
    </row>
    <row r="1312" spans="1:14" x14ac:dyDescent="0.25">
      <c r="A1312" s="179">
        <v>43131</v>
      </c>
      <c r="B1312" s="177">
        <v>3446</v>
      </c>
      <c r="C1312" s="177" t="str">
        <f>VLOOKUP(B1312,'Chart of Accounts'!A:B,2,FALSE)</f>
        <v>PCard Uncoded Transactions</v>
      </c>
      <c r="D1312" s="177" t="s">
        <v>265</v>
      </c>
      <c r="E1312" s="177" t="s">
        <v>264</v>
      </c>
      <c r="F1312" s="177" t="s">
        <v>2206</v>
      </c>
      <c r="G1312" s="177" t="s">
        <v>245</v>
      </c>
      <c r="H1312" s="177">
        <v>10.16</v>
      </c>
      <c r="I1312" s="177">
        <v>0</v>
      </c>
      <c r="J1312" s="177" t="s">
        <v>193</v>
      </c>
      <c r="K1312" s="177" t="s">
        <v>201</v>
      </c>
      <c r="L1312" s="177" t="s">
        <v>201</v>
      </c>
      <c r="M1312" s="177" t="s">
        <v>3085</v>
      </c>
    </row>
    <row r="1313" spans="1:14" x14ac:dyDescent="0.25">
      <c r="A1313" s="179">
        <v>43131</v>
      </c>
      <c r="B1313" s="177">
        <v>3446</v>
      </c>
      <c r="C1313" s="177" t="str">
        <f>VLOOKUP(B1313,'Chart of Accounts'!A:B,2,FALSE)</f>
        <v>PCard Uncoded Transactions</v>
      </c>
      <c r="D1313" s="177" t="s">
        <v>265</v>
      </c>
      <c r="E1313" s="177" t="s">
        <v>264</v>
      </c>
      <c r="F1313" s="177" t="s">
        <v>3023</v>
      </c>
      <c r="G1313" s="177" t="s">
        <v>245</v>
      </c>
      <c r="H1313" s="177">
        <v>486</v>
      </c>
      <c r="I1313" s="177">
        <v>0</v>
      </c>
      <c r="J1313" s="177" t="s">
        <v>193</v>
      </c>
      <c r="K1313" s="177" t="s">
        <v>201</v>
      </c>
      <c r="L1313" s="177" t="s">
        <v>201</v>
      </c>
      <c r="M1313" s="177" t="s">
        <v>3084</v>
      </c>
      <c r="N1313" s="177" t="s">
        <v>3064</v>
      </c>
    </row>
    <row r="1314" spans="1:14" x14ac:dyDescent="0.25">
      <c r="A1314" s="179">
        <v>43131</v>
      </c>
      <c r="B1314" s="177">
        <v>3446</v>
      </c>
      <c r="C1314" s="177" t="str">
        <f>VLOOKUP(B1314,'Chart of Accounts'!A:B,2,FALSE)</f>
        <v>PCard Uncoded Transactions</v>
      </c>
      <c r="D1314" s="177" t="s">
        <v>265</v>
      </c>
      <c r="E1314" s="177" t="s">
        <v>264</v>
      </c>
      <c r="F1314" s="177" t="s">
        <v>3011</v>
      </c>
      <c r="G1314" s="177" t="s">
        <v>245</v>
      </c>
      <c r="H1314" s="177">
        <v>80</v>
      </c>
      <c r="I1314" s="177">
        <v>0</v>
      </c>
      <c r="J1314" s="177" t="s">
        <v>193</v>
      </c>
      <c r="K1314" s="177" t="s">
        <v>201</v>
      </c>
      <c r="L1314" s="177" t="s">
        <v>201</v>
      </c>
      <c r="M1314" s="177" t="s">
        <v>2257</v>
      </c>
      <c r="N1314" s="177" t="s">
        <v>3060</v>
      </c>
    </row>
    <row r="1315" spans="1:14" x14ac:dyDescent="0.25">
      <c r="A1315" s="179">
        <v>43131</v>
      </c>
      <c r="B1315" s="177">
        <v>3446</v>
      </c>
      <c r="C1315" s="177" t="str">
        <f>VLOOKUP(B1315,'Chart of Accounts'!A:B,2,FALSE)</f>
        <v>PCard Uncoded Transactions</v>
      </c>
      <c r="D1315" s="177" t="s">
        <v>265</v>
      </c>
      <c r="E1315" s="177" t="s">
        <v>264</v>
      </c>
      <c r="F1315" s="177" t="s">
        <v>3011</v>
      </c>
      <c r="G1315" s="177" t="s">
        <v>245</v>
      </c>
      <c r="H1315" s="177">
        <v>101.65</v>
      </c>
      <c r="I1315" s="177">
        <v>0</v>
      </c>
      <c r="J1315" s="177" t="s">
        <v>193</v>
      </c>
      <c r="K1315" s="177" t="s">
        <v>201</v>
      </c>
      <c r="L1315" s="177" t="s">
        <v>201</v>
      </c>
      <c r="M1315" s="177" t="s">
        <v>2257</v>
      </c>
      <c r="N1315" s="177" t="s">
        <v>223</v>
      </c>
    </row>
    <row r="1316" spans="1:14" x14ac:dyDescent="0.25">
      <c r="A1316" s="179">
        <v>43131</v>
      </c>
      <c r="B1316" s="177">
        <v>3446</v>
      </c>
      <c r="C1316" s="177" t="str">
        <f>VLOOKUP(B1316,'Chart of Accounts'!A:B,2,FALSE)</f>
        <v>PCard Uncoded Transactions</v>
      </c>
      <c r="D1316" s="177" t="s">
        <v>265</v>
      </c>
      <c r="E1316" s="177" t="s">
        <v>264</v>
      </c>
      <c r="F1316" s="177" t="s">
        <v>2161</v>
      </c>
      <c r="G1316" s="177" t="s">
        <v>245</v>
      </c>
      <c r="H1316" s="177">
        <v>151.21</v>
      </c>
      <c r="I1316" s="177">
        <v>0</v>
      </c>
      <c r="J1316" s="177" t="s">
        <v>193</v>
      </c>
      <c r="K1316" s="177" t="s">
        <v>201</v>
      </c>
      <c r="L1316" s="177" t="s">
        <v>201</v>
      </c>
      <c r="M1316" s="177" t="s">
        <v>2257</v>
      </c>
      <c r="N1316" s="177" t="s">
        <v>3078</v>
      </c>
    </row>
    <row r="1317" spans="1:14" x14ac:dyDescent="0.25">
      <c r="A1317" s="179">
        <v>43131</v>
      </c>
      <c r="B1317" s="177">
        <v>3446</v>
      </c>
      <c r="C1317" s="177" t="str">
        <f>VLOOKUP(B1317,'Chart of Accounts'!A:B,2,FALSE)</f>
        <v>PCard Uncoded Transactions</v>
      </c>
      <c r="D1317" s="177" t="s">
        <v>265</v>
      </c>
      <c r="E1317" s="177" t="s">
        <v>264</v>
      </c>
      <c r="F1317" s="177" t="s">
        <v>2161</v>
      </c>
      <c r="G1317" s="177" t="s">
        <v>245</v>
      </c>
      <c r="H1317" s="177">
        <v>21.74</v>
      </c>
      <c r="I1317" s="177">
        <v>0</v>
      </c>
      <c r="J1317" s="177" t="s">
        <v>193</v>
      </c>
      <c r="K1317" s="177" t="s">
        <v>201</v>
      </c>
      <c r="L1317" s="177" t="s">
        <v>201</v>
      </c>
      <c r="M1317" s="177" t="s">
        <v>2257</v>
      </c>
      <c r="N1317" s="177" t="s">
        <v>448</v>
      </c>
    </row>
    <row r="1318" spans="1:14" x14ac:dyDescent="0.25">
      <c r="A1318" s="179">
        <v>43131</v>
      </c>
      <c r="B1318" s="177">
        <v>3446</v>
      </c>
      <c r="C1318" s="177" t="str">
        <f>VLOOKUP(B1318,'Chart of Accounts'!A:B,2,FALSE)</f>
        <v>PCard Uncoded Transactions</v>
      </c>
      <c r="D1318" s="177" t="s">
        <v>265</v>
      </c>
      <c r="E1318" s="177" t="s">
        <v>264</v>
      </c>
      <c r="F1318" s="177" t="s">
        <v>2161</v>
      </c>
      <c r="G1318" s="177" t="s">
        <v>245</v>
      </c>
      <c r="H1318" s="177">
        <v>173.91</v>
      </c>
      <c r="I1318" s="177">
        <v>0</v>
      </c>
      <c r="J1318" s="177" t="s">
        <v>193</v>
      </c>
      <c r="K1318" s="177" t="s">
        <v>201</v>
      </c>
      <c r="L1318" s="177" t="s">
        <v>201</v>
      </c>
      <c r="M1318" s="177" t="s">
        <v>2257</v>
      </c>
      <c r="N1318" s="177" t="s">
        <v>3076</v>
      </c>
    </row>
    <row r="1319" spans="1:14" x14ac:dyDescent="0.25">
      <c r="A1319" s="179">
        <v>43131</v>
      </c>
      <c r="B1319" s="177">
        <v>3446</v>
      </c>
      <c r="C1319" s="177" t="str">
        <f>VLOOKUP(B1319,'Chart of Accounts'!A:B,2,FALSE)</f>
        <v>PCard Uncoded Transactions</v>
      </c>
      <c r="D1319" s="177" t="s">
        <v>265</v>
      </c>
      <c r="E1319" s="177" t="s">
        <v>264</v>
      </c>
      <c r="F1319" s="177" t="s">
        <v>2161</v>
      </c>
      <c r="G1319" s="177" t="s">
        <v>245</v>
      </c>
      <c r="H1319" s="177">
        <v>51.39</v>
      </c>
      <c r="I1319" s="177">
        <v>0</v>
      </c>
      <c r="J1319" s="177" t="s">
        <v>193</v>
      </c>
      <c r="K1319" s="177" t="s">
        <v>201</v>
      </c>
      <c r="L1319" s="177" t="s">
        <v>201</v>
      </c>
      <c r="M1319" s="177" t="s">
        <v>2257</v>
      </c>
      <c r="N1319" s="177" t="s">
        <v>3077</v>
      </c>
    </row>
    <row r="1320" spans="1:14" x14ac:dyDescent="0.25">
      <c r="A1320" s="179">
        <v>43131</v>
      </c>
      <c r="B1320" s="177">
        <v>3446</v>
      </c>
      <c r="C1320" s="177" t="str">
        <f>VLOOKUP(B1320,'Chart of Accounts'!A:B,2,FALSE)</f>
        <v>PCard Uncoded Transactions</v>
      </c>
      <c r="D1320" s="177" t="s">
        <v>265</v>
      </c>
      <c r="E1320" s="177" t="s">
        <v>264</v>
      </c>
      <c r="F1320" s="177" t="s">
        <v>2161</v>
      </c>
      <c r="G1320" s="177" t="s">
        <v>245</v>
      </c>
      <c r="H1320" s="177">
        <v>86.96</v>
      </c>
      <c r="I1320" s="177">
        <v>0</v>
      </c>
      <c r="J1320" s="177" t="s">
        <v>193</v>
      </c>
      <c r="K1320" s="177" t="s">
        <v>201</v>
      </c>
      <c r="L1320" s="177" t="s">
        <v>201</v>
      </c>
      <c r="M1320" s="177" t="s">
        <v>2257</v>
      </c>
      <c r="N1320" s="177" t="s">
        <v>3076</v>
      </c>
    </row>
    <row r="1321" spans="1:14" x14ac:dyDescent="0.25">
      <c r="A1321" s="179">
        <v>43131</v>
      </c>
      <c r="B1321" s="177">
        <v>3446</v>
      </c>
      <c r="C1321" s="177" t="str">
        <f>VLOOKUP(B1321,'Chart of Accounts'!A:B,2,FALSE)</f>
        <v>PCard Uncoded Transactions</v>
      </c>
      <c r="D1321" s="177" t="s">
        <v>265</v>
      </c>
      <c r="E1321" s="177" t="s">
        <v>264</v>
      </c>
      <c r="F1321" s="181" t="s">
        <v>836</v>
      </c>
      <c r="G1321" s="177" t="s">
        <v>245</v>
      </c>
      <c r="H1321" s="181">
        <v>31.83</v>
      </c>
      <c r="I1321" s="177">
        <v>0</v>
      </c>
      <c r="J1321" s="177" t="s">
        <v>193</v>
      </c>
      <c r="K1321" s="177" t="s">
        <v>201</v>
      </c>
      <c r="L1321" s="177" t="s">
        <v>201</v>
      </c>
      <c r="M1321" s="177" t="s">
        <v>2257</v>
      </c>
      <c r="N1321" s="177" t="s">
        <v>223</v>
      </c>
    </row>
    <row r="1322" spans="1:14" x14ac:dyDescent="0.25">
      <c r="A1322" s="179">
        <v>43131</v>
      </c>
      <c r="B1322" s="177">
        <v>3446</v>
      </c>
      <c r="C1322" s="177" t="str">
        <f>VLOOKUP(B1322,'Chart of Accounts'!A:B,2,FALSE)</f>
        <v>PCard Uncoded Transactions</v>
      </c>
      <c r="D1322" s="177" t="s">
        <v>265</v>
      </c>
      <c r="E1322" s="177" t="s">
        <v>264</v>
      </c>
      <c r="F1322" s="181" t="s">
        <v>836</v>
      </c>
      <c r="G1322" s="177" t="s">
        <v>245</v>
      </c>
      <c r="H1322" s="181">
        <v>83.46</v>
      </c>
      <c r="I1322" s="177">
        <v>0</v>
      </c>
      <c r="J1322" s="177" t="s">
        <v>193</v>
      </c>
      <c r="K1322" s="177" t="s">
        <v>201</v>
      </c>
      <c r="L1322" s="177" t="s">
        <v>201</v>
      </c>
      <c r="M1322" s="177" t="s">
        <v>2257</v>
      </c>
      <c r="N1322" s="177" t="s">
        <v>3059</v>
      </c>
    </row>
    <row r="1323" spans="1:14" x14ac:dyDescent="0.25">
      <c r="A1323" s="179">
        <v>43131</v>
      </c>
      <c r="B1323" s="177">
        <v>3446</v>
      </c>
      <c r="C1323" s="177" t="str">
        <f>VLOOKUP(B1323,'Chart of Accounts'!A:B,2,FALSE)</f>
        <v>PCard Uncoded Transactions</v>
      </c>
      <c r="D1323" s="177" t="s">
        <v>265</v>
      </c>
      <c r="E1323" s="177" t="s">
        <v>264</v>
      </c>
      <c r="F1323" s="181" t="s">
        <v>836</v>
      </c>
      <c r="G1323" s="177" t="s">
        <v>245</v>
      </c>
      <c r="H1323" s="181">
        <v>38.61</v>
      </c>
      <c r="I1323" s="177">
        <v>0</v>
      </c>
      <c r="J1323" s="177" t="s">
        <v>193</v>
      </c>
      <c r="K1323" s="177" t="s">
        <v>201</v>
      </c>
      <c r="L1323" s="177" t="s">
        <v>201</v>
      </c>
      <c r="M1323" s="177" t="s">
        <v>2257</v>
      </c>
      <c r="N1323" s="177" t="s">
        <v>3058</v>
      </c>
    </row>
    <row r="1324" spans="1:14" x14ac:dyDescent="0.25">
      <c r="A1324" s="179">
        <v>43131</v>
      </c>
      <c r="B1324" s="177">
        <v>3446</v>
      </c>
      <c r="C1324" s="177" t="str">
        <f>VLOOKUP(B1324,'Chart of Accounts'!A:B,2,FALSE)</f>
        <v>PCard Uncoded Transactions</v>
      </c>
      <c r="D1324" s="177" t="s">
        <v>265</v>
      </c>
      <c r="E1324" s="177" t="s">
        <v>264</v>
      </c>
      <c r="F1324" s="177" t="s">
        <v>382</v>
      </c>
      <c r="G1324" s="177" t="s">
        <v>245</v>
      </c>
      <c r="H1324" s="177">
        <v>91.5</v>
      </c>
      <c r="I1324" s="177">
        <v>0</v>
      </c>
      <c r="J1324" s="177" t="s">
        <v>193</v>
      </c>
      <c r="K1324" s="177" t="s">
        <v>201</v>
      </c>
      <c r="L1324" s="177" t="s">
        <v>201</v>
      </c>
      <c r="M1324" s="177" t="s">
        <v>2257</v>
      </c>
      <c r="N1324" s="177" t="s">
        <v>2872</v>
      </c>
    </row>
    <row r="1325" spans="1:14" x14ac:dyDescent="0.25">
      <c r="A1325" s="179">
        <v>43131</v>
      </c>
      <c r="B1325" s="177">
        <v>3446</v>
      </c>
      <c r="C1325" s="177" t="str">
        <f>VLOOKUP(B1325,'Chart of Accounts'!A:B,2,FALSE)</f>
        <v>PCard Uncoded Transactions</v>
      </c>
      <c r="D1325" s="177" t="s">
        <v>265</v>
      </c>
      <c r="E1325" s="177" t="s">
        <v>264</v>
      </c>
      <c r="F1325" s="177" t="s">
        <v>382</v>
      </c>
      <c r="G1325" s="177" t="s">
        <v>245</v>
      </c>
      <c r="H1325" s="177">
        <v>46.96</v>
      </c>
      <c r="I1325" s="177">
        <v>0</v>
      </c>
      <c r="J1325" s="177" t="s">
        <v>193</v>
      </c>
      <c r="K1325" s="177" t="s">
        <v>201</v>
      </c>
      <c r="L1325" s="177" t="s">
        <v>201</v>
      </c>
      <c r="M1325" s="177" t="s">
        <v>2257</v>
      </c>
      <c r="N1325" s="177" t="s">
        <v>3075</v>
      </c>
    </row>
    <row r="1326" spans="1:14" x14ac:dyDescent="0.25">
      <c r="A1326" s="179">
        <v>43131</v>
      </c>
      <c r="B1326" s="177">
        <v>3446</v>
      </c>
      <c r="C1326" s="177" t="str">
        <f>VLOOKUP(B1326,'Chart of Accounts'!A:B,2,FALSE)</f>
        <v>PCard Uncoded Transactions</v>
      </c>
      <c r="D1326" s="177" t="s">
        <v>265</v>
      </c>
      <c r="E1326" s="177" t="s">
        <v>264</v>
      </c>
      <c r="F1326" s="177" t="s">
        <v>3004</v>
      </c>
      <c r="G1326" s="177" t="s">
        <v>245</v>
      </c>
      <c r="H1326" s="177">
        <v>98.87</v>
      </c>
      <c r="I1326" s="177">
        <v>0</v>
      </c>
      <c r="J1326" s="177" t="s">
        <v>193</v>
      </c>
      <c r="K1326" s="177" t="s">
        <v>201</v>
      </c>
      <c r="L1326" s="177" t="s">
        <v>201</v>
      </c>
      <c r="M1326" s="177" t="s">
        <v>2257</v>
      </c>
      <c r="N1326" s="177" t="s">
        <v>3074</v>
      </c>
    </row>
    <row r="1327" spans="1:14" x14ac:dyDescent="0.25">
      <c r="A1327" s="179">
        <v>43131</v>
      </c>
      <c r="B1327" s="177">
        <v>3446</v>
      </c>
      <c r="C1327" s="177" t="str">
        <f>VLOOKUP(B1327,'Chart of Accounts'!A:B,2,FALSE)</f>
        <v>PCard Uncoded Transactions</v>
      </c>
      <c r="D1327" s="177" t="s">
        <v>265</v>
      </c>
      <c r="E1327" s="177" t="s">
        <v>264</v>
      </c>
      <c r="F1327" s="177" t="s">
        <v>1996</v>
      </c>
      <c r="G1327" s="177" t="s">
        <v>245</v>
      </c>
      <c r="H1327" s="177">
        <v>29.65</v>
      </c>
      <c r="I1327" s="177">
        <v>0</v>
      </c>
      <c r="J1327" s="177" t="s">
        <v>193</v>
      </c>
      <c r="K1327" s="177" t="s">
        <v>201</v>
      </c>
      <c r="L1327" s="177" t="s">
        <v>201</v>
      </c>
      <c r="M1327" s="177" t="s">
        <v>2257</v>
      </c>
      <c r="N1327" s="177" t="s">
        <v>223</v>
      </c>
    </row>
    <row r="1328" spans="1:14" x14ac:dyDescent="0.25">
      <c r="A1328" s="179">
        <v>43131</v>
      </c>
      <c r="B1328" s="177">
        <v>3446</v>
      </c>
      <c r="C1328" s="177" t="str">
        <f>VLOOKUP(B1328,'Chart of Accounts'!A:B,2,FALSE)</f>
        <v>PCard Uncoded Transactions</v>
      </c>
      <c r="D1328" s="177" t="s">
        <v>265</v>
      </c>
      <c r="E1328" s="177" t="s">
        <v>264</v>
      </c>
      <c r="F1328" s="177" t="s">
        <v>1996</v>
      </c>
      <c r="G1328" s="177" t="s">
        <v>245</v>
      </c>
      <c r="H1328" s="177">
        <v>585.80999999999995</v>
      </c>
      <c r="I1328" s="177">
        <v>0</v>
      </c>
      <c r="J1328" s="177" t="s">
        <v>193</v>
      </c>
      <c r="K1328" s="177" t="s">
        <v>201</v>
      </c>
      <c r="L1328" s="177" t="s">
        <v>201</v>
      </c>
      <c r="M1328" s="177" t="s">
        <v>2257</v>
      </c>
      <c r="N1328" s="177" t="s">
        <v>3016</v>
      </c>
    </row>
    <row r="1329" spans="1:14" x14ac:dyDescent="0.25">
      <c r="A1329" s="179">
        <v>43131</v>
      </c>
      <c r="B1329" s="177">
        <v>3446</v>
      </c>
      <c r="C1329" s="177" t="str">
        <f>VLOOKUP(B1329,'Chart of Accounts'!A:B,2,FALSE)</f>
        <v>PCard Uncoded Transactions</v>
      </c>
      <c r="D1329" s="177" t="s">
        <v>265</v>
      </c>
      <c r="E1329" s="177" t="s">
        <v>264</v>
      </c>
      <c r="F1329" s="177" t="s">
        <v>1731</v>
      </c>
      <c r="G1329" s="177" t="s">
        <v>245</v>
      </c>
      <c r="H1329" s="177">
        <v>2.87</v>
      </c>
      <c r="I1329" s="177">
        <v>0</v>
      </c>
      <c r="J1329" s="177" t="s">
        <v>193</v>
      </c>
      <c r="K1329" s="177" t="s">
        <v>201</v>
      </c>
      <c r="L1329" s="177" t="s">
        <v>201</v>
      </c>
      <c r="M1329" s="177" t="s">
        <v>2257</v>
      </c>
      <c r="N1329" s="177" t="s">
        <v>2965</v>
      </c>
    </row>
    <row r="1330" spans="1:14" x14ac:dyDescent="0.25">
      <c r="A1330" s="179">
        <v>43131</v>
      </c>
      <c r="B1330" s="177">
        <v>3446</v>
      </c>
      <c r="C1330" s="177" t="str">
        <f>VLOOKUP(B1330,'Chart of Accounts'!A:B,2,FALSE)</f>
        <v>PCard Uncoded Transactions</v>
      </c>
      <c r="D1330" s="177" t="s">
        <v>265</v>
      </c>
      <c r="E1330" s="177" t="s">
        <v>264</v>
      </c>
      <c r="F1330" s="177" t="s">
        <v>1731</v>
      </c>
      <c r="G1330" s="177" t="s">
        <v>245</v>
      </c>
      <c r="H1330" s="177">
        <v>5.57</v>
      </c>
      <c r="I1330" s="177">
        <v>0</v>
      </c>
      <c r="J1330" s="177" t="s">
        <v>193</v>
      </c>
      <c r="K1330" s="177" t="s">
        <v>201</v>
      </c>
      <c r="L1330" s="177" t="s">
        <v>201</v>
      </c>
      <c r="M1330" s="177" t="s">
        <v>2257</v>
      </c>
      <c r="N1330" s="177" t="s">
        <v>3073</v>
      </c>
    </row>
    <row r="1331" spans="1:14" x14ac:dyDescent="0.25">
      <c r="A1331" s="179">
        <v>43131</v>
      </c>
      <c r="B1331" s="177">
        <v>3446</v>
      </c>
      <c r="C1331" s="177" t="str">
        <f>VLOOKUP(B1331,'Chart of Accounts'!A:B,2,FALSE)</f>
        <v>PCard Uncoded Transactions</v>
      </c>
      <c r="D1331" s="177" t="s">
        <v>265</v>
      </c>
      <c r="E1331" s="177" t="s">
        <v>264</v>
      </c>
      <c r="F1331" s="177" t="s">
        <v>1731</v>
      </c>
      <c r="G1331" s="177" t="s">
        <v>245</v>
      </c>
      <c r="H1331" s="177">
        <v>104.35</v>
      </c>
      <c r="I1331" s="177">
        <v>0</v>
      </c>
      <c r="J1331" s="177" t="s">
        <v>193</v>
      </c>
      <c r="K1331" s="177" t="s">
        <v>201</v>
      </c>
      <c r="L1331" s="177" t="s">
        <v>201</v>
      </c>
      <c r="M1331" s="177" t="s">
        <v>2257</v>
      </c>
      <c r="N1331" s="177" t="s">
        <v>3072</v>
      </c>
    </row>
    <row r="1332" spans="1:14" x14ac:dyDescent="0.25">
      <c r="A1332" s="179">
        <v>43131</v>
      </c>
      <c r="B1332" s="177">
        <v>3446</v>
      </c>
      <c r="C1332" s="177" t="str">
        <f>VLOOKUP(B1332,'Chart of Accounts'!A:B,2,FALSE)</f>
        <v>PCard Uncoded Transactions</v>
      </c>
      <c r="D1332" s="177" t="s">
        <v>265</v>
      </c>
      <c r="E1332" s="177" t="s">
        <v>264</v>
      </c>
      <c r="F1332" s="177" t="s">
        <v>1731</v>
      </c>
      <c r="G1332" s="177" t="s">
        <v>245</v>
      </c>
      <c r="H1332" s="177">
        <v>-36.520000000000003</v>
      </c>
      <c r="I1332" s="177">
        <v>0</v>
      </c>
      <c r="J1332" s="177" t="s">
        <v>193</v>
      </c>
      <c r="K1332" s="177" t="s">
        <v>201</v>
      </c>
      <c r="L1332" s="177" t="s">
        <v>201</v>
      </c>
      <c r="M1332" s="177" t="s">
        <v>2257</v>
      </c>
      <c r="N1332" s="177" t="s">
        <v>3071</v>
      </c>
    </row>
    <row r="1333" spans="1:14" x14ac:dyDescent="0.25">
      <c r="A1333" s="179">
        <v>43131</v>
      </c>
      <c r="B1333" s="177">
        <v>3446</v>
      </c>
      <c r="C1333" s="177" t="str">
        <f>VLOOKUP(B1333,'Chart of Accounts'!A:B,2,FALSE)</f>
        <v>PCard Uncoded Transactions</v>
      </c>
      <c r="D1333" s="177" t="s">
        <v>265</v>
      </c>
      <c r="E1333" s="177" t="s">
        <v>264</v>
      </c>
      <c r="F1333" s="177" t="s">
        <v>1731</v>
      </c>
      <c r="G1333" s="177" t="s">
        <v>245</v>
      </c>
      <c r="H1333" s="177">
        <v>36.520000000000003</v>
      </c>
      <c r="I1333" s="177">
        <v>0</v>
      </c>
      <c r="J1333" s="177" t="s">
        <v>193</v>
      </c>
      <c r="K1333" s="177" t="s">
        <v>201</v>
      </c>
      <c r="L1333" s="177" t="s">
        <v>201</v>
      </c>
      <c r="M1333" s="177" t="s">
        <v>2257</v>
      </c>
      <c r="N1333" s="177" t="s">
        <v>3071</v>
      </c>
    </row>
    <row r="1334" spans="1:14" x14ac:dyDescent="0.25">
      <c r="A1334" s="179">
        <v>43131</v>
      </c>
      <c r="B1334" s="177">
        <v>3446</v>
      </c>
      <c r="C1334" s="177" t="str">
        <f>VLOOKUP(B1334,'Chart of Accounts'!A:B,2,FALSE)</f>
        <v>PCard Uncoded Transactions</v>
      </c>
      <c r="D1334" s="177" t="s">
        <v>265</v>
      </c>
      <c r="E1334" s="177" t="s">
        <v>264</v>
      </c>
      <c r="F1334" s="177" t="s">
        <v>1731</v>
      </c>
      <c r="G1334" s="177" t="s">
        <v>245</v>
      </c>
      <c r="H1334" s="178">
        <v>3145.5</v>
      </c>
      <c r="I1334" s="177">
        <v>0</v>
      </c>
      <c r="J1334" s="177" t="s">
        <v>193</v>
      </c>
      <c r="K1334" s="177" t="s">
        <v>201</v>
      </c>
      <c r="L1334" s="177" t="s">
        <v>201</v>
      </c>
      <c r="M1334" s="177" t="s">
        <v>2257</v>
      </c>
      <c r="N1334" s="177" t="s">
        <v>587</v>
      </c>
    </row>
    <row r="1335" spans="1:14" x14ac:dyDescent="0.25">
      <c r="A1335" s="179">
        <v>43131</v>
      </c>
      <c r="B1335" s="177">
        <v>3446</v>
      </c>
      <c r="C1335" s="177" t="str">
        <f>VLOOKUP(B1335,'Chart of Accounts'!A:B,2,FALSE)</f>
        <v>PCard Uncoded Transactions</v>
      </c>
      <c r="D1335" s="177" t="s">
        <v>265</v>
      </c>
      <c r="E1335" s="177" t="s">
        <v>264</v>
      </c>
      <c r="F1335" s="177" t="s">
        <v>1731</v>
      </c>
      <c r="G1335" s="177" t="s">
        <v>245</v>
      </c>
      <c r="H1335" s="177">
        <v>26.5</v>
      </c>
      <c r="I1335" s="177">
        <v>0</v>
      </c>
      <c r="J1335" s="177" t="s">
        <v>193</v>
      </c>
      <c r="K1335" s="177" t="s">
        <v>201</v>
      </c>
      <c r="L1335" s="177" t="s">
        <v>201</v>
      </c>
      <c r="M1335" s="177" t="s">
        <v>2257</v>
      </c>
      <c r="N1335" s="177" t="s">
        <v>224</v>
      </c>
    </row>
    <row r="1336" spans="1:14" x14ac:dyDescent="0.25">
      <c r="A1336" s="179">
        <v>43132</v>
      </c>
      <c r="B1336" s="177">
        <v>3446</v>
      </c>
      <c r="C1336" s="177" t="str">
        <f>VLOOKUP(B1336,'Chart of Accounts'!A:B,2,FALSE)</f>
        <v>PCard Uncoded Transactions</v>
      </c>
      <c r="D1336" s="177" t="s">
        <v>265</v>
      </c>
      <c r="E1336" s="177" t="s">
        <v>264</v>
      </c>
      <c r="F1336" s="177" t="s">
        <v>2161</v>
      </c>
      <c r="G1336" s="177" t="s">
        <v>245</v>
      </c>
      <c r="H1336" s="177">
        <v>-1.98</v>
      </c>
      <c r="I1336" s="177">
        <v>0</v>
      </c>
      <c r="J1336" s="177" t="s">
        <v>193</v>
      </c>
      <c r="K1336" s="177" t="s">
        <v>201</v>
      </c>
      <c r="L1336" s="177" t="s">
        <v>201</v>
      </c>
      <c r="M1336" s="177" t="s">
        <v>3082</v>
      </c>
      <c r="N1336" s="177" t="s">
        <v>3078</v>
      </c>
    </row>
    <row r="1337" spans="1:14" x14ac:dyDescent="0.25">
      <c r="A1337" s="179">
        <v>43132</v>
      </c>
      <c r="B1337" s="177">
        <v>3446</v>
      </c>
      <c r="C1337" s="177" t="str">
        <f>VLOOKUP(B1337,'Chart of Accounts'!A:B,2,FALSE)</f>
        <v>PCard Uncoded Transactions</v>
      </c>
      <c r="D1337" s="177" t="s">
        <v>265</v>
      </c>
      <c r="E1337" s="177" t="s">
        <v>264</v>
      </c>
      <c r="F1337" s="177" t="s">
        <v>3004</v>
      </c>
      <c r="G1337" s="177" t="s">
        <v>245</v>
      </c>
      <c r="H1337" s="177">
        <v>-23.48</v>
      </c>
      <c r="I1337" s="177">
        <v>0</v>
      </c>
      <c r="J1337" s="177" t="s">
        <v>193</v>
      </c>
      <c r="K1337" s="177" t="s">
        <v>201</v>
      </c>
      <c r="L1337" s="177" t="s">
        <v>201</v>
      </c>
      <c r="M1337" s="177" t="s">
        <v>3082</v>
      </c>
      <c r="N1337" s="177" t="s">
        <v>3083</v>
      </c>
    </row>
    <row r="1338" spans="1:14" x14ac:dyDescent="0.25">
      <c r="A1338" s="179">
        <v>43132</v>
      </c>
      <c r="B1338" s="177">
        <v>3446</v>
      </c>
      <c r="C1338" s="177" t="str">
        <f>VLOOKUP(B1338,'Chart of Accounts'!A:B,2,FALSE)</f>
        <v>PCard Uncoded Transactions</v>
      </c>
      <c r="D1338" s="177" t="s">
        <v>265</v>
      </c>
      <c r="E1338" s="177" t="s">
        <v>264</v>
      </c>
      <c r="F1338" s="177" t="s">
        <v>1834</v>
      </c>
      <c r="G1338" s="177" t="s">
        <v>245</v>
      </c>
      <c r="H1338" s="177">
        <v>-25.08</v>
      </c>
      <c r="I1338" s="177">
        <v>0</v>
      </c>
      <c r="J1338" s="177" t="s">
        <v>193</v>
      </c>
      <c r="K1338" s="177" t="s">
        <v>201</v>
      </c>
      <c r="L1338" s="177" t="s">
        <v>201</v>
      </c>
      <c r="M1338" s="177" t="s">
        <v>3082</v>
      </c>
    </row>
    <row r="1339" spans="1:14" x14ac:dyDescent="0.25">
      <c r="A1339" s="179">
        <v>43132</v>
      </c>
      <c r="B1339" s="177">
        <v>3446</v>
      </c>
      <c r="C1339" s="177" t="str">
        <f>VLOOKUP(B1339,'Chart of Accounts'!A:B,2,FALSE)</f>
        <v>PCard Uncoded Transactions</v>
      </c>
      <c r="D1339" s="177" t="s">
        <v>265</v>
      </c>
      <c r="E1339" s="177" t="s">
        <v>264</v>
      </c>
      <c r="F1339" s="177" t="s">
        <v>382</v>
      </c>
      <c r="G1339" s="177" t="s">
        <v>245</v>
      </c>
      <c r="H1339" s="177">
        <v>-318.7</v>
      </c>
      <c r="I1339" s="177">
        <v>0</v>
      </c>
      <c r="J1339" s="177" t="s">
        <v>193</v>
      </c>
      <c r="K1339" s="177" t="s">
        <v>201</v>
      </c>
      <c r="L1339" s="177" t="s">
        <v>201</v>
      </c>
      <c r="M1339" s="177" t="s">
        <v>2255</v>
      </c>
      <c r="N1339" s="177" t="s">
        <v>3081</v>
      </c>
    </row>
    <row r="1340" spans="1:14" x14ac:dyDescent="0.25">
      <c r="A1340" s="179">
        <v>43132</v>
      </c>
      <c r="B1340" s="177">
        <v>3446</v>
      </c>
      <c r="C1340" s="177" t="str">
        <f>VLOOKUP(B1340,'Chart of Accounts'!A:B,2,FALSE)</f>
        <v>PCard Uncoded Transactions</v>
      </c>
      <c r="D1340" s="177" t="s">
        <v>265</v>
      </c>
      <c r="E1340" s="177" t="s">
        <v>264</v>
      </c>
      <c r="F1340" s="177" t="s">
        <v>3023</v>
      </c>
      <c r="G1340" s="177" t="s">
        <v>245</v>
      </c>
      <c r="H1340" s="177">
        <v>-34.71</v>
      </c>
      <c r="I1340" s="177">
        <v>0</v>
      </c>
      <c r="J1340" s="177" t="s">
        <v>193</v>
      </c>
      <c r="K1340" s="177" t="s">
        <v>201</v>
      </c>
      <c r="L1340" s="177" t="s">
        <v>201</v>
      </c>
      <c r="M1340" s="177" t="s">
        <v>3080</v>
      </c>
      <c r="N1340" s="177" t="s">
        <v>1907</v>
      </c>
    </row>
    <row r="1341" spans="1:14" x14ac:dyDescent="0.25">
      <c r="A1341" s="179">
        <v>43132</v>
      </c>
      <c r="B1341" s="177">
        <v>3446</v>
      </c>
      <c r="C1341" s="177" t="str">
        <f>VLOOKUP(B1341,'Chart of Accounts'!A:B,2,FALSE)</f>
        <v>PCard Uncoded Transactions</v>
      </c>
      <c r="D1341" s="177" t="s">
        <v>265</v>
      </c>
      <c r="E1341" s="177" t="s">
        <v>264</v>
      </c>
      <c r="F1341" s="177" t="s">
        <v>2206</v>
      </c>
      <c r="G1341" s="177" t="s">
        <v>245</v>
      </c>
      <c r="H1341" s="177">
        <v>-10.16</v>
      </c>
      <c r="I1341" s="177">
        <v>0</v>
      </c>
      <c r="J1341" s="177" t="s">
        <v>193</v>
      </c>
      <c r="K1341" s="177" t="s">
        <v>201</v>
      </c>
      <c r="L1341" s="177" t="s">
        <v>201</v>
      </c>
      <c r="M1341" s="177" t="s">
        <v>3080</v>
      </c>
    </row>
    <row r="1342" spans="1:14" x14ac:dyDescent="0.25">
      <c r="A1342" s="179">
        <v>43132</v>
      </c>
      <c r="B1342" s="177">
        <v>3446</v>
      </c>
      <c r="C1342" s="177" t="str">
        <f>VLOOKUP(B1342,'Chart of Accounts'!A:B,2,FALSE)</f>
        <v>PCard Uncoded Transactions</v>
      </c>
      <c r="D1342" s="177" t="s">
        <v>265</v>
      </c>
      <c r="E1342" s="177" t="s">
        <v>264</v>
      </c>
      <c r="F1342" s="177" t="s">
        <v>3023</v>
      </c>
      <c r="G1342" s="177" t="s">
        <v>245</v>
      </c>
      <c r="H1342" s="177">
        <v>-486</v>
      </c>
      <c r="I1342" s="177">
        <v>0</v>
      </c>
      <c r="J1342" s="177" t="s">
        <v>193</v>
      </c>
      <c r="K1342" s="177" t="s">
        <v>201</v>
      </c>
      <c r="L1342" s="177" t="s">
        <v>201</v>
      </c>
      <c r="M1342" s="177" t="s">
        <v>3079</v>
      </c>
      <c r="N1342" s="177" t="s">
        <v>3064</v>
      </c>
    </row>
    <row r="1343" spans="1:14" x14ac:dyDescent="0.25">
      <c r="A1343" s="179">
        <v>43132</v>
      </c>
      <c r="B1343" s="177">
        <v>3446</v>
      </c>
      <c r="C1343" s="177" t="str">
        <f>VLOOKUP(B1343,'Chart of Accounts'!A:B,2,FALSE)</f>
        <v>PCard Uncoded Transactions</v>
      </c>
      <c r="D1343" s="177" t="s">
        <v>265</v>
      </c>
      <c r="E1343" s="177" t="s">
        <v>264</v>
      </c>
      <c r="F1343" s="177" t="s">
        <v>3011</v>
      </c>
      <c r="G1343" s="177" t="s">
        <v>245</v>
      </c>
      <c r="H1343" s="177">
        <v>-80</v>
      </c>
      <c r="I1343" s="177">
        <v>0</v>
      </c>
      <c r="J1343" s="177" t="s">
        <v>193</v>
      </c>
      <c r="K1343" s="177" t="s">
        <v>201</v>
      </c>
      <c r="L1343" s="177" t="s">
        <v>201</v>
      </c>
      <c r="M1343" s="177" t="s">
        <v>2253</v>
      </c>
      <c r="N1343" s="177" t="s">
        <v>3060</v>
      </c>
    </row>
    <row r="1344" spans="1:14" x14ac:dyDescent="0.25">
      <c r="A1344" s="179">
        <v>43132</v>
      </c>
      <c r="B1344" s="177">
        <v>3446</v>
      </c>
      <c r="C1344" s="177" t="str">
        <f>VLOOKUP(B1344,'Chart of Accounts'!A:B,2,FALSE)</f>
        <v>PCard Uncoded Transactions</v>
      </c>
      <c r="D1344" s="177" t="s">
        <v>265</v>
      </c>
      <c r="E1344" s="177" t="s">
        <v>264</v>
      </c>
      <c r="F1344" s="177" t="s">
        <v>3011</v>
      </c>
      <c r="G1344" s="177" t="s">
        <v>245</v>
      </c>
      <c r="H1344" s="177">
        <v>-101.65</v>
      </c>
      <c r="I1344" s="177">
        <v>0</v>
      </c>
      <c r="J1344" s="177" t="s">
        <v>193</v>
      </c>
      <c r="K1344" s="177" t="s">
        <v>201</v>
      </c>
      <c r="L1344" s="177" t="s">
        <v>201</v>
      </c>
      <c r="M1344" s="177" t="s">
        <v>2253</v>
      </c>
      <c r="N1344" s="177" t="s">
        <v>223</v>
      </c>
    </row>
    <row r="1345" spans="1:14" x14ac:dyDescent="0.25">
      <c r="A1345" s="179">
        <v>43132</v>
      </c>
      <c r="B1345" s="177">
        <v>3446</v>
      </c>
      <c r="C1345" s="177" t="str">
        <f>VLOOKUP(B1345,'Chart of Accounts'!A:B,2,FALSE)</f>
        <v>PCard Uncoded Transactions</v>
      </c>
      <c r="D1345" s="177" t="s">
        <v>265</v>
      </c>
      <c r="E1345" s="177" t="s">
        <v>264</v>
      </c>
      <c r="F1345" s="177" t="s">
        <v>2161</v>
      </c>
      <c r="G1345" s="177" t="s">
        <v>245</v>
      </c>
      <c r="H1345" s="177">
        <v>-151.21</v>
      </c>
      <c r="I1345" s="177">
        <v>0</v>
      </c>
      <c r="J1345" s="177" t="s">
        <v>193</v>
      </c>
      <c r="K1345" s="177" t="s">
        <v>201</v>
      </c>
      <c r="L1345" s="177" t="s">
        <v>201</v>
      </c>
      <c r="M1345" s="177" t="s">
        <v>2253</v>
      </c>
      <c r="N1345" s="177" t="s">
        <v>3078</v>
      </c>
    </row>
    <row r="1346" spans="1:14" x14ac:dyDescent="0.25">
      <c r="A1346" s="179">
        <v>43132</v>
      </c>
      <c r="B1346" s="177">
        <v>3446</v>
      </c>
      <c r="C1346" s="177" t="str">
        <f>VLOOKUP(B1346,'Chart of Accounts'!A:B,2,FALSE)</f>
        <v>PCard Uncoded Transactions</v>
      </c>
      <c r="D1346" s="177" t="s">
        <v>265</v>
      </c>
      <c r="E1346" s="177" t="s">
        <v>264</v>
      </c>
      <c r="F1346" s="177" t="s">
        <v>2161</v>
      </c>
      <c r="G1346" s="177" t="s">
        <v>245</v>
      </c>
      <c r="H1346" s="177">
        <v>-21.74</v>
      </c>
      <c r="I1346" s="177">
        <v>0</v>
      </c>
      <c r="J1346" s="177" t="s">
        <v>193</v>
      </c>
      <c r="K1346" s="177" t="s">
        <v>201</v>
      </c>
      <c r="L1346" s="177" t="s">
        <v>201</v>
      </c>
      <c r="M1346" s="177" t="s">
        <v>2253</v>
      </c>
      <c r="N1346" s="177" t="s">
        <v>448</v>
      </c>
    </row>
    <row r="1347" spans="1:14" x14ac:dyDescent="0.25">
      <c r="A1347" s="179">
        <v>43132</v>
      </c>
      <c r="B1347" s="177">
        <v>3446</v>
      </c>
      <c r="C1347" s="177" t="str">
        <f>VLOOKUP(B1347,'Chart of Accounts'!A:B,2,FALSE)</f>
        <v>PCard Uncoded Transactions</v>
      </c>
      <c r="D1347" s="177" t="s">
        <v>265</v>
      </c>
      <c r="E1347" s="177" t="s">
        <v>264</v>
      </c>
      <c r="F1347" s="177" t="s">
        <v>2161</v>
      </c>
      <c r="G1347" s="177" t="s">
        <v>245</v>
      </c>
      <c r="H1347" s="177">
        <v>-173.91</v>
      </c>
      <c r="I1347" s="177">
        <v>0</v>
      </c>
      <c r="J1347" s="177" t="s">
        <v>193</v>
      </c>
      <c r="K1347" s="177" t="s">
        <v>201</v>
      </c>
      <c r="L1347" s="177" t="s">
        <v>201</v>
      </c>
      <c r="M1347" s="177" t="s">
        <v>2253</v>
      </c>
      <c r="N1347" s="177" t="s">
        <v>3076</v>
      </c>
    </row>
    <row r="1348" spans="1:14" x14ac:dyDescent="0.25">
      <c r="A1348" s="179">
        <v>43132</v>
      </c>
      <c r="B1348" s="177">
        <v>3446</v>
      </c>
      <c r="C1348" s="177" t="str">
        <f>VLOOKUP(B1348,'Chart of Accounts'!A:B,2,FALSE)</f>
        <v>PCard Uncoded Transactions</v>
      </c>
      <c r="D1348" s="177" t="s">
        <v>265</v>
      </c>
      <c r="E1348" s="177" t="s">
        <v>264</v>
      </c>
      <c r="F1348" s="177" t="s">
        <v>2161</v>
      </c>
      <c r="G1348" s="177" t="s">
        <v>245</v>
      </c>
      <c r="H1348" s="177">
        <v>-51.39</v>
      </c>
      <c r="I1348" s="177">
        <v>0</v>
      </c>
      <c r="J1348" s="177" t="s">
        <v>193</v>
      </c>
      <c r="K1348" s="177" t="s">
        <v>201</v>
      </c>
      <c r="L1348" s="177" t="s">
        <v>201</v>
      </c>
      <c r="M1348" s="177" t="s">
        <v>2253</v>
      </c>
      <c r="N1348" s="177" t="s">
        <v>3077</v>
      </c>
    </row>
    <row r="1349" spans="1:14" x14ac:dyDescent="0.25">
      <c r="A1349" s="179">
        <v>43132</v>
      </c>
      <c r="B1349" s="177">
        <v>3446</v>
      </c>
      <c r="C1349" s="177" t="str">
        <f>VLOOKUP(B1349,'Chart of Accounts'!A:B,2,FALSE)</f>
        <v>PCard Uncoded Transactions</v>
      </c>
      <c r="D1349" s="177" t="s">
        <v>265</v>
      </c>
      <c r="E1349" s="177" t="s">
        <v>264</v>
      </c>
      <c r="F1349" s="177" t="s">
        <v>2161</v>
      </c>
      <c r="G1349" s="177" t="s">
        <v>245</v>
      </c>
      <c r="H1349" s="177">
        <v>-86.96</v>
      </c>
      <c r="I1349" s="177">
        <v>0</v>
      </c>
      <c r="J1349" s="177" t="s">
        <v>193</v>
      </c>
      <c r="K1349" s="177" t="s">
        <v>201</v>
      </c>
      <c r="L1349" s="177" t="s">
        <v>201</v>
      </c>
      <c r="M1349" s="177" t="s">
        <v>2253</v>
      </c>
      <c r="N1349" s="177" t="s">
        <v>3076</v>
      </c>
    </row>
    <row r="1350" spans="1:14" x14ac:dyDescent="0.25">
      <c r="A1350" s="179">
        <v>43132</v>
      </c>
      <c r="B1350" s="177">
        <v>3446</v>
      </c>
      <c r="C1350" s="177" t="str">
        <f>VLOOKUP(B1350,'Chart of Accounts'!A:B,2,FALSE)</f>
        <v>PCard Uncoded Transactions</v>
      </c>
      <c r="D1350" s="177" t="s">
        <v>265</v>
      </c>
      <c r="E1350" s="177" t="s">
        <v>264</v>
      </c>
      <c r="F1350" s="181" t="s">
        <v>836</v>
      </c>
      <c r="G1350" s="177" t="s">
        <v>245</v>
      </c>
      <c r="H1350" s="181">
        <v>-31.83</v>
      </c>
      <c r="I1350" s="177">
        <v>0</v>
      </c>
      <c r="J1350" s="177" t="s">
        <v>193</v>
      </c>
      <c r="K1350" s="177" t="s">
        <v>201</v>
      </c>
      <c r="L1350" s="177" t="s">
        <v>201</v>
      </c>
      <c r="M1350" s="177" t="s">
        <v>2253</v>
      </c>
      <c r="N1350" s="177" t="s">
        <v>223</v>
      </c>
    </row>
    <row r="1351" spans="1:14" x14ac:dyDescent="0.25">
      <c r="A1351" s="179">
        <v>43132</v>
      </c>
      <c r="B1351" s="177">
        <v>3446</v>
      </c>
      <c r="C1351" s="177" t="str">
        <f>VLOOKUP(B1351,'Chart of Accounts'!A:B,2,FALSE)</f>
        <v>PCard Uncoded Transactions</v>
      </c>
      <c r="D1351" s="177" t="s">
        <v>265</v>
      </c>
      <c r="E1351" s="177" t="s">
        <v>264</v>
      </c>
      <c r="F1351" s="181" t="s">
        <v>836</v>
      </c>
      <c r="G1351" s="177" t="s">
        <v>245</v>
      </c>
      <c r="H1351" s="181">
        <v>-83.46</v>
      </c>
      <c r="I1351" s="177">
        <v>0</v>
      </c>
      <c r="J1351" s="177" t="s">
        <v>193</v>
      </c>
      <c r="K1351" s="177" t="s">
        <v>201</v>
      </c>
      <c r="L1351" s="177" t="s">
        <v>201</v>
      </c>
      <c r="M1351" s="177" t="s">
        <v>2253</v>
      </c>
      <c r="N1351" s="177" t="s">
        <v>3059</v>
      </c>
    </row>
    <row r="1352" spans="1:14" x14ac:dyDescent="0.25">
      <c r="A1352" s="179">
        <v>43132</v>
      </c>
      <c r="B1352" s="177">
        <v>3446</v>
      </c>
      <c r="C1352" s="177" t="str">
        <f>VLOOKUP(B1352,'Chart of Accounts'!A:B,2,FALSE)</f>
        <v>PCard Uncoded Transactions</v>
      </c>
      <c r="D1352" s="177" t="s">
        <v>265</v>
      </c>
      <c r="E1352" s="177" t="s">
        <v>264</v>
      </c>
      <c r="F1352" s="181" t="s">
        <v>836</v>
      </c>
      <c r="G1352" s="177" t="s">
        <v>245</v>
      </c>
      <c r="H1352" s="181">
        <v>-38.61</v>
      </c>
      <c r="I1352" s="177">
        <v>0</v>
      </c>
      <c r="J1352" s="177" t="s">
        <v>193</v>
      </c>
      <c r="K1352" s="177" t="s">
        <v>201</v>
      </c>
      <c r="L1352" s="177" t="s">
        <v>201</v>
      </c>
      <c r="M1352" s="177" t="s">
        <v>2253</v>
      </c>
      <c r="N1352" s="177" t="s">
        <v>3058</v>
      </c>
    </row>
    <row r="1353" spans="1:14" x14ac:dyDescent="0.25">
      <c r="A1353" s="179">
        <v>43132</v>
      </c>
      <c r="B1353" s="177">
        <v>3446</v>
      </c>
      <c r="C1353" s="177" t="str">
        <f>VLOOKUP(B1353,'Chart of Accounts'!A:B,2,FALSE)</f>
        <v>PCard Uncoded Transactions</v>
      </c>
      <c r="D1353" s="177" t="s">
        <v>265</v>
      </c>
      <c r="E1353" s="177" t="s">
        <v>264</v>
      </c>
      <c r="F1353" s="177" t="s">
        <v>382</v>
      </c>
      <c r="G1353" s="177" t="s">
        <v>245</v>
      </c>
      <c r="H1353" s="177">
        <v>-91.5</v>
      </c>
      <c r="I1353" s="177">
        <v>0</v>
      </c>
      <c r="J1353" s="177" t="s">
        <v>193</v>
      </c>
      <c r="K1353" s="177" t="s">
        <v>201</v>
      </c>
      <c r="L1353" s="177" t="s">
        <v>201</v>
      </c>
      <c r="M1353" s="177" t="s">
        <v>2253</v>
      </c>
      <c r="N1353" s="177" t="s">
        <v>2872</v>
      </c>
    </row>
    <row r="1354" spans="1:14" x14ac:dyDescent="0.25">
      <c r="A1354" s="179">
        <v>43132</v>
      </c>
      <c r="B1354" s="177">
        <v>3446</v>
      </c>
      <c r="C1354" s="177" t="str">
        <f>VLOOKUP(B1354,'Chart of Accounts'!A:B,2,FALSE)</f>
        <v>PCard Uncoded Transactions</v>
      </c>
      <c r="D1354" s="177" t="s">
        <v>265</v>
      </c>
      <c r="E1354" s="177" t="s">
        <v>264</v>
      </c>
      <c r="F1354" s="177" t="s">
        <v>382</v>
      </c>
      <c r="G1354" s="177" t="s">
        <v>245</v>
      </c>
      <c r="H1354" s="177">
        <v>-46.96</v>
      </c>
      <c r="I1354" s="177">
        <v>0</v>
      </c>
      <c r="J1354" s="177" t="s">
        <v>193</v>
      </c>
      <c r="K1354" s="177" t="s">
        <v>201</v>
      </c>
      <c r="L1354" s="177" t="s">
        <v>201</v>
      </c>
      <c r="M1354" s="177" t="s">
        <v>2253</v>
      </c>
      <c r="N1354" s="177" t="s">
        <v>3075</v>
      </c>
    </row>
    <row r="1355" spans="1:14" x14ac:dyDescent="0.25">
      <c r="A1355" s="179">
        <v>43132</v>
      </c>
      <c r="B1355" s="177">
        <v>3446</v>
      </c>
      <c r="C1355" s="177" t="str">
        <f>VLOOKUP(B1355,'Chart of Accounts'!A:B,2,FALSE)</f>
        <v>PCard Uncoded Transactions</v>
      </c>
      <c r="D1355" s="177" t="s">
        <v>265</v>
      </c>
      <c r="E1355" s="177" t="s">
        <v>264</v>
      </c>
      <c r="F1355" s="177" t="s">
        <v>3004</v>
      </c>
      <c r="G1355" s="177" t="s">
        <v>245</v>
      </c>
      <c r="H1355" s="177">
        <v>-98.87</v>
      </c>
      <c r="I1355" s="177">
        <v>0</v>
      </c>
      <c r="J1355" s="177" t="s">
        <v>193</v>
      </c>
      <c r="K1355" s="177" t="s">
        <v>201</v>
      </c>
      <c r="L1355" s="177" t="s">
        <v>201</v>
      </c>
      <c r="M1355" s="177" t="s">
        <v>2253</v>
      </c>
      <c r="N1355" s="177" t="s">
        <v>3074</v>
      </c>
    </row>
    <row r="1356" spans="1:14" x14ac:dyDescent="0.25">
      <c r="A1356" s="179">
        <v>43132</v>
      </c>
      <c r="B1356" s="177">
        <v>3446</v>
      </c>
      <c r="C1356" s="177" t="str">
        <f>VLOOKUP(B1356,'Chart of Accounts'!A:B,2,FALSE)</f>
        <v>PCard Uncoded Transactions</v>
      </c>
      <c r="D1356" s="177" t="s">
        <v>265</v>
      </c>
      <c r="E1356" s="177" t="s">
        <v>264</v>
      </c>
      <c r="F1356" s="177" t="s">
        <v>1996</v>
      </c>
      <c r="G1356" s="177" t="s">
        <v>245</v>
      </c>
      <c r="H1356" s="177">
        <v>-29.65</v>
      </c>
      <c r="I1356" s="177">
        <v>0</v>
      </c>
      <c r="J1356" s="177" t="s">
        <v>193</v>
      </c>
      <c r="K1356" s="177" t="s">
        <v>201</v>
      </c>
      <c r="L1356" s="177" t="s">
        <v>201</v>
      </c>
      <c r="M1356" s="177" t="s">
        <v>2253</v>
      </c>
      <c r="N1356" s="177" t="s">
        <v>223</v>
      </c>
    </row>
    <row r="1357" spans="1:14" x14ac:dyDescent="0.25">
      <c r="A1357" s="179">
        <v>43132</v>
      </c>
      <c r="B1357" s="177">
        <v>3446</v>
      </c>
      <c r="C1357" s="177" t="str">
        <f>VLOOKUP(B1357,'Chart of Accounts'!A:B,2,FALSE)</f>
        <v>PCard Uncoded Transactions</v>
      </c>
      <c r="D1357" s="177" t="s">
        <v>265</v>
      </c>
      <c r="E1357" s="177" t="s">
        <v>264</v>
      </c>
      <c r="F1357" s="177" t="s">
        <v>1996</v>
      </c>
      <c r="G1357" s="177" t="s">
        <v>245</v>
      </c>
      <c r="H1357" s="177">
        <v>-585.80999999999995</v>
      </c>
      <c r="I1357" s="177">
        <v>0</v>
      </c>
      <c r="J1357" s="177" t="s">
        <v>193</v>
      </c>
      <c r="K1357" s="177" t="s">
        <v>201</v>
      </c>
      <c r="L1357" s="177" t="s">
        <v>201</v>
      </c>
      <c r="M1357" s="177" t="s">
        <v>2253</v>
      </c>
      <c r="N1357" s="177" t="s">
        <v>3016</v>
      </c>
    </row>
    <row r="1358" spans="1:14" x14ac:dyDescent="0.25">
      <c r="A1358" s="179">
        <v>43132</v>
      </c>
      <c r="B1358" s="177">
        <v>3446</v>
      </c>
      <c r="C1358" s="177" t="str">
        <f>VLOOKUP(B1358,'Chart of Accounts'!A:B,2,FALSE)</f>
        <v>PCard Uncoded Transactions</v>
      </c>
      <c r="D1358" s="177" t="s">
        <v>265</v>
      </c>
      <c r="E1358" s="177" t="s">
        <v>264</v>
      </c>
      <c r="F1358" s="177" t="s">
        <v>1731</v>
      </c>
      <c r="G1358" s="177" t="s">
        <v>245</v>
      </c>
      <c r="H1358" s="177">
        <v>-2.87</v>
      </c>
      <c r="I1358" s="177">
        <v>0</v>
      </c>
      <c r="J1358" s="177" t="s">
        <v>193</v>
      </c>
      <c r="K1358" s="177" t="s">
        <v>201</v>
      </c>
      <c r="L1358" s="177" t="s">
        <v>201</v>
      </c>
      <c r="M1358" s="177" t="s">
        <v>2253</v>
      </c>
      <c r="N1358" s="177" t="s">
        <v>2965</v>
      </c>
    </row>
    <row r="1359" spans="1:14" x14ac:dyDescent="0.25">
      <c r="A1359" s="179">
        <v>43132</v>
      </c>
      <c r="B1359" s="177">
        <v>3446</v>
      </c>
      <c r="C1359" s="177" t="str">
        <f>VLOOKUP(B1359,'Chart of Accounts'!A:B,2,FALSE)</f>
        <v>PCard Uncoded Transactions</v>
      </c>
      <c r="D1359" s="177" t="s">
        <v>265</v>
      </c>
      <c r="E1359" s="177" t="s">
        <v>264</v>
      </c>
      <c r="F1359" s="177" t="s">
        <v>1731</v>
      </c>
      <c r="G1359" s="177" t="s">
        <v>245</v>
      </c>
      <c r="H1359" s="177">
        <v>-5.57</v>
      </c>
      <c r="I1359" s="177">
        <v>0</v>
      </c>
      <c r="J1359" s="177" t="s">
        <v>193</v>
      </c>
      <c r="K1359" s="177" t="s">
        <v>201</v>
      </c>
      <c r="L1359" s="177" t="s">
        <v>201</v>
      </c>
      <c r="M1359" s="177" t="s">
        <v>2253</v>
      </c>
      <c r="N1359" s="177" t="s">
        <v>3073</v>
      </c>
    </row>
    <row r="1360" spans="1:14" x14ac:dyDescent="0.25">
      <c r="A1360" s="179">
        <v>43132</v>
      </c>
      <c r="B1360" s="177">
        <v>3446</v>
      </c>
      <c r="C1360" s="177" t="str">
        <f>VLOOKUP(B1360,'Chart of Accounts'!A:B,2,FALSE)</f>
        <v>PCard Uncoded Transactions</v>
      </c>
      <c r="D1360" s="177" t="s">
        <v>265</v>
      </c>
      <c r="E1360" s="177" t="s">
        <v>264</v>
      </c>
      <c r="F1360" s="177" t="s">
        <v>1731</v>
      </c>
      <c r="G1360" s="177" t="s">
        <v>245</v>
      </c>
      <c r="H1360" s="177">
        <v>-104.35</v>
      </c>
      <c r="I1360" s="177">
        <v>0</v>
      </c>
      <c r="J1360" s="177" t="s">
        <v>193</v>
      </c>
      <c r="K1360" s="177" t="s">
        <v>201</v>
      </c>
      <c r="L1360" s="177" t="s">
        <v>201</v>
      </c>
      <c r="M1360" s="177" t="s">
        <v>2253</v>
      </c>
      <c r="N1360" s="177" t="s">
        <v>3072</v>
      </c>
    </row>
    <row r="1361" spans="1:14" x14ac:dyDescent="0.25">
      <c r="A1361" s="179">
        <v>43132</v>
      </c>
      <c r="B1361" s="177">
        <v>3446</v>
      </c>
      <c r="C1361" s="177" t="str">
        <f>VLOOKUP(B1361,'Chart of Accounts'!A:B,2,FALSE)</f>
        <v>PCard Uncoded Transactions</v>
      </c>
      <c r="D1361" s="177" t="s">
        <v>265</v>
      </c>
      <c r="E1361" s="177" t="s">
        <v>264</v>
      </c>
      <c r="F1361" s="177" t="s">
        <v>1731</v>
      </c>
      <c r="G1361" s="177" t="s">
        <v>245</v>
      </c>
      <c r="H1361" s="177">
        <v>36.520000000000003</v>
      </c>
      <c r="I1361" s="177">
        <v>0</v>
      </c>
      <c r="J1361" s="177" t="s">
        <v>193</v>
      </c>
      <c r="K1361" s="177" t="s">
        <v>201</v>
      </c>
      <c r="L1361" s="177" t="s">
        <v>201</v>
      </c>
      <c r="M1361" s="177" t="s">
        <v>2253</v>
      </c>
      <c r="N1361" s="177" t="s">
        <v>3071</v>
      </c>
    </row>
    <row r="1362" spans="1:14" x14ac:dyDescent="0.25">
      <c r="A1362" s="179">
        <v>43132</v>
      </c>
      <c r="B1362" s="177">
        <v>3446</v>
      </c>
      <c r="C1362" s="177" t="str">
        <f>VLOOKUP(B1362,'Chart of Accounts'!A:B,2,FALSE)</f>
        <v>PCard Uncoded Transactions</v>
      </c>
      <c r="D1362" s="177" t="s">
        <v>265</v>
      </c>
      <c r="E1362" s="177" t="s">
        <v>264</v>
      </c>
      <c r="F1362" s="177" t="s">
        <v>1731</v>
      </c>
      <c r="G1362" s="177" t="s">
        <v>245</v>
      </c>
      <c r="H1362" s="177">
        <v>-36.520000000000003</v>
      </c>
      <c r="I1362" s="177">
        <v>0</v>
      </c>
      <c r="J1362" s="177" t="s">
        <v>193</v>
      </c>
      <c r="K1362" s="177" t="s">
        <v>201</v>
      </c>
      <c r="L1362" s="177" t="s">
        <v>201</v>
      </c>
      <c r="M1362" s="177" t="s">
        <v>2253</v>
      </c>
      <c r="N1362" s="177" t="s">
        <v>3071</v>
      </c>
    </row>
    <row r="1363" spans="1:14" x14ac:dyDescent="0.25">
      <c r="A1363" s="179">
        <v>43132</v>
      </c>
      <c r="B1363" s="177">
        <v>3446</v>
      </c>
      <c r="C1363" s="177" t="str">
        <f>VLOOKUP(B1363,'Chart of Accounts'!A:B,2,FALSE)</f>
        <v>PCard Uncoded Transactions</v>
      </c>
      <c r="D1363" s="177" t="s">
        <v>265</v>
      </c>
      <c r="E1363" s="177" t="s">
        <v>264</v>
      </c>
      <c r="F1363" s="177" t="s">
        <v>1731</v>
      </c>
      <c r="G1363" s="177" t="s">
        <v>245</v>
      </c>
      <c r="H1363" s="178">
        <v>-3145.5</v>
      </c>
      <c r="I1363" s="177">
        <v>0</v>
      </c>
      <c r="J1363" s="177" t="s">
        <v>193</v>
      </c>
      <c r="K1363" s="177" t="s">
        <v>201</v>
      </c>
      <c r="L1363" s="177" t="s">
        <v>201</v>
      </c>
      <c r="M1363" s="177" t="s">
        <v>2253</v>
      </c>
      <c r="N1363" s="177" t="s">
        <v>587</v>
      </c>
    </row>
    <row r="1364" spans="1:14" x14ac:dyDescent="0.25">
      <c r="A1364" s="179">
        <v>43132</v>
      </c>
      <c r="B1364" s="177">
        <v>3446</v>
      </c>
      <c r="C1364" s="177" t="str">
        <f>VLOOKUP(B1364,'Chart of Accounts'!A:B,2,FALSE)</f>
        <v>PCard Uncoded Transactions</v>
      </c>
      <c r="D1364" s="177" t="s">
        <v>265</v>
      </c>
      <c r="E1364" s="177" t="s">
        <v>264</v>
      </c>
      <c r="F1364" s="177" t="s">
        <v>1731</v>
      </c>
      <c r="G1364" s="177" t="s">
        <v>245</v>
      </c>
      <c r="H1364" s="177">
        <v>-26.5</v>
      </c>
      <c r="I1364" s="177">
        <v>0</v>
      </c>
      <c r="J1364" s="177" t="s">
        <v>193</v>
      </c>
      <c r="K1364" s="177" t="s">
        <v>201</v>
      </c>
      <c r="L1364" s="177" t="s">
        <v>201</v>
      </c>
      <c r="M1364" s="177" t="s">
        <v>2253</v>
      </c>
      <c r="N1364" s="177" t="s">
        <v>224</v>
      </c>
    </row>
    <row r="1365" spans="1:14" x14ac:dyDescent="0.25">
      <c r="A1365" s="179">
        <v>43159</v>
      </c>
      <c r="B1365" s="177">
        <v>3446</v>
      </c>
      <c r="C1365" s="177" t="str">
        <f>VLOOKUP(B1365,'Chart of Accounts'!A:B,2,FALSE)</f>
        <v>PCard Uncoded Transactions</v>
      </c>
      <c r="D1365" s="177" t="s">
        <v>265</v>
      </c>
      <c r="E1365" s="177" t="s">
        <v>264</v>
      </c>
      <c r="F1365" s="177" t="s">
        <v>3023</v>
      </c>
      <c r="G1365" s="177" t="s">
        <v>245</v>
      </c>
      <c r="H1365" s="177">
        <v>486</v>
      </c>
      <c r="I1365" s="177">
        <v>0</v>
      </c>
      <c r="J1365" s="177" t="s">
        <v>193</v>
      </c>
      <c r="K1365" s="177" t="s">
        <v>194</v>
      </c>
      <c r="L1365" s="177" t="s">
        <v>194</v>
      </c>
      <c r="M1365" s="177" t="s">
        <v>3070</v>
      </c>
      <c r="N1365" s="177" t="s">
        <v>3064</v>
      </c>
    </row>
    <row r="1366" spans="1:14" x14ac:dyDescent="0.25">
      <c r="A1366" s="179">
        <v>43159</v>
      </c>
      <c r="B1366" s="177">
        <v>3446</v>
      </c>
      <c r="C1366" s="177" t="str">
        <f>VLOOKUP(B1366,'Chart of Accounts'!A:B,2,FALSE)</f>
        <v>PCard Uncoded Transactions</v>
      </c>
      <c r="D1366" s="177" t="s">
        <v>265</v>
      </c>
      <c r="E1366" s="177" t="s">
        <v>264</v>
      </c>
      <c r="F1366" s="177" t="s">
        <v>3023</v>
      </c>
      <c r="G1366" s="177" t="s">
        <v>245</v>
      </c>
      <c r="H1366" s="177">
        <v>34.71</v>
      </c>
      <c r="I1366" s="177">
        <v>0</v>
      </c>
      <c r="J1366" s="177" t="s">
        <v>193</v>
      </c>
      <c r="K1366" s="177" t="s">
        <v>194</v>
      </c>
      <c r="L1366" s="177" t="s">
        <v>194</v>
      </c>
      <c r="M1366" s="177" t="s">
        <v>3069</v>
      </c>
      <c r="N1366" s="177" t="s">
        <v>1907</v>
      </c>
    </row>
    <row r="1367" spans="1:14" x14ac:dyDescent="0.25">
      <c r="A1367" s="179">
        <v>43159</v>
      </c>
      <c r="B1367" s="177">
        <v>3446</v>
      </c>
      <c r="C1367" s="177" t="str">
        <f>VLOOKUP(B1367,'Chart of Accounts'!A:B,2,FALSE)</f>
        <v>PCard Uncoded Transactions</v>
      </c>
      <c r="D1367" s="177" t="s">
        <v>265</v>
      </c>
      <c r="E1367" s="177" t="s">
        <v>264</v>
      </c>
      <c r="F1367" s="177" t="s">
        <v>1834</v>
      </c>
      <c r="G1367" s="177" t="s">
        <v>245</v>
      </c>
      <c r="H1367" s="177">
        <v>4.37</v>
      </c>
      <c r="I1367" s="177">
        <v>0</v>
      </c>
      <c r="J1367" s="177" t="s">
        <v>193</v>
      </c>
      <c r="K1367" s="177" t="s">
        <v>194</v>
      </c>
      <c r="L1367" s="177" t="s">
        <v>194</v>
      </c>
      <c r="M1367" s="177" t="s">
        <v>3068</v>
      </c>
    </row>
    <row r="1368" spans="1:14" x14ac:dyDescent="0.25">
      <c r="A1368" s="179">
        <v>43159</v>
      </c>
      <c r="B1368" s="177">
        <v>3446</v>
      </c>
      <c r="C1368" s="177" t="str">
        <f>VLOOKUP(B1368,'Chart of Accounts'!A:B,2,FALSE)</f>
        <v>PCard Uncoded Transactions</v>
      </c>
      <c r="D1368" s="177" t="s">
        <v>265</v>
      </c>
      <c r="E1368" s="177" t="s">
        <v>264</v>
      </c>
      <c r="F1368" s="177" t="s">
        <v>1834</v>
      </c>
      <c r="G1368" s="177" t="s">
        <v>245</v>
      </c>
      <c r="H1368" s="177">
        <v>35.56</v>
      </c>
      <c r="I1368" s="177">
        <v>0</v>
      </c>
      <c r="J1368" s="177" t="s">
        <v>193</v>
      </c>
      <c r="K1368" s="177" t="s">
        <v>194</v>
      </c>
      <c r="L1368" s="177" t="s">
        <v>194</v>
      </c>
      <c r="M1368" s="177" t="s">
        <v>3068</v>
      </c>
      <c r="N1368" s="177" t="s">
        <v>2226</v>
      </c>
    </row>
    <row r="1369" spans="1:14" x14ac:dyDescent="0.25">
      <c r="A1369" s="179">
        <v>43159</v>
      </c>
      <c r="B1369" s="177">
        <v>3446</v>
      </c>
      <c r="C1369" s="177" t="str">
        <f>VLOOKUP(B1369,'Chart of Accounts'!A:B,2,FALSE)</f>
        <v>PCard Uncoded Transactions</v>
      </c>
      <c r="D1369" s="177" t="s">
        <v>265</v>
      </c>
      <c r="E1369" s="177" t="s">
        <v>264</v>
      </c>
      <c r="F1369" s="177" t="s">
        <v>1834</v>
      </c>
      <c r="G1369" s="177" t="s">
        <v>245</v>
      </c>
      <c r="H1369" s="177">
        <v>4.37</v>
      </c>
      <c r="I1369" s="177">
        <v>0</v>
      </c>
      <c r="J1369" s="177" t="s">
        <v>193</v>
      </c>
      <c r="K1369" s="177" t="s">
        <v>194</v>
      </c>
      <c r="L1369" s="177" t="s">
        <v>194</v>
      </c>
      <c r="M1369" s="177" t="s">
        <v>3067</v>
      </c>
    </row>
    <row r="1370" spans="1:14" x14ac:dyDescent="0.25">
      <c r="A1370" s="179">
        <v>43159</v>
      </c>
      <c r="B1370" s="177">
        <v>3446</v>
      </c>
      <c r="C1370" s="177" t="str">
        <f>VLOOKUP(B1370,'Chart of Accounts'!A:B,2,FALSE)</f>
        <v>PCard Uncoded Transactions</v>
      </c>
      <c r="D1370" s="177" t="s">
        <v>265</v>
      </c>
      <c r="E1370" s="177" t="s">
        <v>264</v>
      </c>
      <c r="F1370" s="177" t="s">
        <v>1834</v>
      </c>
      <c r="G1370" s="177" t="s">
        <v>245</v>
      </c>
      <c r="H1370" s="177">
        <v>11.97</v>
      </c>
      <c r="I1370" s="177">
        <v>0</v>
      </c>
      <c r="J1370" s="177" t="s">
        <v>193</v>
      </c>
      <c r="K1370" s="177" t="s">
        <v>194</v>
      </c>
      <c r="L1370" s="177" t="s">
        <v>194</v>
      </c>
      <c r="M1370" s="177" t="s">
        <v>3067</v>
      </c>
    </row>
    <row r="1371" spans="1:14" x14ac:dyDescent="0.25">
      <c r="A1371" s="179">
        <v>43159</v>
      </c>
      <c r="B1371" s="177">
        <v>3446</v>
      </c>
      <c r="C1371" s="177" t="str">
        <f>VLOOKUP(B1371,'Chart of Accounts'!A:B,2,FALSE)</f>
        <v>PCard Uncoded Transactions</v>
      </c>
      <c r="D1371" s="177" t="s">
        <v>265</v>
      </c>
      <c r="E1371" s="177" t="s">
        <v>264</v>
      </c>
      <c r="F1371" s="177" t="s">
        <v>3011</v>
      </c>
      <c r="G1371" s="177" t="s">
        <v>245</v>
      </c>
      <c r="H1371" s="177">
        <v>80</v>
      </c>
      <c r="I1371" s="177">
        <v>0</v>
      </c>
      <c r="J1371" s="177" t="s">
        <v>193</v>
      </c>
      <c r="K1371" s="177" t="s">
        <v>194</v>
      </c>
      <c r="L1371" s="177" t="s">
        <v>194</v>
      </c>
      <c r="M1371" s="177" t="s">
        <v>2240</v>
      </c>
      <c r="N1371" s="177" t="s">
        <v>3060</v>
      </c>
    </row>
    <row r="1372" spans="1:14" x14ac:dyDescent="0.25">
      <c r="A1372" s="179">
        <v>43159</v>
      </c>
      <c r="B1372" s="177">
        <v>3446</v>
      </c>
      <c r="C1372" s="177" t="str">
        <f>VLOOKUP(B1372,'Chart of Accounts'!A:B,2,FALSE)</f>
        <v>PCard Uncoded Transactions</v>
      </c>
      <c r="D1372" s="177" t="s">
        <v>265</v>
      </c>
      <c r="E1372" s="177" t="s">
        <v>264</v>
      </c>
      <c r="F1372" s="177" t="s">
        <v>3011</v>
      </c>
      <c r="G1372" s="177" t="s">
        <v>245</v>
      </c>
      <c r="H1372" s="177">
        <v>101.65</v>
      </c>
      <c r="I1372" s="177">
        <v>0</v>
      </c>
      <c r="J1372" s="177" t="s">
        <v>193</v>
      </c>
      <c r="K1372" s="177" t="s">
        <v>194</v>
      </c>
      <c r="L1372" s="177" t="s">
        <v>194</v>
      </c>
      <c r="M1372" s="177" t="s">
        <v>2240</v>
      </c>
      <c r="N1372" s="177" t="s">
        <v>223</v>
      </c>
    </row>
    <row r="1373" spans="1:14" x14ac:dyDescent="0.25">
      <c r="A1373" s="179">
        <v>43159</v>
      </c>
      <c r="B1373" s="177">
        <v>3446</v>
      </c>
      <c r="C1373" s="177" t="str">
        <f>VLOOKUP(B1373,'Chart of Accounts'!A:B,2,FALSE)</f>
        <v>PCard Uncoded Transactions</v>
      </c>
      <c r="D1373" s="177" t="s">
        <v>265</v>
      </c>
      <c r="E1373" s="177" t="s">
        <v>264</v>
      </c>
      <c r="F1373" s="181" t="s">
        <v>836</v>
      </c>
      <c r="G1373" s="177" t="s">
        <v>245</v>
      </c>
      <c r="H1373" s="181">
        <v>31.83</v>
      </c>
      <c r="I1373" s="177">
        <v>0</v>
      </c>
      <c r="J1373" s="177" t="s">
        <v>193</v>
      </c>
      <c r="K1373" s="177" t="s">
        <v>194</v>
      </c>
      <c r="L1373" s="177" t="s">
        <v>194</v>
      </c>
      <c r="M1373" s="177" t="s">
        <v>2240</v>
      </c>
      <c r="N1373" s="177" t="s">
        <v>223</v>
      </c>
    </row>
    <row r="1374" spans="1:14" x14ac:dyDescent="0.25">
      <c r="A1374" s="179">
        <v>43159</v>
      </c>
      <c r="B1374" s="177">
        <v>3446</v>
      </c>
      <c r="C1374" s="177" t="str">
        <f>VLOOKUP(B1374,'Chart of Accounts'!A:B,2,FALSE)</f>
        <v>PCard Uncoded Transactions</v>
      </c>
      <c r="D1374" s="177" t="s">
        <v>265</v>
      </c>
      <c r="E1374" s="177" t="s">
        <v>264</v>
      </c>
      <c r="F1374" s="181" t="s">
        <v>836</v>
      </c>
      <c r="G1374" s="177" t="s">
        <v>245</v>
      </c>
      <c r="H1374" s="181">
        <v>83.46</v>
      </c>
      <c r="I1374" s="177">
        <v>0</v>
      </c>
      <c r="J1374" s="177" t="s">
        <v>193</v>
      </c>
      <c r="K1374" s="177" t="s">
        <v>194</v>
      </c>
      <c r="L1374" s="177" t="s">
        <v>194</v>
      </c>
      <c r="M1374" s="177" t="s">
        <v>2240</v>
      </c>
      <c r="N1374" s="177" t="s">
        <v>3059</v>
      </c>
    </row>
    <row r="1375" spans="1:14" x14ac:dyDescent="0.25">
      <c r="A1375" s="179">
        <v>43159</v>
      </c>
      <c r="B1375" s="177">
        <v>3446</v>
      </c>
      <c r="C1375" s="177" t="str">
        <f>VLOOKUP(B1375,'Chart of Accounts'!A:B,2,FALSE)</f>
        <v>PCard Uncoded Transactions</v>
      </c>
      <c r="D1375" s="177" t="s">
        <v>265</v>
      </c>
      <c r="E1375" s="177" t="s">
        <v>264</v>
      </c>
      <c r="F1375" s="181" t="s">
        <v>836</v>
      </c>
      <c r="G1375" s="177" t="s">
        <v>245</v>
      </c>
      <c r="H1375" s="181">
        <v>38.61</v>
      </c>
      <c r="I1375" s="177">
        <v>0</v>
      </c>
      <c r="J1375" s="177" t="s">
        <v>193</v>
      </c>
      <c r="K1375" s="177" t="s">
        <v>194</v>
      </c>
      <c r="L1375" s="177" t="s">
        <v>194</v>
      </c>
      <c r="M1375" s="177" t="s">
        <v>2240</v>
      </c>
      <c r="N1375" s="177" t="s">
        <v>3058</v>
      </c>
    </row>
    <row r="1376" spans="1:14" x14ac:dyDescent="0.25">
      <c r="A1376" s="179">
        <v>43159</v>
      </c>
      <c r="B1376" s="177">
        <v>3446</v>
      </c>
      <c r="C1376" s="177" t="str">
        <f>VLOOKUP(B1376,'Chart of Accounts'!A:B,2,FALSE)</f>
        <v>PCard Uncoded Transactions</v>
      </c>
      <c r="D1376" s="177" t="s">
        <v>265</v>
      </c>
      <c r="E1376" s="177" t="s">
        <v>264</v>
      </c>
      <c r="F1376" s="177" t="s">
        <v>3011</v>
      </c>
      <c r="G1376" s="177" t="s">
        <v>245</v>
      </c>
      <c r="H1376" s="177">
        <v>57.97</v>
      </c>
      <c r="I1376" s="177">
        <v>0</v>
      </c>
      <c r="J1376" s="177" t="s">
        <v>193</v>
      </c>
      <c r="K1376" s="177" t="s">
        <v>194</v>
      </c>
      <c r="L1376" s="177" t="s">
        <v>194</v>
      </c>
      <c r="M1376" s="177" t="s">
        <v>3066</v>
      </c>
      <c r="N1376" s="177" t="s">
        <v>3057</v>
      </c>
    </row>
    <row r="1377" spans="1:14" x14ac:dyDescent="0.25">
      <c r="A1377" s="179">
        <v>43159</v>
      </c>
      <c r="B1377" s="177">
        <v>3446</v>
      </c>
      <c r="C1377" s="177" t="str">
        <f>VLOOKUP(B1377,'Chart of Accounts'!A:B,2,FALSE)</f>
        <v>PCard Uncoded Transactions</v>
      </c>
      <c r="D1377" s="177" t="s">
        <v>265</v>
      </c>
      <c r="E1377" s="177" t="s">
        <v>264</v>
      </c>
      <c r="F1377" s="177" t="s">
        <v>3011</v>
      </c>
      <c r="G1377" s="177" t="s">
        <v>245</v>
      </c>
      <c r="H1377" s="177">
        <v>9.7200000000000006</v>
      </c>
      <c r="I1377" s="177">
        <v>0</v>
      </c>
      <c r="J1377" s="177" t="s">
        <v>193</v>
      </c>
      <c r="K1377" s="177" t="s">
        <v>194</v>
      </c>
      <c r="L1377" s="177" t="s">
        <v>194</v>
      </c>
      <c r="M1377" s="177" t="s">
        <v>3066</v>
      </c>
      <c r="N1377" s="177" t="s">
        <v>3056</v>
      </c>
    </row>
    <row r="1378" spans="1:14" x14ac:dyDescent="0.25">
      <c r="A1378" s="179">
        <v>43159</v>
      </c>
      <c r="B1378" s="177">
        <v>3446</v>
      </c>
      <c r="C1378" s="177" t="str">
        <f>VLOOKUP(B1378,'Chart of Accounts'!A:B,2,FALSE)</f>
        <v>PCard Uncoded Transactions</v>
      </c>
      <c r="D1378" s="177" t="s">
        <v>265</v>
      </c>
      <c r="E1378" s="177" t="s">
        <v>264</v>
      </c>
      <c r="F1378" s="177" t="s">
        <v>3011</v>
      </c>
      <c r="G1378" s="177" t="s">
        <v>245</v>
      </c>
      <c r="H1378" s="177">
        <v>6.86</v>
      </c>
      <c r="I1378" s="177">
        <v>0</v>
      </c>
      <c r="J1378" s="177" t="s">
        <v>193</v>
      </c>
      <c r="K1378" s="177" t="s">
        <v>194</v>
      </c>
      <c r="L1378" s="177" t="s">
        <v>194</v>
      </c>
      <c r="M1378" s="177" t="s">
        <v>3066</v>
      </c>
      <c r="N1378" s="177" t="s">
        <v>3055</v>
      </c>
    </row>
    <row r="1379" spans="1:14" x14ac:dyDescent="0.25">
      <c r="A1379" s="179">
        <v>43159</v>
      </c>
      <c r="B1379" s="177">
        <v>3446</v>
      </c>
      <c r="C1379" s="177" t="str">
        <f>VLOOKUP(B1379,'Chart of Accounts'!A:B,2,FALSE)</f>
        <v>PCard Uncoded Transactions</v>
      </c>
      <c r="D1379" s="177" t="s">
        <v>265</v>
      </c>
      <c r="E1379" s="177" t="s">
        <v>264</v>
      </c>
      <c r="F1379" s="177" t="s">
        <v>3011</v>
      </c>
      <c r="G1379" s="177" t="s">
        <v>245</v>
      </c>
      <c r="H1379" s="177">
        <v>23.17</v>
      </c>
      <c r="I1379" s="177">
        <v>0</v>
      </c>
      <c r="J1379" s="177" t="s">
        <v>193</v>
      </c>
      <c r="K1379" s="177" t="s">
        <v>194</v>
      </c>
      <c r="L1379" s="177" t="s">
        <v>194</v>
      </c>
      <c r="M1379" s="177" t="s">
        <v>3066</v>
      </c>
      <c r="N1379" s="177" t="s">
        <v>3055</v>
      </c>
    </row>
    <row r="1380" spans="1:14" x14ac:dyDescent="0.25">
      <c r="A1380" s="179">
        <v>43159</v>
      </c>
      <c r="B1380" s="177">
        <v>3446</v>
      </c>
      <c r="C1380" s="177" t="str">
        <f>VLOOKUP(B1380,'Chart of Accounts'!A:B,2,FALSE)</f>
        <v>PCard Uncoded Transactions</v>
      </c>
      <c r="D1380" s="177" t="s">
        <v>265</v>
      </c>
      <c r="E1380" s="177" t="s">
        <v>264</v>
      </c>
      <c r="F1380" s="177" t="s">
        <v>3011</v>
      </c>
      <c r="G1380" s="177" t="s">
        <v>245</v>
      </c>
      <c r="H1380" s="177">
        <v>64.849999999999994</v>
      </c>
      <c r="I1380" s="177">
        <v>0</v>
      </c>
      <c r="J1380" s="177" t="s">
        <v>193</v>
      </c>
      <c r="K1380" s="177" t="s">
        <v>194</v>
      </c>
      <c r="L1380" s="177" t="s">
        <v>194</v>
      </c>
      <c r="M1380" s="177" t="s">
        <v>3066</v>
      </c>
      <c r="N1380" s="177" t="s">
        <v>3018</v>
      </c>
    </row>
    <row r="1381" spans="1:14" x14ac:dyDescent="0.25">
      <c r="A1381" s="179">
        <v>43159</v>
      </c>
      <c r="B1381" s="177">
        <v>3446</v>
      </c>
      <c r="C1381" s="177" t="str">
        <f>VLOOKUP(B1381,'Chart of Accounts'!A:B,2,FALSE)</f>
        <v>PCard Uncoded Transactions</v>
      </c>
      <c r="D1381" s="177" t="s">
        <v>265</v>
      </c>
      <c r="E1381" s="177" t="s">
        <v>264</v>
      </c>
      <c r="F1381" s="177" t="s">
        <v>3011</v>
      </c>
      <c r="G1381" s="177" t="s">
        <v>245</v>
      </c>
      <c r="H1381" s="177">
        <v>32.17</v>
      </c>
      <c r="I1381" s="177">
        <v>0</v>
      </c>
      <c r="J1381" s="177" t="s">
        <v>193</v>
      </c>
      <c r="K1381" s="177" t="s">
        <v>194</v>
      </c>
      <c r="L1381" s="177" t="s">
        <v>194</v>
      </c>
      <c r="M1381" s="177" t="s">
        <v>3066</v>
      </c>
      <c r="N1381" s="177" t="s">
        <v>1446</v>
      </c>
    </row>
    <row r="1382" spans="1:14" x14ac:dyDescent="0.25">
      <c r="A1382" s="179">
        <v>43159</v>
      </c>
      <c r="B1382" s="177">
        <v>3446</v>
      </c>
      <c r="C1382" s="177" t="str">
        <f>VLOOKUP(B1382,'Chart of Accounts'!A:B,2,FALSE)</f>
        <v>PCard Uncoded Transactions</v>
      </c>
      <c r="D1382" s="177" t="s">
        <v>265</v>
      </c>
      <c r="E1382" s="177" t="s">
        <v>264</v>
      </c>
      <c r="F1382" s="181" t="s">
        <v>836</v>
      </c>
      <c r="G1382" s="177" t="s">
        <v>245</v>
      </c>
      <c r="H1382" s="181">
        <v>12.3</v>
      </c>
      <c r="I1382" s="177">
        <v>0</v>
      </c>
      <c r="J1382" s="177" t="s">
        <v>193</v>
      </c>
      <c r="K1382" s="177" t="s">
        <v>194</v>
      </c>
      <c r="L1382" s="177" t="s">
        <v>194</v>
      </c>
      <c r="M1382" s="177" t="s">
        <v>3066</v>
      </c>
      <c r="N1382" s="177" t="s">
        <v>3054</v>
      </c>
    </row>
    <row r="1383" spans="1:14" x14ac:dyDescent="0.25">
      <c r="A1383" s="179">
        <v>43159</v>
      </c>
      <c r="B1383" s="177">
        <v>3446</v>
      </c>
      <c r="C1383" s="177" t="str">
        <f>VLOOKUP(B1383,'Chart of Accounts'!A:B,2,FALSE)</f>
        <v>PCard Uncoded Transactions</v>
      </c>
      <c r="D1383" s="177" t="s">
        <v>265</v>
      </c>
      <c r="E1383" s="177" t="s">
        <v>264</v>
      </c>
      <c r="F1383" s="181" t="s">
        <v>836</v>
      </c>
      <c r="G1383" s="177" t="s">
        <v>245</v>
      </c>
      <c r="H1383" s="181">
        <v>348.7</v>
      </c>
      <c r="I1383" s="177">
        <v>0</v>
      </c>
      <c r="J1383" s="177" t="s">
        <v>193</v>
      </c>
      <c r="K1383" s="177" t="s">
        <v>194</v>
      </c>
      <c r="L1383" s="177" t="s">
        <v>194</v>
      </c>
      <c r="M1383" s="177" t="s">
        <v>3066</v>
      </c>
      <c r="N1383" s="177" t="s">
        <v>3053</v>
      </c>
    </row>
    <row r="1384" spans="1:14" x14ac:dyDescent="0.25">
      <c r="A1384" s="179">
        <v>43159</v>
      </c>
      <c r="B1384" s="177">
        <v>3446</v>
      </c>
      <c r="C1384" s="177" t="str">
        <f>VLOOKUP(B1384,'Chart of Accounts'!A:B,2,FALSE)</f>
        <v>PCard Uncoded Transactions</v>
      </c>
      <c r="D1384" s="177" t="s">
        <v>265</v>
      </c>
      <c r="E1384" s="177" t="s">
        <v>264</v>
      </c>
      <c r="F1384" s="181" t="s">
        <v>836</v>
      </c>
      <c r="G1384" s="177" t="s">
        <v>245</v>
      </c>
      <c r="H1384" s="181">
        <v>33.909999999999997</v>
      </c>
      <c r="I1384" s="177">
        <v>0</v>
      </c>
      <c r="J1384" s="177" t="s">
        <v>193</v>
      </c>
      <c r="K1384" s="177" t="s">
        <v>194</v>
      </c>
      <c r="L1384" s="177" t="s">
        <v>194</v>
      </c>
      <c r="M1384" s="177" t="s">
        <v>3066</v>
      </c>
      <c r="N1384" s="177" t="s">
        <v>3052</v>
      </c>
    </row>
    <row r="1385" spans="1:14" x14ac:dyDescent="0.25">
      <c r="A1385" s="179">
        <v>43159</v>
      </c>
      <c r="B1385" s="177">
        <v>3446</v>
      </c>
      <c r="C1385" s="177" t="str">
        <f>VLOOKUP(B1385,'Chart of Accounts'!A:B,2,FALSE)</f>
        <v>PCard Uncoded Transactions</v>
      </c>
      <c r="D1385" s="177" t="s">
        <v>265</v>
      </c>
      <c r="E1385" s="177" t="s">
        <v>264</v>
      </c>
      <c r="F1385" s="177" t="s">
        <v>382</v>
      </c>
      <c r="G1385" s="177" t="s">
        <v>245</v>
      </c>
      <c r="H1385" s="177">
        <v>6.43</v>
      </c>
      <c r="I1385" s="177">
        <v>0</v>
      </c>
      <c r="J1385" s="177" t="s">
        <v>193</v>
      </c>
      <c r="K1385" s="177" t="s">
        <v>194</v>
      </c>
      <c r="L1385" s="177" t="s">
        <v>194</v>
      </c>
      <c r="M1385" s="177" t="s">
        <v>3066</v>
      </c>
      <c r="N1385" s="177" t="s">
        <v>195</v>
      </c>
    </row>
    <row r="1386" spans="1:14" x14ac:dyDescent="0.25">
      <c r="A1386" s="179">
        <v>43159</v>
      </c>
      <c r="B1386" s="177">
        <v>3446</v>
      </c>
      <c r="C1386" s="177" t="str">
        <f>VLOOKUP(B1386,'Chart of Accounts'!A:B,2,FALSE)</f>
        <v>PCard Uncoded Transactions</v>
      </c>
      <c r="D1386" s="177" t="s">
        <v>265</v>
      </c>
      <c r="E1386" s="177" t="s">
        <v>264</v>
      </c>
      <c r="F1386" s="177" t="s">
        <v>382</v>
      </c>
      <c r="G1386" s="177" t="s">
        <v>245</v>
      </c>
      <c r="H1386" s="177">
        <v>17.39</v>
      </c>
      <c r="I1386" s="177">
        <v>0</v>
      </c>
      <c r="J1386" s="177" t="s">
        <v>193</v>
      </c>
      <c r="K1386" s="177" t="s">
        <v>194</v>
      </c>
      <c r="L1386" s="177" t="s">
        <v>194</v>
      </c>
      <c r="M1386" s="177" t="s">
        <v>3066</v>
      </c>
      <c r="N1386" s="177" t="s">
        <v>195</v>
      </c>
    </row>
    <row r="1387" spans="1:14" x14ac:dyDescent="0.25">
      <c r="A1387" s="179">
        <v>43159</v>
      </c>
      <c r="B1387" s="177">
        <v>3446</v>
      </c>
      <c r="C1387" s="177" t="str">
        <f>VLOOKUP(B1387,'Chart of Accounts'!A:B,2,FALSE)</f>
        <v>PCard Uncoded Transactions</v>
      </c>
      <c r="D1387" s="177" t="s">
        <v>265</v>
      </c>
      <c r="E1387" s="177" t="s">
        <v>264</v>
      </c>
      <c r="F1387" s="177" t="s">
        <v>379</v>
      </c>
      <c r="G1387" s="177" t="s">
        <v>245</v>
      </c>
      <c r="H1387" s="177">
        <v>20</v>
      </c>
      <c r="I1387" s="177">
        <v>0</v>
      </c>
      <c r="J1387" s="177" t="s">
        <v>193</v>
      </c>
      <c r="K1387" s="177" t="s">
        <v>194</v>
      </c>
      <c r="L1387" s="177" t="s">
        <v>194</v>
      </c>
      <c r="M1387" s="177" t="s">
        <v>3066</v>
      </c>
      <c r="N1387" s="177" t="s">
        <v>3051</v>
      </c>
    </row>
    <row r="1388" spans="1:14" x14ac:dyDescent="0.25">
      <c r="A1388" s="179">
        <v>43159</v>
      </c>
      <c r="B1388" s="177">
        <v>3446</v>
      </c>
      <c r="C1388" s="177" t="str">
        <f>VLOOKUP(B1388,'Chart of Accounts'!A:B,2,FALSE)</f>
        <v>PCard Uncoded Transactions</v>
      </c>
      <c r="D1388" s="177" t="s">
        <v>265</v>
      </c>
      <c r="E1388" s="177" t="s">
        <v>264</v>
      </c>
      <c r="F1388" s="177" t="s">
        <v>3023</v>
      </c>
      <c r="G1388" s="177" t="s">
        <v>245</v>
      </c>
      <c r="H1388" s="177">
        <v>16.760000000000002</v>
      </c>
      <c r="I1388" s="177">
        <v>0</v>
      </c>
      <c r="J1388" s="177" t="s">
        <v>193</v>
      </c>
      <c r="K1388" s="177" t="s">
        <v>194</v>
      </c>
      <c r="L1388" s="177" t="s">
        <v>194</v>
      </c>
      <c r="M1388" s="177" t="s">
        <v>3066</v>
      </c>
      <c r="N1388" s="177" t="s">
        <v>3050</v>
      </c>
    </row>
    <row r="1389" spans="1:14" x14ac:dyDescent="0.25">
      <c r="A1389" s="179">
        <v>43159</v>
      </c>
      <c r="B1389" s="177">
        <v>3446</v>
      </c>
      <c r="C1389" s="177" t="str">
        <f>VLOOKUP(B1389,'Chart of Accounts'!A:B,2,FALSE)</f>
        <v>PCard Uncoded Transactions</v>
      </c>
      <c r="D1389" s="177" t="s">
        <v>265</v>
      </c>
      <c r="E1389" s="177" t="s">
        <v>264</v>
      </c>
      <c r="F1389" s="177" t="s">
        <v>3023</v>
      </c>
      <c r="G1389" s="177" t="s">
        <v>245</v>
      </c>
      <c r="H1389" s="177">
        <v>438.6</v>
      </c>
      <c r="I1389" s="177">
        <v>0</v>
      </c>
      <c r="J1389" s="177" t="s">
        <v>193</v>
      </c>
      <c r="K1389" s="177" t="s">
        <v>194</v>
      </c>
      <c r="L1389" s="177" t="s">
        <v>194</v>
      </c>
      <c r="M1389" s="177" t="s">
        <v>3066</v>
      </c>
      <c r="N1389" s="177" t="s">
        <v>3016</v>
      </c>
    </row>
    <row r="1390" spans="1:14" x14ac:dyDescent="0.25">
      <c r="A1390" s="179">
        <v>43159</v>
      </c>
      <c r="B1390" s="177">
        <v>3446</v>
      </c>
      <c r="C1390" s="177" t="str">
        <f>VLOOKUP(B1390,'Chart of Accounts'!A:B,2,FALSE)</f>
        <v>PCard Uncoded Transactions</v>
      </c>
      <c r="D1390" s="177" t="s">
        <v>265</v>
      </c>
      <c r="E1390" s="177" t="s">
        <v>264</v>
      </c>
      <c r="F1390" s="177" t="s">
        <v>3023</v>
      </c>
      <c r="G1390" s="177" t="s">
        <v>245</v>
      </c>
      <c r="H1390" s="177">
        <v>17.399999999999999</v>
      </c>
      <c r="I1390" s="177">
        <v>0</v>
      </c>
      <c r="J1390" s="177" t="s">
        <v>193</v>
      </c>
      <c r="K1390" s="177" t="s">
        <v>194</v>
      </c>
      <c r="L1390" s="177" t="s">
        <v>194</v>
      </c>
      <c r="M1390" s="177" t="s">
        <v>3066</v>
      </c>
      <c r="N1390" s="177" t="s">
        <v>3013</v>
      </c>
    </row>
    <row r="1391" spans="1:14" x14ac:dyDescent="0.25">
      <c r="A1391" s="179">
        <v>43159</v>
      </c>
      <c r="B1391" s="177">
        <v>3446</v>
      </c>
      <c r="C1391" s="177" t="str">
        <f>VLOOKUP(B1391,'Chart of Accounts'!A:B,2,FALSE)</f>
        <v>PCard Uncoded Transactions</v>
      </c>
      <c r="D1391" s="177" t="s">
        <v>265</v>
      </c>
      <c r="E1391" s="177" t="s">
        <v>264</v>
      </c>
      <c r="F1391" s="177" t="s">
        <v>3023</v>
      </c>
      <c r="G1391" s="177" t="s">
        <v>245</v>
      </c>
      <c r="H1391" s="177">
        <v>97.4</v>
      </c>
      <c r="I1391" s="177">
        <v>0</v>
      </c>
      <c r="J1391" s="177" t="s">
        <v>193</v>
      </c>
      <c r="K1391" s="177" t="s">
        <v>194</v>
      </c>
      <c r="L1391" s="177" t="s">
        <v>194</v>
      </c>
      <c r="M1391" s="177" t="s">
        <v>3066</v>
      </c>
      <c r="N1391" s="177" t="s">
        <v>3016</v>
      </c>
    </row>
    <row r="1392" spans="1:14" x14ac:dyDescent="0.25">
      <c r="A1392" s="179">
        <v>43159</v>
      </c>
      <c r="B1392" s="177">
        <v>3446</v>
      </c>
      <c r="C1392" s="177" t="str">
        <f>VLOOKUP(B1392,'Chart of Accounts'!A:B,2,FALSE)</f>
        <v>PCard Uncoded Transactions</v>
      </c>
      <c r="D1392" s="177" t="s">
        <v>265</v>
      </c>
      <c r="E1392" s="177" t="s">
        <v>264</v>
      </c>
      <c r="F1392" s="177" t="s">
        <v>3023</v>
      </c>
      <c r="G1392" s="177" t="s">
        <v>245</v>
      </c>
      <c r="H1392" s="177">
        <v>21.37</v>
      </c>
      <c r="I1392" s="177">
        <v>0</v>
      </c>
      <c r="J1392" s="177" t="s">
        <v>193</v>
      </c>
      <c r="K1392" s="177" t="s">
        <v>194</v>
      </c>
      <c r="L1392" s="177" t="s">
        <v>194</v>
      </c>
      <c r="M1392" s="177" t="s">
        <v>3066</v>
      </c>
      <c r="N1392" s="177" t="s">
        <v>3049</v>
      </c>
    </row>
    <row r="1393" spans="1:14" x14ac:dyDescent="0.25">
      <c r="A1393" s="179">
        <v>43159</v>
      </c>
      <c r="B1393" s="177">
        <v>3446</v>
      </c>
      <c r="C1393" s="177" t="str">
        <f>VLOOKUP(B1393,'Chart of Accounts'!A:B,2,FALSE)</f>
        <v>PCard Uncoded Transactions</v>
      </c>
      <c r="D1393" s="177" t="s">
        <v>265</v>
      </c>
      <c r="E1393" s="177" t="s">
        <v>264</v>
      </c>
      <c r="F1393" s="177" t="s">
        <v>3023</v>
      </c>
      <c r="G1393" s="177" t="s">
        <v>245</v>
      </c>
      <c r="H1393" s="177">
        <v>10.46</v>
      </c>
      <c r="I1393" s="177">
        <v>0</v>
      </c>
      <c r="J1393" s="177" t="s">
        <v>193</v>
      </c>
      <c r="K1393" s="177" t="s">
        <v>194</v>
      </c>
      <c r="L1393" s="177" t="s">
        <v>194</v>
      </c>
      <c r="M1393" s="177" t="s">
        <v>3066</v>
      </c>
      <c r="N1393" s="177" t="s">
        <v>3048</v>
      </c>
    </row>
    <row r="1394" spans="1:14" x14ac:dyDescent="0.25">
      <c r="A1394" s="179">
        <v>43159</v>
      </c>
      <c r="B1394" s="177">
        <v>3446</v>
      </c>
      <c r="C1394" s="177" t="str">
        <f>VLOOKUP(B1394,'Chart of Accounts'!A:B,2,FALSE)</f>
        <v>PCard Uncoded Transactions</v>
      </c>
      <c r="D1394" s="177" t="s">
        <v>265</v>
      </c>
      <c r="E1394" s="177" t="s">
        <v>264</v>
      </c>
      <c r="F1394" s="177" t="s">
        <v>3023</v>
      </c>
      <c r="G1394" s="177" t="s">
        <v>245</v>
      </c>
      <c r="H1394" s="177">
        <v>33.130000000000003</v>
      </c>
      <c r="I1394" s="177">
        <v>0</v>
      </c>
      <c r="J1394" s="177" t="s">
        <v>193</v>
      </c>
      <c r="K1394" s="177" t="s">
        <v>194</v>
      </c>
      <c r="L1394" s="177" t="s">
        <v>194</v>
      </c>
      <c r="M1394" s="177" t="s">
        <v>3066</v>
      </c>
      <c r="N1394" s="177" t="s">
        <v>3018</v>
      </c>
    </row>
    <row r="1395" spans="1:14" x14ac:dyDescent="0.25">
      <c r="A1395" s="179">
        <v>43159</v>
      </c>
      <c r="B1395" s="177">
        <v>3446</v>
      </c>
      <c r="C1395" s="177" t="str">
        <f>VLOOKUP(B1395,'Chart of Accounts'!A:B,2,FALSE)</f>
        <v>PCard Uncoded Transactions</v>
      </c>
      <c r="D1395" s="177" t="s">
        <v>265</v>
      </c>
      <c r="E1395" s="177" t="s">
        <v>264</v>
      </c>
      <c r="F1395" s="177" t="s">
        <v>3047</v>
      </c>
      <c r="G1395" s="177" t="s">
        <v>245</v>
      </c>
      <c r="H1395" s="177">
        <v>55.63</v>
      </c>
      <c r="I1395" s="177">
        <v>0</v>
      </c>
      <c r="J1395" s="177" t="s">
        <v>193</v>
      </c>
      <c r="K1395" s="177" t="s">
        <v>194</v>
      </c>
      <c r="L1395" s="177" t="s">
        <v>194</v>
      </c>
      <c r="M1395" s="177" t="s">
        <v>3066</v>
      </c>
      <c r="N1395" s="177" t="s">
        <v>3046</v>
      </c>
    </row>
    <row r="1396" spans="1:14" x14ac:dyDescent="0.25">
      <c r="A1396" s="179">
        <v>43159</v>
      </c>
      <c r="B1396" s="177">
        <v>3446</v>
      </c>
      <c r="C1396" s="177" t="str">
        <f>VLOOKUP(B1396,'Chart of Accounts'!A:B,2,FALSE)</f>
        <v>PCard Uncoded Transactions</v>
      </c>
      <c r="D1396" s="177" t="s">
        <v>265</v>
      </c>
      <c r="E1396" s="177" t="s">
        <v>264</v>
      </c>
      <c r="F1396" s="177" t="s">
        <v>3015</v>
      </c>
      <c r="G1396" s="177" t="s">
        <v>245</v>
      </c>
      <c r="H1396" s="177">
        <v>16.34</v>
      </c>
      <c r="I1396" s="177">
        <v>0</v>
      </c>
      <c r="J1396" s="177" t="s">
        <v>193</v>
      </c>
      <c r="K1396" s="177" t="s">
        <v>194</v>
      </c>
      <c r="L1396" s="177" t="s">
        <v>194</v>
      </c>
      <c r="M1396" s="177" t="s">
        <v>3066</v>
      </c>
      <c r="N1396" s="177" t="s">
        <v>3018</v>
      </c>
    </row>
    <row r="1397" spans="1:14" x14ac:dyDescent="0.25">
      <c r="A1397" s="179">
        <v>43159</v>
      </c>
      <c r="B1397" s="177">
        <v>3446</v>
      </c>
      <c r="C1397" s="177" t="str">
        <f>VLOOKUP(B1397,'Chart of Accounts'!A:B,2,FALSE)</f>
        <v>PCard Uncoded Transactions</v>
      </c>
      <c r="D1397" s="177" t="s">
        <v>265</v>
      </c>
      <c r="E1397" s="177" t="s">
        <v>264</v>
      </c>
      <c r="F1397" s="177" t="s">
        <v>3015</v>
      </c>
      <c r="G1397" s="177" t="s">
        <v>245</v>
      </c>
      <c r="H1397" s="177">
        <v>26.45</v>
      </c>
      <c r="I1397" s="177">
        <v>0</v>
      </c>
      <c r="J1397" s="177" t="s">
        <v>193</v>
      </c>
      <c r="K1397" s="177" t="s">
        <v>194</v>
      </c>
      <c r="L1397" s="177" t="s">
        <v>194</v>
      </c>
      <c r="M1397" s="177" t="s">
        <v>3066</v>
      </c>
      <c r="N1397" s="177" t="s">
        <v>3017</v>
      </c>
    </row>
    <row r="1398" spans="1:14" x14ac:dyDescent="0.25">
      <c r="A1398" s="179">
        <v>43159</v>
      </c>
      <c r="B1398" s="177">
        <v>3446</v>
      </c>
      <c r="C1398" s="177" t="str">
        <f>VLOOKUP(B1398,'Chart of Accounts'!A:B,2,FALSE)</f>
        <v>PCard Uncoded Transactions</v>
      </c>
      <c r="D1398" s="177" t="s">
        <v>265</v>
      </c>
      <c r="E1398" s="177" t="s">
        <v>264</v>
      </c>
      <c r="F1398" s="177" t="s">
        <v>3015</v>
      </c>
      <c r="G1398" s="177" t="s">
        <v>245</v>
      </c>
      <c r="H1398" s="177">
        <v>42.59</v>
      </c>
      <c r="I1398" s="177">
        <v>0</v>
      </c>
      <c r="J1398" s="177" t="s">
        <v>193</v>
      </c>
      <c r="K1398" s="177" t="s">
        <v>194</v>
      </c>
      <c r="L1398" s="177" t="s">
        <v>194</v>
      </c>
      <c r="M1398" s="177" t="s">
        <v>3066</v>
      </c>
      <c r="N1398" s="177" t="s">
        <v>3013</v>
      </c>
    </row>
    <row r="1399" spans="1:14" x14ac:dyDescent="0.25">
      <c r="A1399" s="179">
        <v>43159</v>
      </c>
      <c r="B1399" s="177">
        <v>3446</v>
      </c>
      <c r="C1399" s="177" t="str">
        <f>VLOOKUP(B1399,'Chart of Accounts'!A:B,2,FALSE)</f>
        <v>PCard Uncoded Transactions</v>
      </c>
      <c r="D1399" s="177" t="s">
        <v>265</v>
      </c>
      <c r="E1399" s="177" t="s">
        <v>264</v>
      </c>
      <c r="F1399" s="177" t="s">
        <v>1731</v>
      </c>
      <c r="G1399" s="177" t="s">
        <v>245</v>
      </c>
      <c r="H1399" s="177">
        <v>34</v>
      </c>
      <c r="I1399" s="177">
        <v>0</v>
      </c>
      <c r="J1399" s="177" t="s">
        <v>193</v>
      </c>
      <c r="K1399" s="177" t="s">
        <v>194</v>
      </c>
      <c r="L1399" s="177" t="s">
        <v>194</v>
      </c>
      <c r="M1399" s="177" t="s">
        <v>3066</v>
      </c>
      <c r="N1399" s="177" t="s">
        <v>223</v>
      </c>
    </row>
    <row r="1400" spans="1:14" x14ac:dyDescent="0.25">
      <c r="A1400" s="179">
        <v>43159</v>
      </c>
      <c r="B1400" s="177">
        <v>3446</v>
      </c>
      <c r="C1400" s="177" t="str">
        <f>VLOOKUP(B1400,'Chart of Accounts'!A:B,2,FALSE)</f>
        <v>PCard Uncoded Transactions</v>
      </c>
      <c r="D1400" s="177" t="s">
        <v>265</v>
      </c>
      <c r="E1400" s="177" t="s">
        <v>264</v>
      </c>
      <c r="F1400" s="177" t="s">
        <v>3040</v>
      </c>
      <c r="G1400" s="177" t="s">
        <v>245</v>
      </c>
      <c r="H1400" s="178">
        <v>2300.92</v>
      </c>
      <c r="I1400" s="177">
        <v>0</v>
      </c>
      <c r="J1400" s="177" t="s">
        <v>193</v>
      </c>
      <c r="K1400" s="177" t="s">
        <v>194</v>
      </c>
      <c r="L1400" s="177" t="s">
        <v>194</v>
      </c>
      <c r="M1400" s="177" t="s">
        <v>3066</v>
      </c>
    </row>
    <row r="1401" spans="1:14" x14ac:dyDescent="0.25">
      <c r="A1401" s="179">
        <v>43160</v>
      </c>
      <c r="B1401" s="177">
        <v>3446</v>
      </c>
      <c r="C1401" s="177" t="str">
        <f>VLOOKUP(B1401,'Chart of Accounts'!A:B,2,FALSE)</f>
        <v>PCard Uncoded Transactions</v>
      </c>
      <c r="D1401" s="177" t="s">
        <v>265</v>
      </c>
      <c r="E1401" s="177" t="s">
        <v>264</v>
      </c>
      <c r="F1401" s="177" t="s">
        <v>3023</v>
      </c>
      <c r="G1401" s="177" t="s">
        <v>245</v>
      </c>
      <c r="H1401" s="177">
        <v>-486</v>
      </c>
      <c r="I1401" s="177">
        <v>0</v>
      </c>
      <c r="J1401" s="177" t="s">
        <v>193</v>
      </c>
      <c r="K1401" s="177" t="s">
        <v>194</v>
      </c>
      <c r="L1401" s="177" t="s">
        <v>194</v>
      </c>
      <c r="M1401" s="177" t="s">
        <v>3065</v>
      </c>
      <c r="N1401" s="177" t="s">
        <v>3064</v>
      </c>
    </row>
    <row r="1402" spans="1:14" x14ac:dyDescent="0.25">
      <c r="A1402" s="179">
        <v>43160</v>
      </c>
      <c r="B1402" s="177">
        <v>3446</v>
      </c>
      <c r="C1402" s="177" t="str">
        <f>VLOOKUP(B1402,'Chart of Accounts'!A:B,2,FALSE)</f>
        <v>PCard Uncoded Transactions</v>
      </c>
      <c r="D1402" s="177" t="s">
        <v>265</v>
      </c>
      <c r="E1402" s="177" t="s">
        <v>264</v>
      </c>
      <c r="F1402" s="177" t="s">
        <v>3023</v>
      </c>
      <c r="G1402" s="177" t="s">
        <v>245</v>
      </c>
      <c r="H1402" s="177">
        <v>-34.71</v>
      </c>
      <c r="I1402" s="177">
        <v>0</v>
      </c>
      <c r="J1402" s="177" t="s">
        <v>193</v>
      </c>
      <c r="K1402" s="177" t="s">
        <v>194</v>
      </c>
      <c r="L1402" s="177" t="s">
        <v>194</v>
      </c>
      <c r="M1402" s="177" t="s">
        <v>3063</v>
      </c>
      <c r="N1402" s="177" t="s">
        <v>1907</v>
      </c>
    </row>
    <row r="1403" spans="1:14" x14ac:dyDescent="0.25">
      <c r="A1403" s="179">
        <v>43160</v>
      </c>
      <c r="B1403" s="177">
        <v>3446</v>
      </c>
      <c r="C1403" s="177" t="str">
        <f>VLOOKUP(B1403,'Chart of Accounts'!A:B,2,FALSE)</f>
        <v>PCard Uncoded Transactions</v>
      </c>
      <c r="D1403" s="177" t="s">
        <v>265</v>
      </c>
      <c r="E1403" s="177" t="s">
        <v>264</v>
      </c>
      <c r="F1403" s="177" t="s">
        <v>1834</v>
      </c>
      <c r="G1403" s="177" t="s">
        <v>245</v>
      </c>
      <c r="H1403" s="177">
        <v>-4.37</v>
      </c>
      <c r="I1403" s="177">
        <v>0</v>
      </c>
      <c r="J1403" s="177" t="s">
        <v>193</v>
      </c>
      <c r="K1403" s="177" t="s">
        <v>194</v>
      </c>
      <c r="L1403" s="177" t="s">
        <v>194</v>
      </c>
      <c r="M1403" s="177" t="s">
        <v>3062</v>
      </c>
    </row>
    <row r="1404" spans="1:14" x14ac:dyDescent="0.25">
      <c r="A1404" s="179">
        <v>43160</v>
      </c>
      <c r="B1404" s="177">
        <v>3446</v>
      </c>
      <c r="C1404" s="177" t="str">
        <f>VLOOKUP(B1404,'Chart of Accounts'!A:B,2,FALSE)</f>
        <v>PCard Uncoded Transactions</v>
      </c>
      <c r="D1404" s="177" t="s">
        <v>265</v>
      </c>
      <c r="E1404" s="177" t="s">
        <v>264</v>
      </c>
      <c r="F1404" s="177" t="s">
        <v>1834</v>
      </c>
      <c r="G1404" s="177" t="s">
        <v>245</v>
      </c>
      <c r="H1404" s="177">
        <v>-35.56</v>
      </c>
      <c r="I1404" s="177">
        <v>0</v>
      </c>
      <c r="J1404" s="177" t="s">
        <v>193</v>
      </c>
      <c r="K1404" s="177" t="s">
        <v>194</v>
      </c>
      <c r="L1404" s="177" t="s">
        <v>194</v>
      </c>
      <c r="M1404" s="177" t="s">
        <v>3062</v>
      </c>
      <c r="N1404" s="177" t="s">
        <v>2226</v>
      </c>
    </row>
    <row r="1405" spans="1:14" x14ac:dyDescent="0.25">
      <c r="A1405" s="179">
        <v>43160</v>
      </c>
      <c r="B1405" s="177">
        <v>3446</v>
      </c>
      <c r="C1405" s="177" t="str">
        <f>VLOOKUP(B1405,'Chart of Accounts'!A:B,2,FALSE)</f>
        <v>PCard Uncoded Transactions</v>
      </c>
      <c r="D1405" s="177" t="s">
        <v>265</v>
      </c>
      <c r="E1405" s="177" t="s">
        <v>264</v>
      </c>
      <c r="F1405" s="177" t="s">
        <v>1834</v>
      </c>
      <c r="G1405" s="177" t="s">
        <v>245</v>
      </c>
      <c r="H1405" s="177">
        <v>-4.37</v>
      </c>
      <c r="I1405" s="177">
        <v>0</v>
      </c>
      <c r="J1405" s="177" t="s">
        <v>193</v>
      </c>
      <c r="K1405" s="177" t="s">
        <v>194</v>
      </c>
      <c r="L1405" s="177" t="s">
        <v>194</v>
      </c>
      <c r="M1405" s="177" t="s">
        <v>3061</v>
      </c>
    </row>
    <row r="1406" spans="1:14" x14ac:dyDescent="0.25">
      <c r="A1406" s="179">
        <v>43160</v>
      </c>
      <c r="B1406" s="177">
        <v>3446</v>
      </c>
      <c r="C1406" s="177" t="str">
        <f>VLOOKUP(B1406,'Chart of Accounts'!A:B,2,FALSE)</f>
        <v>PCard Uncoded Transactions</v>
      </c>
      <c r="D1406" s="177" t="s">
        <v>265</v>
      </c>
      <c r="E1406" s="177" t="s">
        <v>264</v>
      </c>
      <c r="F1406" s="177" t="s">
        <v>1834</v>
      </c>
      <c r="G1406" s="177" t="s">
        <v>245</v>
      </c>
      <c r="H1406" s="177">
        <v>-11.97</v>
      </c>
      <c r="I1406" s="177">
        <v>0</v>
      </c>
      <c r="J1406" s="177" t="s">
        <v>193</v>
      </c>
      <c r="K1406" s="177" t="s">
        <v>194</v>
      </c>
      <c r="L1406" s="177" t="s">
        <v>194</v>
      </c>
      <c r="M1406" s="177" t="s">
        <v>3061</v>
      </c>
    </row>
    <row r="1407" spans="1:14" x14ac:dyDescent="0.25">
      <c r="A1407" s="179">
        <v>43160</v>
      </c>
      <c r="B1407" s="177">
        <v>3446</v>
      </c>
      <c r="C1407" s="177" t="str">
        <f>VLOOKUP(B1407,'Chart of Accounts'!A:B,2,FALSE)</f>
        <v>PCard Uncoded Transactions</v>
      </c>
      <c r="D1407" s="177" t="s">
        <v>265</v>
      </c>
      <c r="E1407" s="177" t="s">
        <v>264</v>
      </c>
      <c r="F1407" s="177" t="s">
        <v>3011</v>
      </c>
      <c r="G1407" s="177" t="s">
        <v>245</v>
      </c>
      <c r="H1407" s="177">
        <v>-80</v>
      </c>
      <c r="I1407" s="177">
        <v>0</v>
      </c>
      <c r="J1407" s="177" t="s">
        <v>193</v>
      </c>
      <c r="K1407" s="177" t="s">
        <v>194</v>
      </c>
      <c r="L1407" s="177" t="s">
        <v>194</v>
      </c>
      <c r="M1407" s="177" t="s">
        <v>2238</v>
      </c>
      <c r="N1407" s="177" t="s">
        <v>3060</v>
      </c>
    </row>
    <row r="1408" spans="1:14" x14ac:dyDescent="0.25">
      <c r="A1408" s="179">
        <v>43160</v>
      </c>
      <c r="B1408" s="177">
        <v>3446</v>
      </c>
      <c r="C1408" s="177" t="str">
        <f>VLOOKUP(B1408,'Chart of Accounts'!A:B,2,FALSE)</f>
        <v>PCard Uncoded Transactions</v>
      </c>
      <c r="D1408" s="177" t="s">
        <v>265</v>
      </c>
      <c r="E1408" s="177" t="s">
        <v>264</v>
      </c>
      <c r="F1408" s="177" t="s">
        <v>3011</v>
      </c>
      <c r="G1408" s="177" t="s">
        <v>245</v>
      </c>
      <c r="H1408" s="177">
        <v>-101.65</v>
      </c>
      <c r="I1408" s="177">
        <v>0</v>
      </c>
      <c r="J1408" s="177" t="s">
        <v>193</v>
      </c>
      <c r="K1408" s="177" t="s">
        <v>194</v>
      </c>
      <c r="L1408" s="177" t="s">
        <v>194</v>
      </c>
      <c r="M1408" s="177" t="s">
        <v>2238</v>
      </c>
      <c r="N1408" s="177" t="s">
        <v>223</v>
      </c>
    </row>
    <row r="1409" spans="1:14" x14ac:dyDescent="0.25">
      <c r="A1409" s="179">
        <v>43160</v>
      </c>
      <c r="B1409" s="177">
        <v>3446</v>
      </c>
      <c r="C1409" s="177" t="str">
        <f>VLOOKUP(B1409,'Chart of Accounts'!A:B,2,FALSE)</f>
        <v>PCard Uncoded Transactions</v>
      </c>
      <c r="D1409" s="177" t="s">
        <v>265</v>
      </c>
      <c r="E1409" s="177" t="s">
        <v>264</v>
      </c>
      <c r="F1409" s="181" t="s">
        <v>836</v>
      </c>
      <c r="G1409" s="177" t="s">
        <v>245</v>
      </c>
      <c r="H1409" s="181">
        <v>-31.83</v>
      </c>
      <c r="I1409" s="177">
        <v>0</v>
      </c>
      <c r="J1409" s="177" t="s">
        <v>193</v>
      </c>
      <c r="K1409" s="177" t="s">
        <v>194</v>
      </c>
      <c r="L1409" s="177" t="s">
        <v>194</v>
      </c>
      <c r="M1409" s="177" t="s">
        <v>2238</v>
      </c>
      <c r="N1409" s="177" t="s">
        <v>223</v>
      </c>
    </row>
    <row r="1410" spans="1:14" x14ac:dyDescent="0.25">
      <c r="A1410" s="179">
        <v>43160</v>
      </c>
      <c r="B1410" s="177">
        <v>3446</v>
      </c>
      <c r="C1410" s="177" t="str">
        <f>VLOOKUP(B1410,'Chart of Accounts'!A:B,2,FALSE)</f>
        <v>PCard Uncoded Transactions</v>
      </c>
      <c r="D1410" s="177" t="s">
        <v>265</v>
      </c>
      <c r="E1410" s="177" t="s">
        <v>264</v>
      </c>
      <c r="F1410" s="181" t="s">
        <v>836</v>
      </c>
      <c r="G1410" s="177" t="s">
        <v>245</v>
      </c>
      <c r="H1410" s="181">
        <v>-83.46</v>
      </c>
      <c r="I1410" s="177">
        <v>0</v>
      </c>
      <c r="J1410" s="177" t="s">
        <v>193</v>
      </c>
      <c r="K1410" s="177" t="s">
        <v>194</v>
      </c>
      <c r="L1410" s="177" t="s">
        <v>194</v>
      </c>
      <c r="M1410" s="177" t="s">
        <v>2238</v>
      </c>
      <c r="N1410" s="177" t="s">
        <v>3059</v>
      </c>
    </row>
    <row r="1411" spans="1:14" x14ac:dyDescent="0.25">
      <c r="A1411" s="179">
        <v>43160</v>
      </c>
      <c r="B1411" s="177">
        <v>3446</v>
      </c>
      <c r="C1411" s="177" t="str">
        <f>VLOOKUP(B1411,'Chart of Accounts'!A:B,2,FALSE)</f>
        <v>PCard Uncoded Transactions</v>
      </c>
      <c r="D1411" s="177" t="s">
        <v>265</v>
      </c>
      <c r="E1411" s="177" t="s">
        <v>264</v>
      </c>
      <c r="F1411" s="181" t="s">
        <v>836</v>
      </c>
      <c r="G1411" s="177" t="s">
        <v>245</v>
      </c>
      <c r="H1411" s="181">
        <v>-38.61</v>
      </c>
      <c r="I1411" s="177">
        <v>0</v>
      </c>
      <c r="J1411" s="177" t="s">
        <v>193</v>
      </c>
      <c r="K1411" s="177" t="s">
        <v>194</v>
      </c>
      <c r="L1411" s="177" t="s">
        <v>194</v>
      </c>
      <c r="M1411" s="177" t="s">
        <v>2238</v>
      </c>
      <c r="N1411" s="177" t="s">
        <v>3058</v>
      </c>
    </row>
    <row r="1412" spans="1:14" x14ac:dyDescent="0.25">
      <c r="A1412" s="179">
        <v>43160</v>
      </c>
      <c r="B1412" s="177">
        <v>3446</v>
      </c>
      <c r="C1412" s="177" t="str">
        <f>VLOOKUP(B1412,'Chart of Accounts'!A:B,2,FALSE)</f>
        <v>PCard Uncoded Transactions</v>
      </c>
      <c r="D1412" s="177" t="s">
        <v>265</v>
      </c>
      <c r="E1412" s="177" t="s">
        <v>264</v>
      </c>
      <c r="F1412" s="177" t="s">
        <v>3011</v>
      </c>
      <c r="G1412" s="177" t="s">
        <v>245</v>
      </c>
      <c r="H1412" s="177">
        <v>-57.97</v>
      </c>
      <c r="I1412" s="177">
        <v>0</v>
      </c>
      <c r="J1412" s="177" t="s">
        <v>193</v>
      </c>
      <c r="K1412" s="177" t="s">
        <v>194</v>
      </c>
      <c r="L1412" s="177" t="s">
        <v>194</v>
      </c>
      <c r="M1412" s="177" t="s">
        <v>3045</v>
      </c>
      <c r="N1412" s="177" t="s">
        <v>3057</v>
      </c>
    </row>
    <row r="1413" spans="1:14" x14ac:dyDescent="0.25">
      <c r="A1413" s="179">
        <v>43160</v>
      </c>
      <c r="B1413" s="177">
        <v>3446</v>
      </c>
      <c r="C1413" s="177" t="str">
        <f>VLOOKUP(B1413,'Chart of Accounts'!A:B,2,FALSE)</f>
        <v>PCard Uncoded Transactions</v>
      </c>
      <c r="D1413" s="177" t="s">
        <v>265</v>
      </c>
      <c r="E1413" s="177" t="s">
        <v>264</v>
      </c>
      <c r="F1413" s="177" t="s">
        <v>3011</v>
      </c>
      <c r="G1413" s="177" t="s">
        <v>245</v>
      </c>
      <c r="H1413" s="177">
        <v>-9.7200000000000006</v>
      </c>
      <c r="I1413" s="177">
        <v>0</v>
      </c>
      <c r="J1413" s="177" t="s">
        <v>193</v>
      </c>
      <c r="K1413" s="177" t="s">
        <v>194</v>
      </c>
      <c r="L1413" s="177" t="s">
        <v>194</v>
      </c>
      <c r="M1413" s="177" t="s">
        <v>3045</v>
      </c>
      <c r="N1413" s="177" t="s">
        <v>3056</v>
      </c>
    </row>
    <row r="1414" spans="1:14" x14ac:dyDescent="0.25">
      <c r="A1414" s="179">
        <v>43160</v>
      </c>
      <c r="B1414" s="177">
        <v>3446</v>
      </c>
      <c r="C1414" s="177" t="str">
        <f>VLOOKUP(B1414,'Chart of Accounts'!A:B,2,FALSE)</f>
        <v>PCard Uncoded Transactions</v>
      </c>
      <c r="D1414" s="177" t="s">
        <v>265</v>
      </c>
      <c r="E1414" s="177" t="s">
        <v>264</v>
      </c>
      <c r="F1414" s="177" t="s">
        <v>3011</v>
      </c>
      <c r="G1414" s="177" t="s">
        <v>245</v>
      </c>
      <c r="H1414" s="177">
        <v>-6.86</v>
      </c>
      <c r="I1414" s="177">
        <v>0</v>
      </c>
      <c r="J1414" s="177" t="s">
        <v>193</v>
      </c>
      <c r="K1414" s="177" t="s">
        <v>194</v>
      </c>
      <c r="L1414" s="177" t="s">
        <v>194</v>
      </c>
      <c r="M1414" s="177" t="s">
        <v>3045</v>
      </c>
      <c r="N1414" s="177" t="s">
        <v>3055</v>
      </c>
    </row>
    <row r="1415" spans="1:14" x14ac:dyDescent="0.25">
      <c r="A1415" s="179">
        <v>43160</v>
      </c>
      <c r="B1415" s="177">
        <v>3446</v>
      </c>
      <c r="C1415" s="177" t="str">
        <f>VLOOKUP(B1415,'Chart of Accounts'!A:B,2,FALSE)</f>
        <v>PCard Uncoded Transactions</v>
      </c>
      <c r="D1415" s="177" t="s">
        <v>265</v>
      </c>
      <c r="E1415" s="177" t="s">
        <v>264</v>
      </c>
      <c r="F1415" s="177" t="s">
        <v>3011</v>
      </c>
      <c r="G1415" s="177" t="s">
        <v>245</v>
      </c>
      <c r="H1415" s="177">
        <v>-23.17</v>
      </c>
      <c r="I1415" s="177">
        <v>0</v>
      </c>
      <c r="J1415" s="177" t="s">
        <v>193</v>
      </c>
      <c r="K1415" s="177" t="s">
        <v>194</v>
      </c>
      <c r="L1415" s="177" t="s">
        <v>194</v>
      </c>
      <c r="M1415" s="177" t="s">
        <v>3045</v>
      </c>
      <c r="N1415" s="177" t="s">
        <v>3055</v>
      </c>
    </row>
    <row r="1416" spans="1:14" x14ac:dyDescent="0.25">
      <c r="A1416" s="179">
        <v>43160</v>
      </c>
      <c r="B1416" s="177">
        <v>3446</v>
      </c>
      <c r="C1416" s="177" t="str">
        <f>VLOOKUP(B1416,'Chart of Accounts'!A:B,2,FALSE)</f>
        <v>PCard Uncoded Transactions</v>
      </c>
      <c r="D1416" s="177" t="s">
        <v>265</v>
      </c>
      <c r="E1416" s="177" t="s">
        <v>264</v>
      </c>
      <c r="F1416" s="177" t="s">
        <v>3011</v>
      </c>
      <c r="G1416" s="177" t="s">
        <v>245</v>
      </c>
      <c r="H1416" s="177">
        <v>-64.849999999999994</v>
      </c>
      <c r="I1416" s="177">
        <v>0</v>
      </c>
      <c r="J1416" s="177" t="s">
        <v>193</v>
      </c>
      <c r="K1416" s="177" t="s">
        <v>194</v>
      </c>
      <c r="L1416" s="177" t="s">
        <v>194</v>
      </c>
      <c r="M1416" s="177" t="s">
        <v>3045</v>
      </c>
      <c r="N1416" s="177" t="s">
        <v>3018</v>
      </c>
    </row>
    <row r="1417" spans="1:14" x14ac:dyDescent="0.25">
      <c r="A1417" s="179">
        <v>43160</v>
      </c>
      <c r="B1417" s="177">
        <v>3446</v>
      </c>
      <c r="C1417" s="177" t="str">
        <f>VLOOKUP(B1417,'Chart of Accounts'!A:B,2,FALSE)</f>
        <v>PCard Uncoded Transactions</v>
      </c>
      <c r="D1417" s="177" t="s">
        <v>265</v>
      </c>
      <c r="E1417" s="177" t="s">
        <v>264</v>
      </c>
      <c r="F1417" s="177" t="s">
        <v>3011</v>
      </c>
      <c r="G1417" s="177" t="s">
        <v>245</v>
      </c>
      <c r="H1417" s="177">
        <v>-32.17</v>
      </c>
      <c r="I1417" s="177">
        <v>0</v>
      </c>
      <c r="J1417" s="177" t="s">
        <v>193</v>
      </c>
      <c r="K1417" s="177" t="s">
        <v>194</v>
      </c>
      <c r="L1417" s="177" t="s">
        <v>194</v>
      </c>
      <c r="M1417" s="177" t="s">
        <v>3045</v>
      </c>
      <c r="N1417" s="177" t="s">
        <v>1446</v>
      </c>
    </row>
    <row r="1418" spans="1:14" x14ac:dyDescent="0.25">
      <c r="A1418" s="179">
        <v>43160</v>
      </c>
      <c r="B1418" s="177">
        <v>3446</v>
      </c>
      <c r="C1418" s="177" t="str">
        <f>VLOOKUP(B1418,'Chart of Accounts'!A:B,2,FALSE)</f>
        <v>PCard Uncoded Transactions</v>
      </c>
      <c r="D1418" s="177" t="s">
        <v>265</v>
      </c>
      <c r="E1418" s="177" t="s">
        <v>264</v>
      </c>
      <c r="F1418" s="181" t="s">
        <v>836</v>
      </c>
      <c r="G1418" s="177" t="s">
        <v>245</v>
      </c>
      <c r="H1418" s="181">
        <v>-12.3</v>
      </c>
      <c r="I1418" s="177">
        <v>0</v>
      </c>
      <c r="J1418" s="177" t="s">
        <v>193</v>
      </c>
      <c r="K1418" s="177" t="s">
        <v>194</v>
      </c>
      <c r="L1418" s="177" t="s">
        <v>194</v>
      </c>
      <c r="M1418" s="177" t="s">
        <v>3045</v>
      </c>
      <c r="N1418" s="177" t="s">
        <v>3054</v>
      </c>
    </row>
    <row r="1419" spans="1:14" x14ac:dyDescent="0.25">
      <c r="A1419" s="179">
        <v>43160</v>
      </c>
      <c r="B1419" s="177">
        <v>3446</v>
      </c>
      <c r="C1419" s="177" t="str">
        <f>VLOOKUP(B1419,'Chart of Accounts'!A:B,2,FALSE)</f>
        <v>PCard Uncoded Transactions</v>
      </c>
      <c r="D1419" s="177" t="s">
        <v>265</v>
      </c>
      <c r="E1419" s="177" t="s">
        <v>264</v>
      </c>
      <c r="F1419" s="181" t="s">
        <v>836</v>
      </c>
      <c r="G1419" s="177" t="s">
        <v>245</v>
      </c>
      <c r="H1419" s="181">
        <v>-348.7</v>
      </c>
      <c r="I1419" s="177">
        <v>0</v>
      </c>
      <c r="J1419" s="177" t="s">
        <v>193</v>
      </c>
      <c r="K1419" s="177" t="s">
        <v>194</v>
      </c>
      <c r="L1419" s="177" t="s">
        <v>194</v>
      </c>
      <c r="M1419" s="177" t="s">
        <v>3045</v>
      </c>
      <c r="N1419" s="177" t="s">
        <v>3053</v>
      </c>
    </row>
    <row r="1420" spans="1:14" x14ac:dyDescent="0.25">
      <c r="A1420" s="179">
        <v>43160</v>
      </c>
      <c r="B1420" s="177">
        <v>3446</v>
      </c>
      <c r="C1420" s="177" t="str">
        <f>VLOOKUP(B1420,'Chart of Accounts'!A:B,2,FALSE)</f>
        <v>PCard Uncoded Transactions</v>
      </c>
      <c r="D1420" s="177" t="s">
        <v>265</v>
      </c>
      <c r="E1420" s="177" t="s">
        <v>264</v>
      </c>
      <c r="F1420" s="181" t="s">
        <v>836</v>
      </c>
      <c r="G1420" s="177" t="s">
        <v>245</v>
      </c>
      <c r="H1420" s="181">
        <v>-33.909999999999997</v>
      </c>
      <c r="I1420" s="177">
        <v>0</v>
      </c>
      <c r="J1420" s="177" t="s">
        <v>193</v>
      </c>
      <c r="K1420" s="177" t="s">
        <v>194</v>
      </c>
      <c r="L1420" s="177" t="s">
        <v>194</v>
      </c>
      <c r="M1420" s="177" t="s">
        <v>3045</v>
      </c>
      <c r="N1420" s="177" t="s">
        <v>3052</v>
      </c>
    </row>
    <row r="1421" spans="1:14" x14ac:dyDescent="0.25">
      <c r="A1421" s="179">
        <v>43160</v>
      </c>
      <c r="B1421" s="177">
        <v>3446</v>
      </c>
      <c r="C1421" s="177" t="str">
        <f>VLOOKUP(B1421,'Chart of Accounts'!A:B,2,FALSE)</f>
        <v>PCard Uncoded Transactions</v>
      </c>
      <c r="D1421" s="177" t="s">
        <v>265</v>
      </c>
      <c r="E1421" s="177" t="s">
        <v>264</v>
      </c>
      <c r="F1421" s="177" t="s">
        <v>382</v>
      </c>
      <c r="G1421" s="177" t="s">
        <v>245</v>
      </c>
      <c r="H1421" s="177">
        <v>-6.43</v>
      </c>
      <c r="I1421" s="177">
        <v>0</v>
      </c>
      <c r="J1421" s="177" t="s">
        <v>193</v>
      </c>
      <c r="K1421" s="177" t="s">
        <v>194</v>
      </c>
      <c r="L1421" s="177" t="s">
        <v>194</v>
      </c>
      <c r="M1421" s="177" t="s">
        <v>3045</v>
      </c>
      <c r="N1421" s="177" t="s">
        <v>195</v>
      </c>
    </row>
    <row r="1422" spans="1:14" x14ac:dyDescent="0.25">
      <c r="A1422" s="179">
        <v>43160</v>
      </c>
      <c r="B1422" s="177">
        <v>3446</v>
      </c>
      <c r="C1422" s="177" t="str">
        <f>VLOOKUP(B1422,'Chart of Accounts'!A:B,2,FALSE)</f>
        <v>PCard Uncoded Transactions</v>
      </c>
      <c r="D1422" s="177" t="s">
        <v>265</v>
      </c>
      <c r="E1422" s="177" t="s">
        <v>264</v>
      </c>
      <c r="F1422" s="177" t="s">
        <v>382</v>
      </c>
      <c r="G1422" s="177" t="s">
        <v>245</v>
      </c>
      <c r="H1422" s="177">
        <v>-17.39</v>
      </c>
      <c r="I1422" s="177">
        <v>0</v>
      </c>
      <c r="J1422" s="177" t="s">
        <v>193</v>
      </c>
      <c r="K1422" s="177" t="s">
        <v>194</v>
      </c>
      <c r="L1422" s="177" t="s">
        <v>194</v>
      </c>
      <c r="M1422" s="177" t="s">
        <v>3045</v>
      </c>
      <c r="N1422" s="177" t="s">
        <v>195</v>
      </c>
    </row>
    <row r="1423" spans="1:14" x14ac:dyDescent="0.25">
      <c r="A1423" s="179">
        <v>43160</v>
      </c>
      <c r="B1423" s="177">
        <v>3446</v>
      </c>
      <c r="C1423" s="177" t="str">
        <f>VLOOKUP(B1423,'Chart of Accounts'!A:B,2,FALSE)</f>
        <v>PCard Uncoded Transactions</v>
      </c>
      <c r="D1423" s="177" t="s">
        <v>265</v>
      </c>
      <c r="E1423" s="177" t="s">
        <v>264</v>
      </c>
      <c r="F1423" s="177" t="s">
        <v>379</v>
      </c>
      <c r="G1423" s="177" t="s">
        <v>245</v>
      </c>
      <c r="H1423" s="177">
        <v>-20</v>
      </c>
      <c r="I1423" s="177">
        <v>0</v>
      </c>
      <c r="J1423" s="177" t="s">
        <v>193</v>
      </c>
      <c r="K1423" s="177" t="s">
        <v>194</v>
      </c>
      <c r="L1423" s="177" t="s">
        <v>194</v>
      </c>
      <c r="M1423" s="177" t="s">
        <v>3045</v>
      </c>
      <c r="N1423" s="177" t="s">
        <v>3051</v>
      </c>
    </row>
    <row r="1424" spans="1:14" x14ac:dyDescent="0.25">
      <c r="A1424" s="179">
        <v>43160</v>
      </c>
      <c r="B1424" s="177">
        <v>3446</v>
      </c>
      <c r="C1424" s="177" t="str">
        <f>VLOOKUP(B1424,'Chart of Accounts'!A:B,2,FALSE)</f>
        <v>PCard Uncoded Transactions</v>
      </c>
      <c r="D1424" s="177" t="s">
        <v>265</v>
      </c>
      <c r="E1424" s="177" t="s">
        <v>264</v>
      </c>
      <c r="F1424" s="177" t="s">
        <v>3023</v>
      </c>
      <c r="G1424" s="177" t="s">
        <v>245</v>
      </c>
      <c r="H1424" s="177">
        <v>-16.760000000000002</v>
      </c>
      <c r="I1424" s="177">
        <v>0</v>
      </c>
      <c r="J1424" s="177" t="s">
        <v>193</v>
      </c>
      <c r="K1424" s="177" t="s">
        <v>194</v>
      </c>
      <c r="L1424" s="177" t="s">
        <v>194</v>
      </c>
      <c r="M1424" s="177" t="s">
        <v>3045</v>
      </c>
      <c r="N1424" s="177" t="s">
        <v>3050</v>
      </c>
    </row>
    <row r="1425" spans="1:14" x14ac:dyDescent="0.25">
      <c r="A1425" s="179">
        <v>43160</v>
      </c>
      <c r="B1425" s="177">
        <v>3446</v>
      </c>
      <c r="C1425" s="177" t="str">
        <f>VLOOKUP(B1425,'Chart of Accounts'!A:B,2,FALSE)</f>
        <v>PCard Uncoded Transactions</v>
      </c>
      <c r="D1425" s="177" t="s">
        <v>265</v>
      </c>
      <c r="E1425" s="177" t="s">
        <v>264</v>
      </c>
      <c r="F1425" s="177" t="s">
        <v>3023</v>
      </c>
      <c r="G1425" s="177" t="s">
        <v>245</v>
      </c>
      <c r="H1425" s="177">
        <v>-438.6</v>
      </c>
      <c r="I1425" s="177">
        <v>0</v>
      </c>
      <c r="J1425" s="177" t="s">
        <v>193</v>
      </c>
      <c r="K1425" s="177" t="s">
        <v>194</v>
      </c>
      <c r="L1425" s="177" t="s">
        <v>194</v>
      </c>
      <c r="M1425" s="177" t="s">
        <v>3045</v>
      </c>
      <c r="N1425" s="177" t="s">
        <v>3016</v>
      </c>
    </row>
    <row r="1426" spans="1:14" x14ac:dyDescent="0.25">
      <c r="A1426" s="179">
        <v>43160</v>
      </c>
      <c r="B1426" s="177">
        <v>3446</v>
      </c>
      <c r="C1426" s="177" t="str">
        <f>VLOOKUP(B1426,'Chart of Accounts'!A:B,2,FALSE)</f>
        <v>PCard Uncoded Transactions</v>
      </c>
      <c r="D1426" s="177" t="s">
        <v>265</v>
      </c>
      <c r="E1426" s="177" t="s">
        <v>264</v>
      </c>
      <c r="F1426" s="177" t="s">
        <v>3023</v>
      </c>
      <c r="G1426" s="177" t="s">
        <v>245</v>
      </c>
      <c r="H1426" s="177">
        <v>-17.399999999999999</v>
      </c>
      <c r="I1426" s="177">
        <v>0</v>
      </c>
      <c r="J1426" s="177" t="s">
        <v>193</v>
      </c>
      <c r="K1426" s="177" t="s">
        <v>194</v>
      </c>
      <c r="L1426" s="177" t="s">
        <v>194</v>
      </c>
      <c r="M1426" s="177" t="s">
        <v>3045</v>
      </c>
      <c r="N1426" s="177" t="s">
        <v>3013</v>
      </c>
    </row>
    <row r="1427" spans="1:14" x14ac:dyDescent="0.25">
      <c r="A1427" s="179">
        <v>43160</v>
      </c>
      <c r="B1427" s="177">
        <v>3446</v>
      </c>
      <c r="C1427" s="177" t="str">
        <f>VLOOKUP(B1427,'Chart of Accounts'!A:B,2,FALSE)</f>
        <v>PCard Uncoded Transactions</v>
      </c>
      <c r="D1427" s="177" t="s">
        <v>265</v>
      </c>
      <c r="E1427" s="177" t="s">
        <v>264</v>
      </c>
      <c r="F1427" s="177" t="s">
        <v>3023</v>
      </c>
      <c r="G1427" s="177" t="s">
        <v>245</v>
      </c>
      <c r="H1427" s="177">
        <v>-97.4</v>
      </c>
      <c r="I1427" s="177">
        <v>0</v>
      </c>
      <c r="J1427" s="177" t="s">
        <v>193</v>
      </c>
      <c r="K1427" s="177" t="s">
        <v>194</v>
      </c>
      <c r="L1427" s="177" t="s">
        <v>194</v>
      </c>
      <c r="M1427" s="177" t="s">
        <v>3045</v>
      </c>
      <c r="N1427" s="177" t="s">
        <v>3016</v>
      </c>
    </row>
    <row r="1428" spans="1:14" x14ac:dyDescent="0.25">
      <c r="A1428" s="179">
        <v>43160</v>
      </c>
      <c r="B1428" s="177">
        <v>3446</v>
      </c>
      <c r="C1428" s="177" t="str">
        <f>VLOOKUP(B1428,'Chart of Accounts'!A:B,2,FALSE)</f>
        <v>PCard Uncoded Transactions</v>
      </c>
      <c r="D1428" s="177" t="s">
        <v>265</v>
      </c>
      <c r="E1428" s="177" t="s">
        <v>264</v>
      </c>
      <c r="F1428" s="177" t="s">
        <v>3023</v>
      </c>
      <c r="G1428" s="177" t="s">
        <v>245</v>
      </c>
      <c r="H1428" s="177">
        <v>-21.37</v>
      </c>
      <c r="I1428" s="177">
        <v>0</v>
      </c>
      <c r="J1428" s="177" t="s">
        <v>193</v>
      </c>
      <c r="K1428" s="177" t="s">
        <v>194</v>
      </c>
      <c r="L1428" s="177" t="s">
        <v>194</v>
      </c>
      <c r="M1428" s="177" t="s">
        <v>3045</v>
      </c>
      <c r="N1428" s="177" t="s">
        <v>3049</v>
      </c>
    </row>
    <row r="1429" spans="1:14" x14ac:dyDescent="0.25">
      <c r="A1429" s="179">
        <v>43160</v>
      </c>
      <c r="B1429" s="177">
        <v>3446</v>
      </c>
      <c r="C1429" s="177" t="str">
        <f>VLOOKUP(B1429,'Chart of Accounts'!A:B,2,FALSE)</f>
        <v>PCard Uncoded Transactions</v>
      </c>
      <c r="D1429" s="177" t="s">
        <v>265</v>
      </c>
      <c r="E1429" s="177" t="s">
        <v>264</v>
      </c>
      <c r="F1429" s="177" t="s">
        <v>3023</v>
      </c>
      <c r="G1429" s="177" t="s">
        <v>245</v>
      </c>
      <c r="H1429" s="177">
        <v>-10.46</v>
      </c>
      <c r="I1429" s="177">
        <v>0</v>
      </c>
      <c r="J1429" s="177" t="s">
        <v>193</v>
      </c>
      <c r="K1429" s="177" t="s">
        <v>194</v>
      </c>
      <c r="L1429" s="177" t="s">
        <v>194</v>
      </c>
      <c r="M1429" s="177" t="s">
        <v>3045</v>
      </c>
      <c r="N1429" s="177" t="s">
        <v>3048</v>
      </c>
    </row>
    <row r="1430" spans="1:14" x14ac:dyDescent="0.25">
      <c r="A1430" s="179">
        <v>43160</v>
      </c>
      <c r="B1430" s="177">
        <v>3446</v>
      </c>
      <c r="C1430" s="177" t="str">
        <f>VLOOKUP(B1430,'Chart of Accounts'!A:B,2,FALSE)</f>
        <v>PCard Uncoded Transactions</v>
      </c>
      <c r="D1430" s="177" t="s">
        <v>265</v>
      </c>
      <c r="E1430" s="177" t="s">
        <v>264</v>
      </c>
      <c r="F1430" s="177" t="s">
        <v>3023</v>
      </c>
      <c r="G1430" s="177" t="s">
        <v>245</v>
      </c>
      <c r="H1430" s="177">
        <v>-33.130000000000003</v>
      </c>
      <c r="I1430" s="177">
        <v>0</v>
      </c>
      <c r="J1430" s="177" t="s">
        <v>193</v>
      </c>
      <c r="K1430" s="177" t="s">
        <v>194</v>
      </c>
      <c r="L1430" s="177" t="s">
        <v>194</v>
      </c>
      <c r="M1430" s="177" t="s">
        <v>3045</v>
      </c>
      <c r="N1430" s="177" t="s">
        <v>3018</v>
      </c>
    </row>
    <row r="1431" spans="1:14" x14ac:dyDescent="0.25">
      <c r="A1431" s="179">
        <v>43160</v>
      </c>
      <c r="B1431" s="177">
        <v>3446</v>
      </c>
      <c r="C1431" s="177" t="str">
        <f>VLOOKUP(B1431,'Chart of Accounts'!A:B,2,FALSE)</f>
        <v>PCard Uncoded Transactions</v>
      </c>
      <c r="D1431" s="177" t="s">
        <v>265</v>
      </c>
      <c r="E1431" s="177" t="s">
        <v>264</v>
      </c>
      <c r="F1431" s="177" t="s">
        <v>3047</v>
      </c>
      <c r="G1431" s="177" t="s">
        <v>245</v>
      </c>
      <c r="H1431" s="177">
        <v>-55.63</v>
      </c>
      <c r="I1431" s="177">
        <v>0</v>
      </c>
      <c r="J1431" s="177" t="s">
        <v>193</v>
      </c>
      <c r="K1431" s="177" t="s">
        <v>194</v>
      </c>
      <c r="L1431" s="177" t="s">
        <v>194</v>
      </c>
      <c r="M1431" s="177" t="s">
        <v>3045</v>
      </c>
      <c r="N1431" s="177" t="s">
        <v>3046</v>
      </c>
    </row>
    <row r="1432" spans="1:14" x14ac:dyDescent="0.25">
      <c r="A1432" s="179">
        <v>43160</v>
      </c>
      <c r="B1432" s="177">
        <v>3446</v>
      </c>
      <c r="C1432" s="177" t="str">
        <f>VLOOKUP(B1432,'Chart of Accounts'!A:B,2,FALSE)</f>
        <v>PCard Uncoded Transactions</v>
      </c>
      <c r="D1432" s="177" t="s">
        <v>265</v>
      </c>
      <c r="E1432" s="177" t="s">
        <v>264</v>
      </c>
      <c r="F1432" s="177" t="s">
        <v>3015</v>
      </c>
      <c r="G1432" s="177" t="s">
        <v>245</v>
      </c>
      <c r="H1432" s="177">
        <v>-16.34</v>
      </c>
      <c r="I1432" s="177">
        <v>0</v>
      </c>
      <c r="J1432" s="177" t="s">
        <v>193</v>
      </c>
      <c r="K1432" s="177" t="s">
        <v>194</v>
      </c>
      <c r="L1432" s="177" t="s">
        <v>194</v>
      </c>
      <c r="M1432" s="177" t="s">
        <v>3045</v>
      </c>
      <c r="N1432" s="177" t="s">
        <v>3018</v>
      </c>
    </row>
    <row r="1433" spans="1:14" x14ac:dyDescent="0.25">
      <c r="A1433" s="179">
        <v>43160</v>
      </c>
      <c r="B1433" s="177">
        <v>3446</v>
      </c>
      <c r="C1433" s="177" t="str">
        <f>VLOOKUP(B1433,'Chart of Accounts'!A:B,2,FALSE)</f>
        <v>PCard Uncoded Transactions</v>
      </c>
      <c r="D1433" s="177" t="s">
        <v>265</v>
      </c>
      <c r="E1433" s="177" t="s">
        <v>264</v>
      </c>
      <c r="F1433" s="177" t="s">
        <v>3015</v>
      </c>
      <c r="G1433" s="177" t="s">
        <v>245</v>
      </c>
      <c r="H1433" s="177">
        <v>-26.45</v>
      </c>
      <c r="I1433" s="177">
        <v>0</v>
      </c>
      <c r="J1433" s="177" t="s">
        <v>193</v>
      </c>
      <c r="K1433" s="177" t="s">
        <v>194</v>
      </c>
      <c r="L1433" s="177" t="s">
        <v>194</v>
      </c>
      <c r="M1433" s="177" t="s">
        <v>3045</v>
      </c>
      <c r="N1433" s="177" t="s">
        <v>3017</v>
      </c>
    </row>
    <row r="1434" spans="1:14" x14ac:dyDescent="0.25">
      <c r="A1434" s="179">
        <v>43160</v>
      </c>
      <c r="B1434" s="177">
        <v>3446</v>
      </c>
      <c r="C1434" s="177" t="str">
        <f>VLOOKUP(B1434,'Chart of Accounts'!A:B,2,FALSE)</f>
        <v>PCard Uncoded Transactions</v>
      </c>
      <c r="D1434" s="177" t="s">
        <v>265</v>
      </c>
      <c r="E1434" s="177" t="s">
        <v>264</v>
      </c>
      <c r="F1434" s="177" t="s">
        <v>3015</v>
      </c>
      <c r="G1434" s="177" t="s">
        <v>245</v>
      </c>
      <c r="H1434" s="177">
        <v>-42.59</v>
      </c>
      <c r="I1434" s="177">
        <v>0</v>
      </c>
      <c r="J1434" s="177" t="s">
        <v>193</v>
      </c>
      <c r="K1434" s="177" t="s">
        <v>194</v>
      </c>
      <c r="L1434" s="177" t="s">
        <v>194</v>
      </c>
      <c r="M1434" s="177" t="s">
        <v>3045</v>
      </c>
      <c r="N1434" s="177" t="s">
        <v>3013</v>
      </c>
    </row>
    <row r="1435" spans="1:14" x14ac:dyDescent="0.25">
      <c r="A1435" s="179">
        <v>43160</v>
      </c>
      <c r="B1435" s="177">
        <v>3446</v>
      </c>
      <c r="C1435" s="177" t="str">
        <f>VLOOKUP(B1435,'Chart of Accounts'!A:B,2,FALSE)</f>
        <v>PCard Uncoded Transactions</v>
      </c>
      <c r="D1435" s="177" t="s">
        <v>265</v>
      </c>
      <c r="E1435" s="177" t="s">
        <v>264</v>
      </c>
      <c r="F1435" s="177" t="s">
        <v>1731</v>
      </c>
      <c r="G1435" s="177" t="s">
        <v>245</v>
      </c>
      <c r="H1435" s="177">
        <v>-34</v>
      </c>
      <c r="I1435" s="177">
        <v>0</v>
      </c>
      <c r="J1435" s="177" t="s">
        <v>193</v>
      </c>
      <c r="K1435" s="177" t="s">
        <v>194</v>
      </c>
      <c r="L1435" s="177" t="s">
        <v>194</v>
      </c>
      <c r="M1435" s="177" t="s">
        <v>3045</v>
      </c>
      <c r="N1435" s="177" t="s">
        <v>223</v>
      </c>
    </row>
    <row r="1436" spans="1:14" x14ac:dyDescent="0.25">
      <c r="A1436" s="179">
        <v>43160</v>
      </c>
      <c r="B1436" s="177">
        <v>3446</v>
      </c>
      <c r="C1436" s="177" t="str">
        <f>VLOOKUP(B1436,'Chart of Accounts'!A:B,2,FALSE)</f>
        <v>PCard Uncoded Transactions</v>
      </c>
      <c r="D1436" s="177" t="s">
        <v>265</v>
      </c>
      <c r="E1436" s="177" t="s">
        <v>264</v>
      </c>
      <c r="F1436" s="177" t="s">
        <v>3040</v>
      </c>
      <c r="G1436" s="177" t="s">
        <v>245</v>
      </c>
      <c r="H1436" s="178">
        <v>-2300.92</v>
      </c>
      <c r="I1436" s="177">
        <v>0</v>
      </c>
      <c r="J1436" s="177" t="s">
        <v>193</v>
      </c>
      <c r="K1436" s="177" t="s">
        <v>194</v>
      </c>
      <c r="L1436" s="177" t="s">
        <v>194</v>
      </c>
      <c r="M1436" s="177" t="s">
        <v>3045</v>
      </c>
    </row>
    <row r="1437" spans="1:14" x14ac:dyDescent="0.25">
      <c r="A1437" s="179">
        <v>43190</v>
      </c>
      <c r="B1437" s="177">
        <v>3446</v>
      </c>
      <c r="C1437" s="177" t="str">
        <f>VLOOKUP(B1437,'Chart of Accounts'!A:B,2,FALSE)</f>
        <v>PCard Uncoded Transactions</v>
      </c>
      <c r="D1437" s="177" t="s">
        <v>265</v>
      </c>
      <c r="E1437" s="177" t="s">
        <v>264</v>
      </c>
      <c r="F1437" s="177" t="s">
        <v>3011</v>
      </c>
      <c r="G1437" s="177" t="s">
        <v>245</v>
      </c>
      <c r="H1437" s="177">
        <v>64.849999999999994</v>
      </c>
      <c r="I1437" s="177">
        <v>0</v>
      </c>
      <c r="J1437" s="177" t="s">
        <v>193</v>
      </c>
      <c r="K1437" s="177" t="s">
        <v>201</v>
      </c>
      <c r="L1437" s="177" t="s">
        <v>201</v>
      </c>
      <c r="M1437" s="177" t="s">
        <v>3044</v>
      </c>
      <c r="N1437" s="177" t="s">
        <v>3018</v>
      </c>
    </row>
    <row r="1438" spans="1:14" x14ac:dyDescent="0.25">
      <c r="A1438" s="179">
        <v>43190</v>
      </c>
      <c r="B1438" s="177">
        <v>3446</v>
      </c>
      <c r="C1438" s="177" t="str">
        <f>VLOOKUP(B1438,'Chart of Accounts'!A:B,2,FALSE)</f>
        <v>PCard Uncoded Transactions</v>
      </c>
      <c r="D1438" s="177" t="s">
        <v>265</v>
      </c>
      <c r="E1438" s="177" t="s">
        <v>264</v>
      </c>
      <c r="F1438" s="177" t="s">
        <v>3011</v>
      </c>
      <c r="G1438" s="177" t="s">
        <v>245</v>
      </c>
      <c r="H1438" s="177">
        <v>32.17</v>
      </c>
      <c r="I1438" s="177">
        <v>0</v>
      </c>
      <c r="J1438" s="177" t="s">
        <v>193</v>
      </c>
      <c r="K1438" s="177" t="s">
        <v>201</v>
      </c>
      <c r="L1438" s="177" t="s">
        <v>201</v>
      </c>
      <c r="M1438" s="177" t="s">
        <v>3044</v>
      </c>
      <c r="N1438" s="177" t="s">
        <v>1446</v>
      </c>
    </row>
    <row r="1439" spans="1:14" x14ac:dyDescent="0.25">
      <c r="A1439" s="179">
        <v>43190</v>
      </c>
      <c r="B1439" s="177">
        <v>3446</v>
      </c>
      <c r="C1439" s="177" t="str">
        <f>VLOOKUP(B1439,'Chart of Accounts'!A:B,2,FALSE)</f>
        <v>PCard Uncoded Transactions</v>
      </c>
      <c r="D1439" s="177" t="s">
        <v>265</v>
      </c>
      <c r="E1439" s="177" t="s">
        <v>264</v>
      </c>
      <c r="F1439" s="177" t="s">
        <v>382</v>
      </c>
      <c r="G1439" s="177" t="s">
        <v>245</v>
      </c>
      <c r="H1439" s="177">
        <v>6.43</v>
      </c>
      <c r="I1439" s="177">
        <v>0</v>
      </c>
      <c r="J1439" s="177" t="s">
        <v>193</v>
      </c>
      <c r="K1439" s="177" t="s">
        <v>201</v>
      </c>
      <c r="L1439" s="177" t="s">
        <v>201</v>
      </c>
      <c r="M1439" s="177" t="s">
        <v>3044</v>
      </c>
      <c r="N1439" s="177" t="s">
        <v>195</v>
      </c>
    </row>
    <row r="1440" spans="1:14" x14ac:dyDescent="0.25">
      <c r="A1440" s="179">
        <v>43190</v>
      </c>
      <c r="B1440" s="177">
        <v>3446</v>
      </c>
      <c r="C1440" s="177" t="str">
        <f>VLOOKUP(B1440,'Chart of Accounts'!A:B,2,FALSE)</f>
        <v>PCard Uncoded Transactions</v>
      </c>
      <c r="D1440" s="177" t="s">
        <v>265</v>
      </c>
      <c r="E1440" s="177" t="s">
        <v>264</v>
      </c>
      <c r="F1440" s="177" t="s">
        <v>382</v>
      </c>
      <c r="G1440" s="177" t="s">
        <v>245</v>
      </c>
      <c r="H1440" s="177">
        <v>17.39</v>
      </c>
      <c r="I1440" s="177">
        <v>0</v>
      </c>
      <c r="J1440" s="177" t="s">
        <v>193</v>
      </c>
      <c r="K1440" s="177" t="s">
        <v>201</v>
      </c>
      <c r="L1440" s="177" t="s">
        <v>201</v>
      </c>
      <c r="M1440" s="177" t="s">
        <v>3044</v>
      </c>
      <c r="N1440" s="177" t="s">
        <v>195</v>
      </c>
    </row>
    <row r="1441" spans="1:14" x14ac:dyDescent="0.25">
      <c r="A1441" s="179">
        <v>43190</v>
      </c>
      <c r="B1441" s="177">
        <v>3446</v>
      </c>
      <c r="C1441" s="177" t="str">
        <f>VLOOKUP(B1441,'Chart of Accounts'!A:B,2,FALSE)</f>
        <v>PCard Uncoded Transactions</v>
      </c>
      <c r="D1441" s="177" t="s">
        <v>265</v>
      </c>
      <c r="E1441" s="177" t="s">
        <v>264</v>
      </c>
      <c r="F1441" s="177" t="s">
        <v>3015</v>
      </c>
      <c r="G1441" s="177" t="s">
        <v>245</v>
      </c>
      <c r="H1441" s="177">
        <v>16.34</v>
      </c>
      <c r="I1441" s="177">
        <v>0</v>
      </c>
      <c r="J1441" s="177" t="s">
        <v>193</v>
      </c>
      <c r="K1441" s="177" t="s">
        <v>201</v>
      </c>
      <c r="L1441" s="177" t="s">
        <v>201</v>
      </c>
      <c r="M1441" s="177" t="s">
        <v>3044</v>
      </c>
      <c r="N1441" s="177" t="s">
        <v>3018</v>
      </c>
    </row>
    <row r="1442" spans="1:14" x14ac:dyDescent="0.25">
      <c r="A1442" s="179">
        <v>43190</v>
      </c>
      <c r="B1442" s="177">
        <v>3446</v>
      </c>
      <c r="C1442" s="177" t="str">
        <f>VLOOKUP(B1442,'Chart of Accounts'!A:B,2,FALSE)</f>
        <v>PCard Uncoded Transactions</v>
      </c>
      <c r="D1442" s="177" t="s">
        <v>265</v>
      </c>
      <c r="E1442" s="177" t="s">
        <v>264</v>
      </c>
      <c r="F1442" s="177" t="s">
        <v>3015</v>
      </c>
      <c r="G1442" s="177" t="s">
        <v>245</v>
      </c>
      <c r="H1442" s="177">
        <v>26.45</v>
      </c>
      <c r="I1442" s="177">
        <v>0</v>
      </c>
      <c r="J1442" s="177" t="s">
        <v>193</v>
      </c>
      <c r="K1442" s="177" t="s">
        <v>201</v>
      </c>
      <c r="L1442" s="177" t="s">
        <v>201</v>
      </c>
      <c r="M1442" s="177" t="s">
        <v>3044</v>
      </c>
      <c r="N1442" s="177" t="s">
        <v>3017</v>
      </c>
    </row>
    <row r="1443" spans="1:14" x14ac:dyDescent="0.25">
      <c r="A1443" s="179">
        <v>43190</v>
      </c>
      <c r="B1443" s="177">
        <v>3446</v>
      </c>
      <c r="C1443" s="177" t="str">
        <f>VLOOKUP(B1443,'Chart of Accounts'!A:B,2,FALSE)</f>
        <v>PCard Uncoded Transactions</v>
      </c>
      <c r="D1443" s="177" t="s">
        <v>265</v>
      </c>
      <c r="E1443" s="177" t="s">
        <v>264</v>
      </c>
      <c r="F1443" s="177" t="s">
        <v>3015</v>
      </c>
      <c r="G1443" s="177" t="s">
        <v>245</v>
      </c>
      <c r="H1443" s="177">
        <v>661.5</v>
      </c>
      <c r="I1443" s="177">
        <v>0</v>
      </c>
      <c r="J1443" s="177" t="s">
        <v>193</v>
      </c>
      <c r="K1443" s="177" t="s">
        <v>201</v>
      </c>
      <c r="L1443" s="177" t="s">
        <v>201</v>
      </c>
      <c r="M1443" s="177" t="s">
        <v>3044</v>
      </c>
      <c r="N1443" s="177" t="s">
        <v>3016</v>
      </c>
    </row>
    <row r="1444" spans="1:14" x14ac:dyDescent="0.25">
      <c r="A1444" s="179">
        <v>43190</v>
      </c>
      <c r="B1444" s="177">
        <v>3446</v>
      </c>
      <c r="C1444" s="177" t="str">
        <f>VLOOKUP(B1444,'Chart of Accounts'!A:B,2,FALSE)</f>
        <v>PCard Uncoded Transactions</v>
      </c>
      <c r="D1444" s="177" t="s">
        <v>265</v>
      </c>
      <c r="E1444" s="177" t="s">
        <v>264</v>
      </c>
      <c r="F1444" s="177" t="s">
        <v>3015</v>
      </c>
      <c r="G1444" s="177" t="s">
        <v>245</v>
      </c>
      <c r="H1444" s="177">
        <v>42.59</v>
      </c>
      <c r="I1444" s="177">
        <v>0</v>
      </c>
      <c r="J1444" s="177" t="s">
        <v>193</v>
      </c>
      <c r="K1444" s="177" t="s">
        <v>201</v>
      </c>
      <c r="L1444" s="177" t="s">
        <v>201</v>
      </c>
      <c r="M1444" s="177" t="s">
        <v>3044</v>
      </c>
      <c r="N1444" s="177" t="s">
        <v>3013</v>
      </c>
    </row>
    <row r="1445" spans="1:14" x14ac:dyDescent="0.25">
      <c r="A1445" s="179">
        <v>43190</v>
      </c>
      <c r="B1445" s="177">
        <v>3446</v>
      </c>
      <c r="C1445" s="177" t="str">
        <f>VLOOKUP(B1445,'Chart of Accounts'!A:B,2,FALSE)</f>
        <v>PCard Uncoded Transactions</v>
      </c>
      <c r="D1445" s="177" t="s">
        <v>265</v>
      </c>
      <c r="E1445" s="177" t="s">
        <v>264</v>
      </c>
      <c r="F1445" s="177" t="s">
        <v>3040</v>
      </c>
      <c r="G1445" s="177" t="s">
        <v>245</v>
      </c>
      <c r="H1445" s="178">
        <v>1635.05</v>
      </c>
      <c r="I1445" s="177">
        <v>0</v>
      </c>
      <c r="J1445" s="177" t="s">
        <v>193</v>
      </c>
      <c r="K1445" s="177" t="s">
        <v>201</v>
      </c>
      <c r="L1445" s="177" t="s">
        <v>201</v>
      </c>
      <c r="M1445" s="177" t="s">
        <v>3044</v>
      </c>
    </row>
    <row r="1446" spans="1:14" x14ac:dyDescent="0.25">
      <c r="A1446" s="179">
        <v>43190</v>
      </c>
      <c r="B1446" s="177">
        <v>3446</v>
      </c>
      <c r="C1446" s="177" t="str">
        <f>VLOOKUP(B1446,'Chart of Accounts'!A:B,2,FALSE)</f>
        <v>PCard Uncoded Transactions</v>
      </c>
      <c r="D1446" s="177" t="s">
        <v>265</v>
      </c>
      <c r="E1446" s="177" t="s">
        <v>264</v>
      </c>
      <c r="F1446" s="177" t="s">
        <v>3023</v>
      </c>
      <c r="G1446" s="177" t="s">
        <v>245</v>
      </c>
      <c r="H1446" s="177">
        <v>34.71</v>
      </c>
      <c r="I1446" s="177">
        <v>0</v>
      </c>
      <c r="J1446" s="177" t="s">
        <v>193</v>
      </c>
      <c r="K1446" s="177" t="s">
        <v>201</v>
      </c>
      <c r="L1446" s="177" t="s">
        <v>201</v>
      </c>
      <c r="M1446" s="177" t="s">
        <v>3043</v>
      </c>
      <c r="N1446" s="177" t="s">
        <v>1907</v>
      </c>
    </row>
    <row r="1447" spans="1:14" x14ac:dyDescent="0.25">
      <c r="A1447" s="179">
        <v>43190</v>
      </c>
      <c r="B1447" s="177">
        <v>3446</v>
      </c>
      <c r="C1447" s="177" t="str">
        <f>VLOOKUP(B1447,'Chart of Accounts'!A:B,2,FALSE)</f>
        <v>PCard Uncoded Transactions</v>
      </c>
      <c r="D1447" s="177" t="s">
        <v>265</v>
      </c>
      <c r="E1447" s="177" t="s">
        <v>264</v>
      </c>
      <c r="F1447" s="181" t="s">
        <v>836</v>
      </c>
      <c r="G1447" s="177" t="s">
        <v>245</v>
      </c>
      <c r="H1447" s="181">
        <v>31.83</v>
      </c>
      <c r="I1447" s="177">
        <v>0</v>
      </c>
      <c r="J1447" s="177" t="s">
        <v>193</v>
      </c>
      <c r="K1447" s="177" t="s">
        <v>201</v>
      </c>
      <c r="L1447" s="177" t="s">
        <v>201</v>
      </c>
      <c r="M1447" s="177" t="s">
        <v>2229</v>
      </c>
      <c r="N1447" s="177" t="s">
        <v>223</v>
      </c>
    </row>
    <row r="1448" spans="1:14" x14ac:dyDescent="0.25">
      <c r="A1448" s="179">
        <v>43190</v>
      </c>
      <c r="B1448" s="177">
        <v>3446</v>
      </c>
      <c r="C1448" s="177" t="str">
        <f>VLOOKUP(B1448,'Chart of Accounts'!A:B,2,FALSE)</f>
        <v>PCard Uncoded Transactions</v>
      </c>
      <c r="D1448" s="177" t="s">
        <v>265</v>
      </c>
      <c r="E1448" s="177" t="s">
        <v>264</v>
      </c>
      <c r="F1448" s="177" t="s">
        <v>1834</v>
      </c>
      <c r="G1448" s="177" t="s">
        <v>245</v>
      </c>
      <c r="H1448" s="177">
        <v>11.97</v>
      </c>
      <c r="I1448" s="177">
        <v>0</v>
      </c>
      <c r="J1448" s="177" t="s">
        <v>193</v>
      </c>
      <c r="K1448" s="177" t="s">
        <v>201</v>
      </c>
      <c r="L1448" s="177" t="s">
        <v>201</v>
      </c>
      <c r="M1448" s="177" t="s">
        <v>3042</v>
      </c>
    </row>
    <row r="1449" spans="1:14" x14ac:dyDescent="0.25">
      <c r="A1449" s="179">
        <v>43190</v>
      </c>
      <c r="B1449" s="177">
        <v>3446</v>
      </c>
      <c r="C1449" s="177" t="str">
        <f>VLOOKUP(B1449,'Chart of Accounts'!A:B,2,FALSE)</f>
        <v>PCard Uncoded Transactions</v>
      </c>
      <c r="D1449" s="177" t="s">
        <v>265</v>
      </c>
      <c r="E1449" s="177" t="s">
        <v>264</v>
      </c>
      <c r="F1449" s="177" t="s">
        <v>3011</v>
      </c>
      <c r="G1449" s="177" t="s">
        <v>245</v>
      </c>
      <c r="H1449" s="177">
        <v>195</v>
      </c>
      <c r="I1449" s="177">
        <v>0</v>
      </c>
      <c r="J1449" s="177" t="s">
        <v>193</v>
      </c>
      <c r="K1449" s="177" t="s">
        <v>201</v>
      </c>
      <c r="L1449" s="177" t="s">
        <v>201</v>
      </c>
      <c r="M1449" s="177" t="s">
        <v>3041</v>
      </c>
      <c r="N1449" s="177" t="s">
        <v>3037</v>
      </c>
    </row>
    <row r="1450" spans="1:14" x14ac:dyDescent="0.25">
      <c r="A1450" s="179">
        <v>43190</v>
      </c>
      <c r="B1450" s="177">
        <v>3446</v>
      </c>
      <c r="C1450" s="177" t="str">
        <f>VLOOKUP(B1450,'Chart of Accounts'!A:B,2,FALSE)</f>
        <v>PCard Uncoded Transactions</v>
      </c>
      <c r="D1450" s="177" t="s">
        <v>265</v>
      </c>
      <c r="E1450" s="177" t="s">
        <v>264</v>
      </c>
      <c r="F1450" s="177" t="s">
        <v>3011</v>
      </c>
      <c r="G1450" s="177" t="s">
        <v>245</v>
      </c>
      <c r="H1450" s="177">
        <v>26.17</v>
      </c>
      <c r="I1450" s="177">
        <v>0</v>
      </c>
      <c r="J1450" s="177" t="s">
        <v>193</v>
      </c>
      <c r="K1450" s="177" t="s">
        <v>201</v>
      </c>
      <c r="L1450" s="177" t="s">
        <v>201</v>
      </c>
      <c r="M1450" s="177" t="s">
        <v>3041</v>
      </c>
      <c r="N1450" s="177" t="s">
        <v>195</v>
      </c>
    </row>
    <row r="1451" spans="1:14" x14ac:dyDescent="0.25">
      <c r="A1451" s="179">
        <v>43190</v>
      </c>
      <c r="B1451" s="177">
        <v>3446</v>
      </c>
      <c r="C1451" s="177" t="str">
        <f>VLOOKUP(B1451,'Chart of Accounts'!A:B,2,FALSE)</f>
        <v>PCard Uncoded Transactions</v>
      </c>
      <c r="D1451" s="177" t="s">
        <v>265</v>
      </c>
      <c r="E1451" s="177" t="s">
        <v>264</v>
      </c>
      <c r="F1451" s="177" t="s">
        <v>3011</v>
      </c>
      <c r="G1451" s="177" t="s">
        <v>245</v>
      </c>
      <c r="H1451" s="177">
        <v>28</v>
      </c>
      <c r="I1451" s="177">
        <v>0</v>
      </c>
      <c r="J1451" s="177" t="s">
        <v>193</v>
      </c>
      <c r="K1451" s="177" t="s">
        <v>201</v>
      </c>
      <c r="L1451" s="177" t="s">
        <v>201</v>
      </c>
      <c r="M1451" s="177" t="s">
        <v>3041</v>
      </c>
      <c r="N1451" s="177" t="s">
        <v>195</v>
      </c>
    </row>
    <row r="1452" spans="1:14" x14ac:dyDescent="0.25">
      <c r="A1452" s="179">
        <v>43190</v>
      </c>
      <c r="B1452" s="177">
        <v>3446</v>
      </c>
      <c r="C1452" s="177" t="str">
        <f>VLOOKUP(B1452,'Chart of Accounts'!A:B,2,FALSE)</f>
        <v>PCard Uncoded Transactions</v>
      </c>
      <c r="D1452" s="177" t="s">
        <v>265</v>
      </c>
      <c r="E1452" s="177" t="s">
        <v>264</v>
      </c>
      <c r="F1452" s="177" t="s">
        <v>3011</v>
      </c>
      <c r="G1452" s="177" t="s">
        <v>245</v>
      </c>
      <c r="H1452" s="177">
        <v>252.16</v>
      </c>
      <c r="I1452" s="177">
        <v>0</v>
      </c>
      <c r="J1452" s="177" t="s">
        <v>193</v>
      </c>
      <c r="K1452" s="177" t="s">
        <v>201</v>
      </c>
      <c r="L1452" s="177" t="s">
        <v>201</v>
      </c>
      <c r="M1452" s="177" t="s">
        <v>3041</v>
      </c>
      <c r="N1452" s="177" t="s">
        <v>3036</v>
      </c>
    </row>
    <row r="1453" spans="1:14" x14ac:dyDescent="0.25">
      <c r="A1453" s="179">
        <v>43190</v>
      </c>
      <c r="B1453" s="177">
        <v>3446</v>
      </c>
      <c r="C1453" s="177" t="str">
        <f>VLOOKUP(B1453,'Chart of Accounts'!A:B,2,FALSE)</f>
        <v>PCard Uncoded Transactions</v>
      </c>
      <c r="D1453" s="177" t="s">
        <v>265</v>
      </c>
      <c r="E1453" s="177" t="s">
        <v>264</v>
      </c>
      <c r="F1453" s="177" t="s">
        <v>3011</v>
      </c>
      <c r="G1453" s="177" t="s">
        <v>245</v>
      </c>
      <c r="H1453" s="178">
        <v>2923.47</v>
      </c>
      <c r="I1453" s="177">
        <v>0</v>
      </c>
      <c r="J1453" s="177" t="s">
        <v>193</v>
      </c>
      <c r="K1453" s="177" t="s">
        <v>201</v>
      </c>
      <c r="L1453" s="177" t="s">
        <v>201</v>
      </c>
      <c r="M1453" s="177" t="s">
        <v>3041</v>
      </c>
      <c r="N1453" s="177" t="s">
        <v>3035</v>
      </c>
    </row>
    <row r="1454" spans="1:14" x14ac:dyDescent="0.25">
      <c r="A1454" s="179">
        <v>43190</v>
      </c>
      <c r="B1454" s="177">
        <v>3446</v>
      </c>
      <c r="C1454" s="177" t="str">
        <f>VLOOKUP(B1454,'Chart of Accounts'!A:B,2,FALSE)</f>
        <v>PCard Uncoded Transactions</v>
      </c>
      <c r="D1454" s="177" t="s">
        <v>265</v>
      </c>
      <c r="E1454" s="177" t="s">
        <v>264</v>
      </c>
      <c r="F1454" s="177" t="s">
        <v>3011</v>
      </c>
      <c r="G1454" s="177" t="s">
        <v>245</v>
      </c>
      <c r="H1454" s="177">
        <v>6.52</v>
      </c>
      <c r="I1454" s="177">
        <v>0</v>
      </c>
      <c r="J1454" s="177" t="s">
        <v>193</v>
      </c>
      <c r="K1454" s="177" t="s">
        <v>201</v>
      </c>
      <c r="L1454" s="177" t="s">
        <v>201</v>
      </c>
      <c r="M1454" s="177" t="s">
        <v>3041</v>
      </c>
      <c r="N1454" s="177" t="s">
        <v>222</v>
      </c>
    </row>
    <row r="1455" spans="1:14" x14ac:dyDescent="0.25">
      <c r="A1455" s="179">
        <v>43190</v>
      </c>
      <c r="B1455" s="177">
        <v>3446</v>
      </c>
      <c r="C1455" s="177" t="str">
        <f>VLOOKUP(B1455,'Chart of Accounts'!A:B,2,FALSE)</f>
        <v>PCard Uncoded Transactions</v>
      </c>
      <c r="D1455" s="177" t="s">
        <v>265</v>
      </c>
      <c r="E1455" s="177" t="s">
        <v>264</v>
      </c>
      <c r="F1455" s="177" t="s">
        <v>3011</v>
      </c>
      <c r="G1455" s="177" t="s">
        <v>245</v>
      </c>
      <c r="H1455" s="177">
        <v>63.39</v>
      </c>
      <c r="I1455" s="177">
        <v>0</v>
      </c>
      <c r="J1455" s="177" t="s">
        <v>193</v>
      </c>
      <c r="K1455" s="177" t="s">
        <v>201</v>
      </c>
      <c r="L1455" s="177" t="s">
        <v>201</v>
      </c>
      <c r="M1455" s="177" t="s">
        <v>3041</v>
      </c>
      <c r="N1455" s="177" t="s">
        <v>223</v>
      </c>
    </row>
    <row r="1456" spans="1:14" x14ac:dyDescent="0.25">
      <c r="A1456" s="179">
        <v>43190</v>
      </c>
      <c r="B1456" s="177">
        <v>3446</v>
      </c>
      <c r="C1456" s="177" t="str">
        <f>VLOOKUP(B1456,'Chart of Accounts'!A:B,2,FALSE)</f>
        <v>PCard Uncoded Transactions</v>
      </c>
      <c r="D1456" s="177" t="s">
        <v>265</v>
      </c>
      <c r="E1456" s="177" t="s">
        <v>264</v>
      </c>
      <c r="F1456" s="177" t="s">
        <v>2161</v>
      </c>
      <c r="G1456" s="177" t="s">
        <v>245</v>
      </c>
      <c r="H1456" s="177">
        <v>21.74</v>
      </c>
      <c r="I1456" s="177">
        <v>0</v>
      </c>
      <c r="J1456" s="177" t="s">
        <v>193</v>
      </c>
      <c r="K1456" s="177" t="s">
        <v>201</v>
      </c>
      <c r="L1456" s="177" t="s">
        <v>201</v>
      </c>
      <c r="M1456" s="177" t="s">
        <v>3041</v>
      </c>
      <c r="N1456" s="177" t="s">
        <v>448</v>
      </c>
    </row>
    <row r="1457" spans="1:14" x14ac:dyDescent="0.25">
      <c r="A1457" s="179">
        <v>43190</v>
      </c>
      <c r="B1457" s="177">
        <v>3446</v>
      </c>
      <c r="C1457" s="177" t="str">
        <f>VLOOKUP(B1457,'Chart of Accounts'!A:B,2,FALSE)</f>
        <v>PCard Uncoded Transactions</v>
      </c>
      <c r="D1457" s="177" t="s">
        <v>265</v>
      </c>
      <c r="E1457" s="177" t="s">
        <v>264</v>
      </c>
      <c r="F1457" s="177" t="s">
        <v>2161</v>
      </c>
      <c r="G1457" s="177" t="s">
        <v>245</v>
      </c>
      <c r="H1457" s="177">
        <v>112.58</v>
      </c>
      <c r="I1457" s="177">
        <v>0</v>
      </c>
      <c r="J1457" s="177" t="s">
        <v>193</v>
      </c>
      <c r="K1457" s="177" t="s">
        <v>201</v>
      </c>
      <c r="L1457" s="177" t="s">
        <v>201</v>
      </c>
      <c r="M1457" s="177" t="s">
        <v>3041</v>
      </c>
      <c r="N1457" s="177" t="s">
        <v>3034</v>
      </c>
    </row>
    <row r="1458" spans="1:14" x14ac:dyDescent="0.25">
      <c r="A1458" s="179">
        <v>43190</v>
      </c>
      <c r="B1458" s="177">
        <v>3446</v>
      </c>
      <c r="C1458" s="177" t="str">
        <f>VLOOKUP(B1458,'Chart of Accounts'!A:B,2,FALSE)</f>
        <v>PCard Uncoded Transactions</v>
      </c>
      <c r="D1458" s="177" t="s">
        <v>265</v>
      </c>
      <c r="E1458" s="177" t="s">
        <v>264</v>
      </c>
      <c r="F1458" s="177" t="s">
        <v>382</v>
      </c>
      <c r="G1458" s="177" t="s">
        <v>245</v>
      </c>
      <c r="H1458" s="177">
        <v>312.17</v>
      </c>
      <c r="I1458" s="177">
        <v>0</v>
      </c>
      <c r="J1458" s="177" t="s">
        <v>193</v>
      </c>
      <c r="K1458" s="177" t="s">
        <v>201</v>
      </c>
      <c r="L1458" s="177" t="s">
        <v>201</v>
      </c>
      <c r="M1458" s="177" t="s">
        <v>3041</v>
      </c>
      <c r="N1458" s="177" t="s">
        <v>195</v>
      </c>
    </row>
    <row r="1459" spans="1:14" x14ac:dyDescent="0.25">
      <c r="A1459" s="179">
        <v>43190</v>
      </c>
      <c r="B1459" s="177">
        <v>3446</v>
      </c>
      <c r="C1459" s="177" t="str">
        <f>VLOOKUP(B1459,'Chart of Accounts'!A:B,2,FALSE)</f>
        <v>PCard Uncoded Transactions</v>
      </c>
      <c r="D1459" s="177" t="s">
        <v>265</v>
      </c>
      <c r="E1459" s="177" t="s">
        <v>264</v>
      </c>
      <c r="F1459" s="177" t="s">
        <v>382</v>
      </c>
      <c r="G1459" s="177" t="s">
        <v>245</v>
      </c>
      <c r="H1459" s="177">
        <v>13.04</v>
      </c>
      <c r="I1459" s="177">
        <v>0</v>
      </c>
      <c r="J1459" s="177" t="s">
        <v>193</v>
      </c>
      <c r="K1459" s="177" t="s">
        <v>201</v>
      </c>
      <c r="L1459" s="177" t="s">
        <v>201</v>
      </c>
      <c r="M1459" s="177" t="s">
        <v>3041</v>
      </c>
      <c r="N1459" s="177" t="s">
        <v>195</v>
      </c>
    </row>
    <row r="1460" spans="1:14" x14ac:dyDescent="0.25">
      <c r="A1460" s="179">
        <v>43190</v>
      </c>
      <c r="B1460" s="177">
        <v>3446</v>
      </c>
      <c r="C1460" s="177" t="str">
        <f>VLOOKUP(B1460,'Chart of Accounts'!A:B,2,FALSE)</f>
        <v>PCard Uncoded Transactions</v>
      </c>
      <c r="D1460" s="177" t="s">
        <v>265</v>
      </c>
      <c r="E1460" s="177" t="s">
        <v>264</v>
      </c>
      <c r="F1460" s="177" t="s">
        <v>382</v>
      </c>
      <c r="G1460" s="177" t="s">
        <v>245</v>
      </c>
      <c r="H1460" s="177">
        <v>206.95</v>
      </c>
      <c r="I1460" s="177">
        <v>0</v>
      </c>
      <c r="J1460" s="177" t="s">
        <v>193</v>
      </c>
      <c r="K1460" s="177" t="s">
        <v>201</v>
      </c>
      <c r="L1460" s="177" t="s">
        <v>201</v>
      </c>
      <c r="M1460" s="177" t="s">
        <v>3041</v>
      </c>
      <c r="N1460" s="177" t="s">
        <v>3033</v>
      </c>
    </row>
    <row r="1461" spans="1:14" x14ac:dyDescent="0.25">
      <c r="A1461" s="179">
        <v>43190</v>
      </c>
      <c r="B1461" s="177">
        <v>3446</v>
      </c>
      <c r="C1461" s="177" t="str">
        <f>VLOOKUP(B1461,'Chart of Accounts'!A:B,2,FALSE)</f>
        <v>PCard Uncoded Transactions</v>
      </c>
      <c r="D1461" s="177" t="s">
        <v>265</v>
      </c>
      <c r="E1461" s="177" t="s">
        <v>264</v>
      </c>
      <c r="F1461" s="177" t="s">
        <v>382</v>
      </c>
      <c r="G1461" s="177" t="s">
        <v>245</v>
      </c>
      <c r="H1461" s="177">
        <v>155.63999999999999</v>
      </c>
      <c r="I1461" s="177">
        <v>0</v>
      </c>
      <c r="J1461" s="177" t="s">
        <v>193</v>
      </c>
      <c r="K1461" s="177" t="s">
        <v>201</v>
      </c>
      <c r="L1461" s="177" t="s">
        <v>201</v>
      </c>
      <c r="M1461" s="177" t="s">
        <v>3041</v>
      </c>
      <c r="N1461" s="177" t="s">
        <v>3032</v>
      </c>
    </row>
    <row r="1462" spans="1:14" x14ac:dyDescent="0.25">
      <c r="A1462" s="179">
        <v>43190</v>
      </c>
      <c r="B1462" s="177">
        <v>3446</v>
      </c>
      <c r="C1462" s="177" t="str">
        <f>VLOOKUP(B1462,'Chart of Accounts'!A:B,2,FALSE)</f>
        <v>PCard Uncoded Transactions</v>
      </c>
      <c r="D1462" s="177" t="s">
        <v>265</v>
      </c>
      <c r="E1462" s="177" t="s">
        <v>264</v>
      </c>
      <c r="F1462" s="177" t="s">
        <v>382</v>
      </c>
      <c r="G1462" s="177" t="s">
        <v>245</v>
      </c>
      <c r="H1462" s="177">
        <v>19.13</v>
      </c>
      <c r="I1462" s="177">
        <v>0</v>
      </c>
      <c r="J1462" s="177" t="s">
        <v>193</v>
      </c>
      <c r="K1462" s="177" t="s">
        <v>201</v>
      </c>
      <c r="L1462" s="177" t="s">
        <v>201</v>
      </c>
      <c r="M1462" s="177" t="s">
        <v>3041</v>
      </c>
      <c r="N1462" s="177" t="s">
        <v>195</v>
      </c>
    </row>
    <row r="1463" spans="1:14" x14ac:dyDescent="0.25">
      <c r="A1463" s="179">
        <v>43190</v>
      </c>
      <c r="B1463" s="177">
        <v>3446</v>
      </c>
      <c r="C1463" s="177" t="str">
        <f>VLOOKUP(B1463,'Chart of Accounts'!A:B,2,FALSE)</f>
        <v>PCard Uncoded Transactions</v>
      </c>
      <c r="D1463" s="177" t="s">
        <v>265</v>
      </c>
      <c r="E1463" s="177" t="s">
        <v>264</v>
      </c>
      <c r="F1463" s="177" t="s">
        <v>382</v>
      </c>
      <c r="G1463" s="177" t="s">
        <v>245</v>
      </c>
      <c r="H1463" s="177">
        <v>263.60000000000002</v>
      </c>
      <c r="I1463" s="177">
        <v>0</v>
      </c>
      <c r="J1463" s="177" t="s">
        <v>193</v>
      </c>
      <c r="K1463" s="177" t="s">
        <v>201</v>
      </c>
      <c r="L1463" s="177" t="s">
        <v>201</v>
      </c>
      <c r="M1463" s="177" t="s">
        <v>3041</v>
      </c>
      <c r="N1463" s="177" t="s">
        <v>3024</v>
      </c>
    </row>
    <row r="1464" spans="1:14" x14ac:dyDescent="0.25">
      <c r="A1464" s="179">
        <v>43190</v>
      </c>
      <c r="B1464" s="177">
        <v>3446</v>
      </c>
      <c r="C1464" s="177" t="str">
        <f>VLOOKUP(B1464,'Chart of Accounts'!A:B,2,FALSE)</f>
        <v>PCard Uncoded Transactions</v>
      </c>
      <c r="D1464" s="177" t="s">
        <v>265</v>
      </c>
      <c r="E1464" s="177" t="s">
        <v>264</v>
      </c>
      <c r="F1464" s="177" t="s">
        <v>382</v>
      </c>
      <c r="G1464" s="177" t="s">
        <v>245</v>
      </c>
      <c r="H1464" s="177">
        <v>177.83</v>
      </c>
      <c r="I1464" s="177">
        <v>0</v>
      </c>
      <c r="J1464" s="177" t="s">
        <v>193</v>
      </c>
      <c r="K1464" s="177" t="s">
        <v>201</v>
      </c>
      <c r="L1464" s="177" t="s">
        <v>201</v>
      </c>
      <c r="M1464" s="177" t="s">
        <v>3041</v>
      </c>
      <c r="N1464" s="177" t="s">
        <v>195</v>
      </c>
    </row>
    <row r="1465" spans="1:14" x14ac:dyDescent="0.25">
      <c r="A1465" s="179">
        <v>43190</v>
      </c>
      <c r="B1465" s="177">
        <v>3446</v>
      </c>
      <c r="C1465" s="177" t="str">
        <f>VLOOKUP(B1465,'Chart of Accounts'!A:B,2,FALSE)</f>
        <v>PCard Uncoded Transactions</v>
      </c>
      <c r="D1465" s="177" t="s">
        <v>265</v>
      </c>
      <c r="E1465" s="177" t="s">
        <v>264</v>
      </c>
      <c r="F1465" s="177" t="s">
        <v>382</v>
      </c>
      <c r="G1465" s="177" t="s">
        <v>245</v>
      </c>
      <c r="H1465" s="177">
        <v>135.49</v>
      </c>
      <c r="I1465" s="177">
        <v>0</v>
      </c>
      <c r="J1465" s="177" t="s">
        <v>193</v>
      </c>
      <c r="K1465" s="177" t="s">
        <v>201</v>
      </c>
      <c r="L1465" s="177" t="s">
        <v>201</v>
      </c>
      <c r="M1465" s="177" t="s">
        <v>3041</v>
      </c>
      <c r="N1465" s="177" t="s">
        <v>2979</v>
      </c>
    </row>
    <row r="1466" spans="1:14" x14ac:dyDescent="0.25">
      <c r="A1466" s="179">
        <v>43190</v>
      </c>
      <c r="B1466" s="177">
        <v>3446</v>
      </c>
      <c r="C1466" s="177" t="str">
        <f>VLOOKUP(B1466,'Chart of Accounts'!A:B,2,FALSE)</f>
        <v>PCard Uncoded Transactions</v>
      </c>
      <c r="D1466" s="177" t="s">
        <v>265</v>
      </c>
      <c r="E1466" s="177" t="s">
        <v>264</v>
      </c>
      <c r="F1466" s="177" t="s">
        <v>382</v>
      </c>
      <c r="G1466" s="177" t="s">
        <v>245</v>
      </c>
      <c r="H1466" s="177">
        <v>35.83</v>
      </c>
      <c r="I1466" s="177">
        <v>0</v>
      </c>
      <c r="J1466" s="177" t="s">
        <v>193</v>
      </c>
      <c r="K1466" s="177" t="s">
        <v>201</v>
      </c>
      <c r="L1466" s="177" t="s">
        <v>201</v>
      </c>
      <c r="M1466" s="177" t="s">
        <v>3041</v>
      </c>
      <c r="N1466" s="177" t="s">
        <v>195</v>
      </c>
    </row>
    <row r="1467" spans="1:14" x14ac:dyDescent="0.25">
      <c r="A1467" s="179">
        <v>43191</v>
      </c>
      <c r="B1467" s="177">
        <v>3446</v>
      </c>
      <c r="C1467" s="177" t="str">
        <f>VLOOKUP(B1467,'Chart of Accounts'!A:B,2,FALSE)</f>
        <v>PCard Uncoded Transactions</v>
      </c>
      <c r="D1467" s="177" t="s">
        <v>265</v>
      </c>
      <c r="E1467" s="177" t="s">
        <v>264</v>
      </c>
      <c r="F1467" s="177" t="s">
        <v>3011</v>
      </c>
      <c r="G1467" s="177" t="s">
        <v>245</v>
      </c>
      <c r="H1467" s="177">
        <v>-64.849999999999994</v>
      </c>
      <c r="I1467" s="177">
        <v>0</v>
      </c>
      <c r="J1467" s="177" t="s">
        <v>193</v>
      </c>
      <c r="K1467" s="177" t="s">
        <v>201</v>
      </c>
      <c r="L1467" s="177" t="s">
        <v>201</v>
      </c>
      <c r="M1467" s="177" t="s">
        <v>3039</v>
      </c>
      <c r="N1467" s="177" t="s">
        <v>3018</v>
      </c>
    </row>
    <row r="1468" spans="1:14" x14ac:dyDescent="0.25">
      <c r="A1468" s="179">
        <v>43191</v>
      </c>
      <c r="B1468" s="177">
        <v>3446</v>
      </c>
      <c r="C1468" s="177" t="str">
        <f>VLOOKUP(B1468,'Chart of Accounts'!A:B,2,FALSE)</f>
        <v>PCard Uncoded Transactions</v>
      </c>
      <c r="D1468" s="177" t="s">
        <v>265</v>
      </c>
      <c r="E1468" s="177" t="s">
        <v>264</v>
      </c>
      <c r="F1468" s="177" t="s">
        <v>3011</v>
      </c>
      <c r="G1468" s="177" t="s">
        <v>245</v>
      </c>
      <c r="H1468" s="177">
        <v>-32.17</v>
      </c>
      <c r="I1468" s="177">
        <v>0</v>
      </c>
      <c r="J1468" s="177" t="s">
        <v>193</v>
      </c>
      <c r="K1468" s="177" t="s">
        <v>201</v>
      </c>
      <c r="L1468" s="177" t="s">
        <v>201</v>
      </c>
      <c r="M1468" s="177" t="s">
        <v>3039</v>
      </c>
      <c r="N1468" s="177" t="s">
        <v>1446</v>
      </c>
    </row>
    <row r="1469" spans="1:14" x14ac:dyDescent="0.25">
      <c r="A1469" s="179">
        <v>43191</v>
      </c>
      <c r="B1469" s="177">
        <v>3446</v>
      </c>
      <c r="C1469" s="177" t="str">
        <f>VLOOKUP(B1469,'Chart of Accounts'!A:B,2,FALSE)</f>
        <v>PCard Uncoded Transactions</v>
      </c>
      <c r="D1469" s="177" t="s">
        <v>265</v>
      </c>
      <c r="E1469" s="177" t="s">
        <v>264</v>
      </c>
      <c r="F1469" s="177" t="s">
        <v>382</v>
      </c>
      <c r="G1469" s="177" t="s">
        <v>245</v>
      </c>
      <c r="H1469" s="177">
        <v>-6.43</v>
      </c>
      <c r="I1469" s="177">
        <v>0</v>
      </c>
      <c r="J1469" s="177" t="s">
        <v>193</v>
      </c>
      <c r="K1469" s="177" t="s">
        <v>201</v>
      </c>
      <c r="L1469" s="177" t="s">
        <v>201</v>
      </c>
      <c r="M1469" s="177" t="s">
        <v>3039</v>
      </c>
      <c r="N1469" s="177" t="s">
        <v>195</v>
      </c>
    </row>
    <row r="1470" spans="1:14" x14ac:dyDescent="0.25">
      <c r="A1470" s="179">
        <v>43191</v>
      </c>
      <c r="B1470" s="177">
        <v>3446</v>
      </c>
      <c r="C1470" s="177" t="str">
        <f>VLOOKUP(B1470,'Chart of Accounts'!A:B,2,FALSE)</f>
        <v>PCard Uncoded Transactions</v>
      </c>
      <c r="D1470" s="177" t="s">
        <v>265</v>
      </c>
      <c r="E1470" s="177" t="s">
        <v>264</v>
      </c>
      <c r="F1470" s="177" t="s">
        <v>382</v>
      </c>
      <c r="G1470" s="177" t="s">
        <v>245</v>
      </c>
      <c r="H1470" s="177">
        <v>-17.39</v>
      </c>
      <c r="I1470" s="177">
        <v>0</v>
      </c>
      <c r="J1470" s="177" t="s">
        <v>193</v>
      </c>
      <c r="K1470" s="177" t="s">
        <v>201</v>
      </c>
      <c r="L1470" s="177" t="s">
        <v>201</v>
      </c>
      <c r="M1470" s="177" t="s">
        <v>3039</v>
      </c>
      <c r="N1470" s="177" t="s">
        <v>195</v>
      </c>
    </row>
    <row r="1471" spans="1:14" x14ac:dyDescent="0.25">
      <c r="A1471" s="179">
        <v>43191</v>
      </c>
      <c r="B1471" s="177">
        <v>3446</v>
      </c>
      <c r="C1471" s="177" t="str">
        <f>VLOOKUP(B1471,'Chart of Accounts'!A:B,2,FALSE)</f>
        <v>PCard Uncoded Transactions</v>
      </c>
      <c r="D1471" s="177" t="s">
        <v>265</v>
      </c>
      <c r="E1471" s="177" t="s">
        <v>264</v>
      </c>
      <c r="F1471" s="177" t="s">
        <v>3015</v>
      </c>
      <c r="G1471" s="177" t="s">
        <v>245</v>
      </c>
      <c r="H1471" s="177">
        <v>-16.34</v>
      </c>
      <c r="I1471" s="177">
        <v>0</v>
      </c>
      <c r="J1471" s="177" t="s">
        <v>193</v>
      </c>
      <c r="K1471" s="177" t="s">
        <v>201</v>
      </c>
      <c r="L1471" s="177" t="s">
        <v>201</v>
      </c>
      <c r="M1471" s="177" t="s">
        <v>3039</v>
      </c>
      <c r="N1471" s="177" t="s">
        <v>3018</v>
      </c>
    </row>
    <row r="1472" spans="1:14" x14ac:dyDescent="0.25">
      <c r="A1472" s="179">
        <v>43191</v>
      </c>
      <c r="B1472" s="177">
        <v>3446</v>
      </c>
      <c r="C1472" s="177" t="str">
        <f>VLOOKUP(B1472,'Chart of Accounts'!A:B,2,FALSE)</f>
        <v>PCard Uncoded Transactions</v>
      </c>
      <c r="D1472" s="177" t="s">
        <v>265</v>
      </c>
      <c r="E1472" s="177" t="s">
        <v>264</v>
      </c>
      <c r="F1472" s="177" t="s">
        <v>3015</v>
      </c>
      <c r="G1472" s="177" t="s">
        <v>245</v>
      </c>
      <c r="H1472" s="177">
        <v>-26.45</v>
      </c>
      <c r="I1472" s="177">
        <v>0</v>
      </c>
      <c r="J1472" s="177" t="s">
        <v>193</v>
      </c>
      <c r="K1472" s="177" t="s">
        <v>201</v>
      </c>
      <c r="L1472" s="177" t="s">
        <v>201</v>
      </c>
      <c r="M1472" s="177" t="s">
        <v>3039</v>
      </c>
      <c r="N1472" s="177" t="s">
        <v>3017</v>
      </c>
    </row>
    <row r="1473" spans="1:14" x14ac:dyDescent="0.25">
      <c r="A1473" s="179">
        <v>43191</v>
      </c>
      <c r="B1473" s="177">
        <v>3446</v>
      </c>
      <c r="C1473" s="177" t="str">
        <f>VLOOKUP(B1473,'Chart of Accounts'!A:B,2,FALSE)</f>
        <v>PCard Uncoded Transactions</v>
      </c>
      <c r="D1473" s="177" t="s">
        <v>265</v>
      </c>
      <c r="E1473" s="177" t="s">
        <v>264</v>
      </c>
      <c r="F1473" s="177" t="s">
        <v>3015</v>
      </c>
      <c r="G1473" s="177" t="s">
        <v>245</v>
      </c>
      <c r="H1473" s="177">
        <v>-661.5</v>
      </c>
      <c r="I1473" s="177">
        <v>0</v>
      </c>
      <c r="J1473" s="177" t="s">
        <v>193</v>
      </c>
      <c r="K1473" s="177" t="s">
        <v>201</v>
      </c>
      <c r="L1473" s="177" t="s">
        <v>201</v>
      </c>
      <c r="M1473" s="177" t="s">
        <v>3039</v>
      </c>
      <c r="N1473" s="177" t="s">
        <v>3016</v>
      </c>
    </row>
    <row r="1474" spans="1:14" x14ac:dyDescent="0.25">
      <c r="A1474" s="179">
        <v>43191</v>
      </c>
      <c r="B1474" s="177">
        <v>3446</v>
      </c>
      <c r="C1474" s="177" t="str">
        <f>VLOOKUP(B1474,'Chart of Accounts'!A:B,2,FALSE)</f>
        <v>PCard Uncoded Transactions</v>
      </c>
      <c r="D1474" s="177" t="s">
        <v>265</v>
      </c>
      <c r="E1474" s="177" t="s">
        <v>264</v>
      </c>
      <c r="F1474" s="177" t="s">
        <v>3015</v>
      </c>
      <c r="G1474" s="177" t="s">
        <v>245</v>
      </c>
      <c r="H1474" s="177">
        <v>-42.59</v>
      </c>
      <c r="I1474" s="177">
        <v>0</v>
      </c>
      <c r="J1474" s="177" t="s">
        <v>193</v>
      </c>
      <c r="K1474" s="177" t="s">
        <v>201</v>
      </c>
      <c r="L1474" s="177" t="s">
        <v>201</v>
      </c>
      <c r="M1474" s="177" t="s">
        <v>3039</v>
      </c>
      <c r="N1474" s="177" t="s">
        <v>3013</v>
      </c>
    </row>
    <row r="1475" spans="1:14" x14ac:dyDescent="0.25">
      <c r="A1475" s="179">
        <v>43191</v>
      </c>
      <c r="B1475" s="177">
        <v>3446</v>
      </c>
      <c r="C1475" s="177" t="str">
        <f>VLOOKUP(B1475,'Chart of Accounts'!A:B,2,FALSE)</f>
        <v>PCard Uncoded Transactions</v>
      </c>
      <c r="D1475" s="177" t="s">
        <v>265</v>
      </c>
      <c r="E1475" s="177" t="s">
        <v>264</v>
      </c>
      <c r="F1475" s="177" t="s">
        <v>3040</v>
      </c>
      <c r="G1475" s="177" t="s">
        <v>245</v>
      </c>
      <c r="H1475" s="178">
        <v>-1635.05</v>
      </c>
      <c r="I1475" s="177">
        <v>0</v>
      </c>
      <c r="J1475" s="177" t="s">
        <v>193</v>
      </c>
      <c r="K1475" s="177" t="s">
        <v>201</v>
      </c>
      <c r="L1475" s="177" t="s">
        <v>201</v>
      </c>
      <c r="M1475" s="177" t="s">
        <v>3039</v>
      </c>
    </row>
    <row r="1476" spans="1:14" x14ac:dyDescent="0.25">
      <c r="A1476" s="179">
        <v>43191</v>
      </c>
      <c r="B1476" s="177">
        <v>3446</v>
      </c>
      <c r="C1476" s="177" t="str">
        <f>VLOOKUP(B1476,'Chart of Accounts'!A:B,2,FALSE)</f>
        <v>PCard Uncoded Transactions</v>
      </c>
      <c r="D1476" s="177" t="s">
        <v>265</v>
      </c>
      <c r="E1476" s="177" t="s">
        <v>264</v>
      </c>
      <c r="F1476" s="181" t="s">
        <v>836</v>
      </c>
      <c r="G1476" s="177" t="s">
        <v>245</v>
      </c>
      <c r="H1476" s="181">
        <v>-31.83</v>
      </c>
      <c r="I1476" s="177">
        <v>0</v>
      </c>
      <c r="J1476" s="177" t="s">
        <v>193</v>
      </c>
      <c r="K1476" s="177" t="s">
        <v>201</v>
      </c>
      <c r="L1476" s="177" t="s">
        <v>201</v>
      </c>
      <c r="M1476" s="177" t="s">
        <v>2225</v>
      </c>
      <c r="N1476" s="177" t="s">
        <v>223</v>
      </c>
    </row>
    <row r="1477" spans="1:14" x14ac:dyDescent="0.25">
      <c r="A1477" s="179">
        <v>43191</v>
      </c>
      <c r="B1477" s="177">
        <v>3446</v>
      </c>
      <c r="C1477" s="177" t="str">
        <f>VLOOKUP(B1477,'Chart of Accounts'!A:B,2,FALSE)</f>
        <v>PCard Uncoded Transactions</v>
      </c>
      <c r="D1477" s="177" t="s">
        <v>265</v>
      </c>
      <c r="E1477" s="177" t="s">
        <v>264</v>
      </c>
      <c r="F1477" s="177" t="s">
        <v>1834</v>
      </c>
      <c r="G1477" s="177" t="s">
        <v>245</v>
      </c>
      <c r="H1477" s="177">
        <v>-11.97</v>
      </c>
      <c r="I1477" s="177">
        <v>0</v>
      </c>
      <c r="J1477" s="177" t="s">
        <v>193</v>
      </c>
      <c r="K1477" s="177" t="s">
        <v>201</v>
      </c>
      <c r="L1477" s="177" t="s">
        <v>201</v>
      </c>
      <c r="M1477" s="177" t="s">
        <v>3038</v>
      </c>
    </row>
    <row r="1478" spans="1:14" x14ac:dyDescent="0.25">
      <c r="A1478" s="179">
        <v>43191</v>
      </c>
      <c r="B1478" s="177">
        <v>3446</v>
      </c>
      <c r="C1478" s="177" t="str">
        <f>VLOOKUP(B1478,'Chart of Accounts'!A:B,2,FALSE)</f>
        <v>PCard Uncoded Transactions</v>
      </c>
      <c r="D1478" s="177" t="s">
        <v>265</v>
      </c>
      <c r="E1478" s="177" t="s">
        <v>264</v>
      </c>
      <c r="F1478" s="177" t="s">
        <v>3011</v>
      </c>
      <c r="G1478" s="177" t="s">
        <v>245</v>
      </c>
      <c r="H1478" s="177">
        <v>-195</v>
      </c>
      <c r="I1478" s="177">
        <v>0</v>
      </c>
      <c r="J1478" s="177" t="s">
        <v>193</v>
      </c>
      <c r="K1478" s="177" t="s">
        <v>201</v>
      </c>
      <c r="L1478" s="177" t="s">
        <v>201</v>
      </c>
      <c r="M1478" s="177" t="s">
        <v>3031</v>
      </c>
      <c r="N1478" s="177" t="s">
        <v>3037</v>
      </c>
    </row>
    <row r="1479" spans="1:14" x14ac:dyDescent="0.25">
      <c r="A1479" s="179">
        <v>43191</v>
      </c>
      <c r="B1479" s="177">
        <v>3446</v>
      </c>
      <c r="C1479" s="177" t="str">
        <f>VLOOKUP(B1479,'Chart of Accounts'!A:B,2,FALSE)</f>
        <v>PCard Uncoded Transactions</v>
      </c>
      <c r="D1479" s="177" t="s">
        <v>265</v>
      </c>
      <c r="E1479" s="177" t="s">
        <v>264</v>
      </c>
      <c r="F1479" s="177" t="s">
        <v>3011</v>
      </c>
      <c r="G1479" s="177" t="s">
        <v>245</v>
      </c>
      <c r="H1479" s="177">
        <v>-26.17</v>
      </c>
      <c r="I1479" s="177">
        <v>0</v>
      </c>
      <c r="J1479" s="177" t="s">
        <v>193</v>
      </c>
      <c r="K1479" s="177" t="s">
        <v>201</v>
      </c>
      <c r="L1479" s="177" t="s">
        <v>201</v>
      </c>
      <c r="M1479" s="177" t="s">
        <v>3031</v>
      </c>
      <c r="N1479" s="177" t="s">
        <v>195</v>
      </c>
    </row>
    <row r="1480" spans="1:14" x14ac:dyDescent="0.25">
      <c r="A1480" s="179">
        <v>43191</v>
      </c>
      <c r="B1480" s="177">
        <v>3446</v>
      </c>
      <c r="C1480" s="177" t="str">
        <f>VLOOKUP(B1480,'Chart of Accounts'!A:B,2,FALSE)</f>
        <v>PCard Uncoded Transactions</v>
      </c>
      <c r="D1480" s="177" t="s">
        <v>265</v>
      </c>
      <c r="E1480" s="177" t="s">
        <v>264</v>
      </c>
      <c r="F1480" s="177" t="s">
        <v>3011</v>
      </c>
      <c r="G1480" s="177" t="s">
        <v>245</v>
      </c>
      <c r="H1480" s="177">
        <v>-28</v>
      </c>
      <c r="I1480" s="177">
        <v>0</v>
      </c>
      <c r="J1480" s="177" t="s">
        <v>193</v>
      </c>
      <c r="K1480" s="177" t="s">
        <v>201</v>
      </c>
      <c r="L1480" s="177" t="s">
        <v>201</v>
      </c>
      <c r="M1480" s="177" t="s">
        <v>3031</v>
      </c>
      <c r="N1480" s="177" t="s">
        <v>195</v>
      </c>
    </row>
    <row r="1481" spans="1:14" x14ac:dyDescent="0.25">
      <c r="A1481" s="179">
        <v>43191</v>
      </c>
      <c r="B1481" s="177">
        <v>3446</v>
      </c>
      <c r="C1481" s="177" t="str">
        <f>VLOOKUP(B1481,'Chart of Accounts'!A:B,2,FALSE)</f>
        <v>PCard Uncoded Transactions</v>
      </c>
      <c r="D1481" s="177" t="s">
        <v>265</v>
      </c>
      <c r="E1481" s="177" t="s">
        <v>264</v>
      </c>
      <c r="F1481" s="177" t="s">
        <v>3011</v>
      </c>
      <c r="G1481" s="177" t="s">
        <v>245</v>
      </c>
      <c r="H1481" s="177">
        <v>-252.16</v>
      </c>
      <c r="I1481" s="177">
        <v>0</v>
      </c>
      <c r="J1481" s="177" t="s">
        <v>193</v>
      </c>
      <c r="K1481" s="177" t="s">
        <v>201</v>
      </c>
      <c r="L1481" s="177" t="s">
        <v>201</v>
      </c>
      <c r="M1481" s="177" t="s">
        <v>3031</v>
      </c>
      <c r="N1481" s="177" t="s">
        <v>3036</v>
      </c>
    </row>
    <row r="1482" spans="1:14" x14ac:dyDescent="0.25">
      <c r="A1482" s="179">
        <v>43191</v>
      </c>
      <c r="B1482" s="177">
        <v>3446</v>
      </c>
      <c r="C1482" s="177" t="str">
        <f>VLOOKUP(B1482,'Chart of Accounts'!A:B,2,FALSE)</f>
        <v>PCard Uncoded Transactions</v>
      </c>
      <c r="D1482" s="177" t="s">
        <v>265</v>
      </c>
      <c r="E1482" s="177" t="s">
        <v>264</v>
      </c>
      <c r="F1482" s="177" t="s">
        <v>3011</v>
      </c>
      <c r="G1482" s="177" t="s">
        <v>245</v>
      </c>
      <c r="H1482" s="178">
        <v>-2923.47</v>
      </c>
      <c r="I1482" s="177">
        <v>0</v>
      </c>
      <c r="J1482" s="177" t="s">
        <v>193</v>
      </c>
      <c r="K1482" s="177" t="s">
        <v>201</v>
      </c>
      <c r="L1482" s="177" t="s">
        <v>201</v>
      </c>
      <c r="M1482" s="177" t="s">
        <v>3031</v>
      </c>
      <c r="N1482" s="177" t="s">
        <v>3035</v>
      </c>
    </row>
    <row r="1483" spans="1:14" x14ac:dyDescent="0.25">
      <c r="A1483" s="179">
        <v>43191</v>
      </c>
      <c r="B1483" s="177">
        <v>3446</v>
      </c>
      <c r="C1483" s="177" t="str">
        <f>VLOOKUP(B1483,'Chart of Accounts'!A:B,2,FALSE)</f>
        <v>PCard Uncoded Transactions</v>
      </c>
      <c r="D1483" s="177" t="s">
        <v>265</v>
      </c>
      <c r="E1483" s="177" t="s">
        <v>264</v>
      </c>
      <c r="F1483" s="177" t="s">
        <v>3011</v>
      </c>
      <c r="G1483" s="177" t="s">
        <v>245</v>
      </c>
      <c r="H1483" s="177">
        <v>-6.52</v>
      </c>
      <c r="I1483" s="177">
        <v>0</v>
      </c>
      <c r="J1483" s="177" t="s">
        <v>193</v>
      </c>
      <c r="K1483" s="177" t="s">
        <v>201</v>
      </c>
      <c r="L1483" s="177" t="s">
        <v>201</v>
      </c>
      <c r="M1483" s="177" t="s">
        <v>3031</v>
      </c>
      <c r="N1483" s="177" t="s">
        <v>222</v>
      </c>
    </row>
    <row r="1484" spans="1:14" x14ac:dyDescent="0.25">
      <c r="A1484" s="179">
        <v>43191</v>
      </c>
      <c r="B1484" s="177">
        <v>3446</v>
      </c>
      <c r="C1484" s="177" t="str">
        <f>VLOOKUP(B1484,'Chart of Accounts'!A:B,2,FALSE)</f>
        <v>PCard Uncoded Transactions</v>
      </c>
      <c r="D1484" s="177" t="s">
        <v>265</v>
      </c>
      <c r="E1484" s="177" t="s">
        <v>264</v>
      </c>
      <c r="F1484" s="177" t="s">
        <v>3011</v>
      </c>
      <c r="G1484" s="177" t="s">
        <v>245</v>
      </c>
      <c r="H1484" s="177">
        <v>-63.39</v>
      </c>
      <c r="I1484" s="177">
        <v>0</v>
      </c>
      <c r="J1484" s="177" t="s">
        <v>193</v>
      </c>
      <c r="K1484" s="177" t="s">
        <v>201</v>
      </c>
      <c r="L1484" s="177" t="s">
        <v>201</v>
      </c>
      <c r="M1484" s="177" t="s">
        <v>3031</v>
      </c>
      <c r="N1484" s="177" t="s">
        <v>223</v>
      </c>
    </row>
    <row r="1485" spans="1:14" x14ac:dyDescent="0.25">
      <c r="A1485" s="179">
        <v>43191</v>
      </c>
      <c r="B1485" s="177">
        <v>3446</v>
      </c>
      <c r="C1485" s="177" t="str">
        <f>VLOOKUP(B1485,'Chart of Accounts'!A:B,2,FALSE)</f>
        <v>PCard Uncoded Transactions</v>
      </c>
      <c r="D1485" s="177" t="s">
        <v>265</v>
      </c>
      <c r="E1485" s="177" t="s">
        <v>264</v>
      </c>
      <c r="F1485" s="177" t="s">
        <v>2161</v>
      </c>
      <c r="G1485" s="177" t="s">
        <v>245</v>
      </c>
      <c r="H1485" s="177">
        <v>-21.74</v>
      </c>
      <c r="I1485" s="177">
        <v>0</v>
      </c>
      <c r="J1485" s="177" t="s">
        <v>193</v>
      </c>
      <c r="K1485" s="177" t="s">
        <v>201</v>
      </c>
      <c r="L1485" s="177" t="s">
        <v>201</v>
      </c>
      <c r="M1485" s="177" t="s">
        <v>3031</v>
      </c>
      <c r="N1485" s="177" t="s">
        <v>448</v>
      </c>
    </row>
    <row r="1486" spans="1:14" x14ac:dyDescent="0.25">
      <c r="A1486" s="179">
        <v>43191</v>
      </c>
      <c r="B1486" s="177">
        <v>3446</v>
      </c>
      <c r="C1486" s="177" t="str">
        <f>VLOOKUP(B1486,'Chart of Accounts'!A:B,2,FALSE)</f>
        <v>PCard Uncoded Transactions</v>
      </c>
      <c r="D1486" s="177" t="s">
        <v>265</v>
      </c>
      <c r="E1486" s="177" t="s">
        <v>264</v>
      </c>
      <c r="F1486" s="177" t="s">
        <v>2161</v>
      </c>
      <c r="G1486" s="177" t="s">
        <v>245</v>
      </c>
      <c r="H1486" s="177">
        <v>-112.58</v>
      </c>
      <c r="I1486" s="177">
        <v>0</v>
      </c>
      <c r="J1486" s="177" t="s">
        <v>193</v>
      </c>
      <c r="K1486" s="177" t="s">
        <v>201</v>
      </c>
      <c r="L1486" s="177" t="s">
        <v>201</v>
      </c>
      <c r="M1486" s="177" t="s">
        <v>3031</v>
      </c>
      <c r="N1486" s="177" t="s">
        <v>3034</v>
      </c>
    </row>
    <row r="1487" spans="1:14" x14ac:dyDescent="0.25">
      <c r="A1487" s="179">
        <v>43191</v>
      </c>
      <c r="B1487" s="177">
        <v>3446</v>
      </c>
      <c r="C1487" s="177" t="str">
        <f>VLOOKUP(B1487,'Chart of Accounts'!A:B,2,FALSE)</f>
        <v>PCard Uncoded Transactions</v>
      </c>
      <c r="D1487" s="177" t="s">
        <v>265</v>
      </c>
      <c r="E1487" s="177" t="s">
        <v>264</v>
      </c>
      <c r="F1487" s="177" t="s">
        <v>382</v>
      </c>
      <c r="G1487" s="177" t="s">
        <v>245</v>
      </c>
      <c r="H1487" s="177">
        <v>-312.17</v>
      </c>
      <c r="I1487" s="177">
        <v>0</v>
      </c>
      <c r="J1487" s="177" t="s">
        <v>193</v>
      </c>
      <c r="K1487" s="177" t="s">
        <v>201</v>
      </c>
      <c r="L1487" s="177" t="s">
        <v>201</v>
      </c>
      <c r="M1487" s="177" t="s">
        <v>3031</v>
      </c>
      <c r="N1487" s="177" t="s">
        <v>195</v>
      </c>
    </row>
    <row r="1488" spans="1:14" x14ac:dyDescent="0.25">
      <c r="A1488" s="179">
        <v>43191</v>
      </c>
      <c r="B1488" s="177">
        <v>3446</v>
      </c>
      <c r="C1488" s="177" t="str">
        <f>VLOOKUP(B1488,'Chart of Accounts'!A:B,2,FALSE)</f>
        <v>PCard Uncoded Transactions</v>
      </c>
      <c r="D1488" s="177" t="s">
        <v>265</v>
      </c>
      <c r="E1488" s="177" t="s">
        <v>264</v>
      </c>
      <c r="F1488" s="177" t="s">
        <v>382</v>
      </c>
      <c r="G1488" s="177" t="s">
        <v>245</v>
      </c>
      <c r="H1488" s="177">
        <v>-13.04</v>
      </c>
      <c r="I1488" s="177">
        <v>0</v>
      </c>
      <c r="J1488" s="177" t="s">
        <v>193</v>
      </c>
      <c r="K1488" s="177" t="s">
        <v>201</v>
      </c>
      <c r="L1488" s="177" t="s">
        <v>201</v>
      </c>
      <c r="M1488" s="177" t="s">
        <v>3031</v>
      </c>
      <c r="N1488" s="177" t="s">
        <v>195</v>
      </c>
    </row>
    <row r="1489" spans="1:14" x14ac:dyDescent="0.25">
      <c r="A1489" s="179">
        <v>43191</v>
      </c>
      <c r="B1489" s="177">
        <v>3446</v>
      </c>
      <c r="C1489" s="177" t="str">
        <f>VLOOKUP(B1489,'Chart of Accounts'!A:B,2,FALSE)</f>
        <v>PCard Uncoded Transactions</v>
      </c>
      <c r="D1489" s="177" t="s">
        <v>265</v>
      </c>
      <c r="E1489" s="177" t="s">
        <v>264</v>
      </c>
      <c r="F1489" s="177" t="s">
        <v>382</v>
      </c>
      <c r="G1489" s="177" t="s">
        <v>245</v>
      </c>
      <c r="H1489" s="177">
        <v>-206.95</v>
      </c>
      <c r="I1489" s="177">
        <v>0</v>
      </c>
      <c r="J1489" s="177" t="s">
        <v>193</v>
      </c>
      <c r="K1489" s="177" t="s">
        <v>201</v>
      </c>
      <c r="L1489" s="177" t="s">
        <v>201</v>
      </c>
      <c r="M1489" s="177" t="s">
        <v>3031</v>
      </c>
      <c r="N1489" s="177" t="s">
        <v>3033</v>
      </c>
    </row>
    <row r="1490" spans="1:14" x14ac:dyDescent="0.25">
      <c r="A1490" s="179">
        <v>43191</v>
      </c>
      <c r="B1490" s="177">
        <v>3446</v>
      </c>
      <c r="C1490" s="177" t="str">
        <f>VLOOKUP(B1490,'Chart of Accounts'!A:B,2,FALSE)</f>
        <v>PCard Uncoded Transactions</v>
      </c>
      <c r="D1490" s="177" t="s">
        <v>265</v>
      </c>
      <c r="E1490" s="177" t="s">
        <v>264</v>
      </c>
      <c r="F1490" s="177" t="s">
        <v>382</v>
      </c>
      <c r="G1490" s="177" t="s">
        <v>245</v>
      </c>
      <c r="H1490" s="177">
        <v>-155.63999999999999</v>
      </c>
      <c r="I1490" s="177">
        <v>0</v>
      </c>
      <c r="J1490" s="177" t="s">
        <v>193</v>
      </c>
      <c r="K1490" s="177" t="s">
        <v>201</v>
      </c>
      <c r="L1490" s="177" t="s">
        <v>201</v>
      </c>
      <c r="M1490" s="177" t="s">
        <v>3031</v>
      </c>
      <c r="N1490" s="177" t="s">
        <v>3032</v>
      </c>
    </row>
    <row r="1491" spans="1:14" x14ac:dyDescent="0.25">
      <c r="A1491" s="179">
        <v>43191</v>
      </c>
      <c r="B1491" s="177">
        <v>3446</v>
      </c>
      <c r="C1491" s="177" t="str">
        <f>VLOOKUP(B1491,'Chart of Accounts'!A:B,2,FALSE)</f>
        <v>PCard Uncoded Transactions</v>
      </c>
      <c r="D1491" s="177" t="s">
        <v>265</v>
      </c>
      <c r="E1491" s="177" t="s">
        <v>264</v>
      </c>
      <c r="F1491" s="177" t="s">
        <v>382</v>
      </c>
      <c r="G1491" s="177" t="s">
        <v>245</v>
      </c>
      <c r="H1491" s="177">
        <v>-19.13</v>
      </c>
      <c r="I1491" s="177">
        <v>0</v>
      </c>
      <c r="J1491" s="177" t="s">
        <v>193</v>
      </c>
      <c r="K1491" s="177" t="s">
        <v>201</v>
      </c>
      <c r="L1491" s="177" t="s">
        <v>201</v>
      </c>
      <c r="M1491" s="177" t="s">
        <v>3031</v>
      </c>
      <c r="N1491" s="177" t="s">
        <v>195</v>
      </c>
    </row>
    <row r="1492" spans="1:14" x14ac:dyDescent="0.25">
      <c r="A1492" s="179">
        <v>43191</v>
      </c>
      <c r="B1492" s="177">
        <v>3446</v>
      </c>
      <c r="C1492" s="177" t="str">
        <f>VLOOKUP(B1492,'Chart of Accounts'!A:B,2,FALSE)</f>
        <v>PCard Uncoded Transactions</v>
      </c>
      <c r="D1492" s="177" t="s">
        <v>265</v>
      </c>
      <c r="E1492" s="177" t="s">
        <v>264</v>
      </c>
      <c r="F1492" s="177" t="s">
        <v>382</v>
      </c>
      <c r="G1492" s="177" t="s">
        <v>245</v>
      </c>
      <c r="H1492" s="177">
        <v>-263.60000000000002</v>
      </c>
      <c r="I1492" s="177">
        <v>0</v>
      </c>
      <c r="J1492" s="177" t="s">
        <v>193</v>
      </c>
      <c r="K1492" s="177" t="s">
        <v>201</v>
      </c>
      <c r="L1492" s="177" t="s">
        <v>201</v>
      </c>
      <c r="M1492" s="177" t="s">
        <v>3031</v>
      </c>
      <c r="N1492" s="177" t="s">
        <v>3024</v>
      </c>
    </row>
    <row r="1493" spans="1:14" x14ac:dyDescent="0.25">
      <c r="A1493" s="179">
        <v>43191</v>
      </c>
      <c r="B1493" s="177">
        <v>3446</v>
      </c>
      <c r="C1493" s="177" t="str">
        <f>VLOOKUP(B1493,'Chart of Accounts'!A:B,2,FALSE)</f>
        <v>PCard Uncoded Transactions</v>
      </c>
      <c r="D1493" s="177" t="s">
        <v>265</v>
      </c>
      <c r="E1493" s="177" t="s">
        <v>264</v>
      </c>
      <c r="F1493" s="177" t="s">
        <v>382</v>
      </c>
      <c r="G1493" s="177" t="s">
        <v>245</v>
      </c>
      <c r="H1493" s="177">
        <v>-177.83</v>
      </c>
      <c r="I1493" s="177">
        <v>0</v>
      </c>
      <c r="J1493" s="177" t="s">
        <v>193</v>
      </c>
      <c r="K1493" s="177" t="s">
        <v>201</v>
      </c>
      <c r="L1493" s="177" t="s">
        <v>201</v>
      </c>
      <c r="M1493" s="177" t="s">
        <v>3031</v>
      </c>
      <c r="N1493" s="177" t="s">
        <v>195</v>
      </c>
    </row>
    <row r="1494" spans="1:14" x14ac:dyDescent="0.25">
      <c r="A1494" s="179">
        <v>43191</v>
      </c>
      <c r="B1494" s="177">
        <v>3446</v>
      </c>
      <c r="C1494" s="177" t="str">
        <f>VLOOKUP(B1494,'Chart of Accounts'!A:B,2,FALSE)</f>
        <v>PCard Uncoded Transactions</v>
      </c>
      <c r="D1494" s="177" t="s">
        <v>265</v>
      </c>
      <c r="E1494" s="177" t="s">
        <v>264</v>
      </c>
      <c r="F1494" s="177" t="s">
        <v>382</v>
      </c>
      <c r="G1494" s="177" t="s">
        <v>245</v>
      </c>
      <c r="H1494" s="177">
        <v>-135.49</v>
      </c>
      <c r="I1494" s="177">
        <v>0</v>
      </c>
      <c r="J1494" s="177" t="s">
        <v>193</v>
      </c>
      <c r="K1494" s="177" t="s">
        <v>201</v>
      </c>
      <c r="L1494" s="177" t="s">
        <v>201</v>
      </c>
      <c r="M1494" s="177" t="s">
        <v>3031</v>
      </c>
      <c r="N1494" s="177" t="s">
        <v>2979</v>
      </c>
    </row>
    <row r="1495" spans="1:14" x14ac:dyDescent="0.25">
      <c r="A1495" s="179">
        <v>43191</v>
      </c>
      <c r="B1495" s="177">
        <v>3446</v>
      </c>
      <c r="C1495" s="177" t="str">
        <f>VLOOKUP(B1495,'Chart of Accounts'!A:B,2,FALSE)</f>
        <v>PCard Uncoded Transactions</v>
      </c>
      <c r="D1495" s="177" t="s">
        <v>265</v>
      </c>
      <c r="E1495" s="177" t="s">
        <v>264</v>
      </c>
      <c r="F1495" s="177" t="s">
        <v>382</v>
      </c>
      <c r="G1495" s="177" t="s">
        <v>245</v>
      </c>
      <c r="H1495" s="177">
        <v>-35.83</v>
      </c>
      <c r="I1495" s="177">
        <v>0</v>
      </c>
      <c r="J1495" s="177" t="s">
        <v>193</v>
      </c>
      <c r="K1495" s="177" t="s">
        <v>201</v>
      </c>
      <c r="L1495" s="177" t="s">
        <v>201</v>
      </c>
      <c r="M1495" s="177" t="s">
        <v>3031</v>
      </c>
      <c r="N1495" s="177" t="s">
        <v>195</v>
      </c>
    </row>
    <row r="1496" spans="1:14" x14ac:dyDescent="0.25">
      <c r="A1496" s="179">
        <v>43220</v>
      </c>
      <c r="B1496" s="177">
        <v>3446</v>
      </c>
      <c r="C1496" s="177" t="str">
        <f>VLOOKUP(B1496,'Chart of Accounts'!A:B,2,FALSE)</f>
        <v>PCard Uncoded Transactions</v>
      </c>
      <c r="D1496" s="177" t="s">
        <v>265</v>
      </c>
      <c r="E1496" s="177" t="s">
        <v>264</v>
      </c>
      <c r="F1496" s="177" t="s">
        <v>3011</v>
      </c>
      <c r="G1496" s="177" t="s">
        <v>245</v>
      </c>
      <c r="H1496" s="177">
        <v>186.65</v>
      </c>
      <c r="I1496" s="177">
        <v>0</v>
      </c>
      <c r="J1496" s="177" t="s">
        <v>193</v>
      </c>
      <c r="K1496" s="177" t="s">
        <v>201</v>
      </c>
      <c r="L1496" s="177" t="s">
        <v>201</v>
      </c>
      <c r="M1496" s="177" t="s">
        <v>3030</v>
      </c>
      <c r="N1496" s="177" t="s">
        <v>2226</v>
      </c>
    </row>
    <row r="1497" spans="1:14" x14ac:dyDescent="0.25">
      <c r="A1497" s="179">
        <v>43220</v>
      </c>
      <c r="B1497" s="177">
        <v>3446</v>
      </c>
      <c r="C1497" s="177" t="str">
        <f>VLOOKUP(B1497,'Chart of Accounts'!A:B,2,FALSE)</f>
        <v>PCard Uncoded Transactions</v>
      </c>
      <c r="D1497" s="177" t="s">
        <v>265</v>
      </c>
      <c r="E1497" s="177" t="s">
        <v>264</v>
      </c>
      <c r="F1497" s="177" t="s">
        <v>3011</v>
      </c>
      <c r="G1497" s="177" t="s">
        <v>245</v>
      </c>
      <c r="H1497" s="177">
        <v>6.52</v>
      </c>
      <c r="I1497" s="177">
        <v>0</v>
      </c>
      <c r="J1497" s="177" t="s">
        <v>193</v>
      </c>
      <c r="K1497" s="177" t="s">
        <v>201</v>
      </c>
      <c r="L1497" s="177" t="s">
        <v>201</v>
      </c>
      <c r="M1497" s="177" t="s">
        <v>3030</v>
      </c>
      <c r="N1497" s="177" t="s">
        <v>222</v>
      </c>
    </row>
    <row r="1498" spans="1:14" x14ac:dyDescent="0.25">
      <c r="A1498" s="179">
        <v>43220</v>
      </c>
      <c r="B1498" s="177">
        <v>3446</v>
      </c>
      <c r="C1498" s="177" t="str">
        <f>VLOOKUP(B1498,'Chart of Accounts'!A:B,2,FALSE)</f>
        <v>PCard Uncoded Transactions</v>
      </c>
      <c r="D1498" s="177" t="s">
        <v>265</v>
      </c>
      <c r="E1498" s="177" t="s">
        <v>264</v>
      </c>
      <c r="F1498" s="177" t="s">
        <v>2161</v>
      </c>
      <c r="G1498" s="177" t="s">
        <v>245</v>
      </c>
      <c r="H1498" s="177">
        <v>129.57</v>
      </c>
      <c r="I1498" s="177">
        <v>0</v>
      </c>
      <c r="J1498" s="177" t="s">
        <v>193</v>
      </c>
      <c r="K1498" s="177" t="s">
        <v>201</v>
      </c>
      <c r="L1498" s="177" t="s">
        <v>201</v>
      </c>
      <c r="M1498" s="177" t="s">
        <v>3030</v>
      </c>
      <c r="N1498" s="177" t="s">
        <v>3026</v>
      </c>
    </row>
    <row r="1499" spans="1:14" x14ac:dyDescent="0.25">
      <c r="A1499" s="179">
        <v>43220</v>
      </c>
      <c r="B1499" s="177">
        <v>3446</v>
      </c>
      <c r="C1499" s="177" t="str">
        <f>VLOOKUP(B1499,'Chart of Accounts'!A:B,2,FALSE)</f>
        <v>PCard Uncoded Transactions</v>
      </c>
      <c r="D1499" s="177" t="s">
        <v>265</v>
      </c>
      <c r="E1499" s="177" t="s">
        <v>264</v>
      </c>
      <c r="F1499" s="177" t="s">
        <v>382</v>
      </c>
      <c r="G1499" s="177" t="s">
        <v>245</v>
      </c>
      <c r="H1499" s="177">
        <v>110.87</v>
      </c>
      <c r="I1499" s="177">
        <v>0</v>
      </c>
      <c r="J1499" s="177" t="s">
        <v>193</v>
      </c>
      <c r="K1499" s="177" t="s">
        <v>201</v>
      </c>
      <c r="L1499" s="177" t="s">
        <v>201</v>
      </c>
      <c r="M1499" s="177" t="s">
        <v>3030</v>
      </c>
      <c r="N1499" s="177" t="s">
        <v>3025</v>
      </c>
    </row>
    <row r="1500" spans="1:14" x14ac:dyDescent="0.25">
      <c r="A1500" s="179">
        <v>43220</v>
      </c>
      <c r="B1500" s="177">
        <v>3446</v>
      </c>
      <c r="C1500" s="177" t="str">
        <f>VLOOKUP(B1500,'Chart of Accounts'!A:B,2,FALSE)</f>
        <v>PCard Uncoded Transactions</v>
      </c>
      <c r="D1500" s="177" t="s">
        <v>265</v>
      </c>
      <c r="E1500" s="177" t="s">
        <v>264</v>
      </c>
      <c r="F1500" s="177" t="s">
        <v>382</v>
      </c>
      <c r="G1500" s="177" t="s">
        <v>245</v>
      </c>
      <c r="H1500" s="178">
        <v>4029.34</v>
      </c>
      <c r="I1500" s="177">
        <v>0</v>
      </c>
      <c r="J1500" s="177" t="s">
        <v>193</v>
      </c>
      <c r="K1500" s="177" t="s">
        <v>201</v>
      </c>
      <c r="L1500" s="177" t="s">
        <v>201</v>
      </c>
      <c r="M1500" s="177" t="s">
        <v>3030</v>
      </c>
      <c r="N1500" s="177" t="s">
        <v>3024</v>
      </c>
    </row>
    <row r="1501" spans="1:14" x14ac:dyDescent="0.25">
      <c r="A1501" s="179">
        <v>43220</v>
      </c>
      <c r="B1501" s="177">
        <v>3446</v>
      </c>
      <c r="C1501" s="177" t="str">
        <f>VLOOKUP(B1501,'Chart of Accounts'!A:B,2,FALSE)</f>
        <v>PCard Uncoded Transactions</v>
      </c>
      <c r="D1501" s="177" t="s">
        <v>265</v>
      </c>
      <c r="E1501" s="177" t="s">
        <v>264</v>
      </c>
      <c r="F1501" s="177" t="s">
        <v>382</v>
      </c>
      <c r="G1501" s="177" t="s">
        <v>245</v>
      </c>
      <c r="H1501" s="177">
        <v>200</v>
      </c>
      <c r="I1501" s="177">
        <v>0</v>
      </c>
      <c r="J1501" s="177" t="s">
        <v>193</v>
      </c>
      <c r="K1501" s="177" t="s">
        <v>201</v>
      </c>
      <c r="L1501" s="177" t="s">
        <v>201</v>
      </c>
      <c r="M1501" s="177" t="s">
        <v>3030</v>
      </c>
      <c r="N1501" s="177" t="s">
        <v>195</v>
      </c>
    </row>
    <row r="1502" spans="1:14" x14ac:dyDescent="0.25">
      <c r="A1502" s="179">
        <v>43220</v>
      </c>
      <c r="B1502" s="177">
        <v>3446</v>
      </c>
      <c r="C1502" s="177" t="str">
        <f>VLOOKUP(B1502,'Chart of Accounts'!A:B,2,FALSE)</f>
        <v>PCard Uncoded Transactions</v>
      </c>
      <c r="D1502" s="177" t="s">
        <v>265</v>
      </c>
      <c r="E1502" s="177" t="s">
        <v>264</v>
      </c>
      <c r="F1502" s="177" t="s">
        <v>3023</v>
      </c>
      <c r="G1502" s="177" t="s">
        <v>245</v>
      </c>
      <c r="H1502" s="177">
        <v>134.78</v>
      </c>
      <c r="I1502" s="177">
        <v>0</v>
      </c>
      <c r="J1502" s="177" t="s">
        <v>193</v>
      </c>
      <c r="K1502" s="177" t="s">
        <v>201</v>
      </c>
      <c r="L1502" s="177" t="s">
        <v>201</v>
      </c>
      <c r="M1502" s="177" t="s">
        <v>3030</v>
      </c>
      <c r="N1502" s="177" t="s">
        <v>195</v>
      </c>
    </row>
    <row r="1503" spans="1:14" x14ac:dyDescent="0.25">
      <c r="A1503" s="179">
        <v>43220</v>
      </c>
      <c r="B1503" s="177">
        <v>3446</v>
      </c>
      <c r="C1503" s="177" t="str">
        <f>VLOOKUP(B1503,'Chart of Accounts'!A:B,2,FALSE)</f>
        <v>PCard Uncoded Transactions</v>
      </c>
      <c r="D1503" s="177" t="s">
        <v>265</v>
      </c>
      <c r="E1503" s="177" t="s">
        <v>264</v>
      </c>
      <c r="F1503" s="177" t="s">
        <v>3023</v>
      </c>
      <c r="G1503" s="177" t="s">
        <v>245</v>
      </c>
      <c r="H1503" s="177">
        <v>107.83</v>
      </c>
      <c r="I1503" s="177">
        <v>0</v>
      </c>
      <c r="J1503" s="177" t="s">
        <v>193</v>
      </c>
      <c r="K1503" s="177" t="s">
        <v>201</v>
      </c>
      <c r="L1503" s="177" t="s">
        <v>201</v>
      </c>
      <c r="M1503" s="177" t="s">
        <v>3030</v>
      </c>
      <c r="N1503" s="177" t="s">
        <v>195</v>
      </c>
    </row>
    <row r="1504" spans="1:14" x14ac:dyDescent="0.25">
      <c r="A1504" s="179">
        <v>43220</v>
      </c>
      <c r="B1504" s="177">
        <v>3446</v>
      </c>
      <c r="C1504" s="177" t="str">
        <f>VLOOKUP(B1504,'Chart of Accounts'!A:B,2,FALSE)</f>
        <v>PCard Uncoded Transactions</v>
      </c>
      <c r="D1504" s="177" t="s">
        <v>265</v>
      </c>
      <c r="E1504" s="177" t="s">
        <v>264</v>
      </c>
      <c r="F1504" s="177" t="s">
        <v>1731</v>
      </c>
      <c r="G1504" s="177" t="s">
        <v>245</v>
      </c>
      <c r="H1504" s="177">
        <v>80.260000000000005</v>
      </c>
      <c r="I1504" s="177">
        <v>0</v>
      </c>
      <c r="J1504" s="177" t="s">
        <v>193</v>
      </c>
      <c r="K1504" s="177" t="s">
        <v>201</v>
      </c>
      <c r="L1504" s="177" t="s">
        <v>201</v>
      </c>
      <c r="M1504" s="177" t="s">
        <v>3030</v>
      </c>
      <c r="N1504" s="177" t="s">
        <v>221</v>
      </c>
    </row>
    <row r="1505" spans="1:14" x14ac:dyDescent="0.25">
      <c r="A1505" s="179">
        <v>43220</v>
      </c>
      <c r="B1505" s="177">
        <v>3446</v>
      </c>
      <c r="C1505" s="177" t="str">
        <f>VLOOKUP(B1505,'Chart of Accounts'!A:B,2,FALSE)</f>
        <v>PCard Uncoded Transactions</v>
      </c>
      <c r="D1505" s="177" t="s">
        <v>265</v>
      </c>
      <c r="E1505" s="177" t="s">
        <v>264</v>
      </c>
      <c r="F1505" s="177" t="s">
        <v>1731</v>
      </c>
      <c r="G1505" s="177" t="s">
        <v>245</v>
      </c>
      <c r="H1505" s="177">
        <v>395</v>
      </c>
      <c r="I1505" s="177">
        <v>0</v>
      </c>
      <c r="J1505" s="177" t="s">
        <v>193</v>
      </c>
      <c r="K1505" s="177" t="s">
        <v>201</v>
      </c>
      <c r="L1505" s="177" t="s">
        <v>201</v>
      </c>
      <c r="M1505" s="177" t="s">
        <v>3030</v>
      </c>
      <c r="N1505" s="177" t="s">
        <v>3022</v>
      </c>
    </row>
    <row r="1506" spans="1:14" x14ac:dyDescent="0.25">
      <c r="A1506" s="179">
        <v>43220</v>
      </c>
      <c r="B1506" s="177">
        <v>3446</v>
      </c>
      <c r="C1506" s="177" t="str">
        <f>VLOOKUP(B1506,'Chart of Accounts'!A:B,2,FALSE)</f>
        <v>PCard Uncoded Transactions</v>
      </c>
      <c r="D1506" s="177" t="s">
        <v>265</v>
      </c>
      <c r="E1506" s="177" t="s">
        <v>264</v>
      </c>
      <c r="F1506" s="177" t="s">
        <v>1731</v>
      </c>
      <c r="G1506" s="177" t="s">
        <v>245</v>
      </c>
      <c r="H1506" s="177">
        <v>54.17</v>
      </c>
      <c r="I1506" s="177">
        <v>0</v>
      </c>
      <c r="J1506" s="177" t="s">
        <v>193</v>
      </c>
      <c r="K1506" s="177" t="s">
        <v>201</v>
      </c>
      <c r="L1506" s="177" t="s">
        <v>201</v>
      </c>
      <c r="M1506" s="177" t="s">
        <v>3030</v>
      </c>
      <c r="N1506" s="177" t="s">
        <v>221</v>
      </c>
    </row>
    <row r="1507" spans="1:14" x14ac:dyDescent="0.25">
      <c r="A1507" s="179">
        <v>43220</v>
      </c>
      <c r="B1507" s="177">
        <v>3446</v>
      </c>
      <c r="C1507" s="177" t="str">
        <f>VLOOKUP(B1507,'Chart of Accounts'!A:B,2,FALSE)</f>
        <v>PCard Uncoded Transactions</v>
      </c>
      <c r="D1507" s="177" t="s">
        <v>265</v>
      </c>
      <c r="E1507" s="177" t="s">
        <v>264</v>
      </c>
      <c r="F1507" s="177" t="s">
        <v>1731</v>
      </c>
      <c r="G1507" s="177" t="s">
        <v>245</v>
      </c>
      <c r="H1507" s="177">
        <v>54.17</v>
      </c>
      <c r="I1507" s="177">
        <v>0</v>
      </c>
      <c r="J1507" s="177" t="s">
        <v>193</v>
      </c>
      <c r="K1507" s="177" t="s">
        <v>201</v>
      </c>
      <c r="L1507" s="177" t="s">
        <v>201</v>
      </c>
      <c r="M1507" s="177" t="s">
        <v>3030</v>
      </c>
      <c r="N1507" s="177" t="s">
        <v>221</v>
      </c>
    </row>
    <row r="1508" spans="1:14" x14ac:dyDescent="0.25">
      <c r="A1508" s="179">
        <v>43220</v>
      </c>
      <c r="B1508" s="177">
        <v>3446</v>
      </c>
      <c r="C1508" s="177" t="str">
        <f>VLOOKUP(B1508,'Chart of Accounts'!A:B,2,FALSE)</f>
        <v>PCard Uncoded Transactions</v>
      </c>
      <c r="D1508" s="177" t="s">
        <v>265</v>
      </c>
      <c r="E1508" s="177" t="s">
        <v>264</v>
      </c>
      <c r="F1508" s="177" t="s">
        <v>1731</v>
      </c>
      <c r="G1508" s="177" t="s">
        <v>245</v>
      </c>
      <c r="H1508" s="177">
        <v>395</v>
      </c>
      <c r="I1508" s="177">
        <v>0</v>
      </c>
      <c r="J1508" s="177" t="s">
        <v>193</v>
      </c>
      <c r="K1508" s="177" t="s">
        <v>201</v>
      </c>
      <c r="L1508" s="177" t="s">
        <v>201</v>
      </c>
      <c r="M1508" s="177" t="s">
        <v>3030</v>
      </c>
      <c r="N1508" s="177" t="s">
        <v>3022</v>
      </c>
    </row>
    <row r="1509" spans="1:14" x14ac:dyDescent="0.25">
      <c r="A1509" s="179">
        <v>43220</v>
      </c>
      <c r="B1509" s="177">
        <v>3446</v>
      </c>
      <c r="C1509" s="177" t="str">
        <f>VLOOKUP(B1509,'Chart of Accounts'!A:B,2,FALSE)</f>
        <v>PCard Uncoded Transactions</v>
      </c>
      <c r="D1509" s="177" t="s">
        <v>265</v>
      </c>
      <c r="E1509" s="177" t="s">
        <v>264</v>
      </c>
      <c r="F1509" s="177" t="s">
        <v>1731</v>
      </c>
      <c r="G1509" s="177" t="s">
        <v>245</v>
      </c>
      <c r="H1509" s="177">
        <v>36.78</v>
      </c>
      <c r="I1509" s="177">
        <v>0</v>
      </c>
      <c r="J1509" s="177" t="s">
        <v>193</v>
      </c>
      <c r="K1509" s="177" t="s">
        <v>201</v>
      </c>
      <c r="L1509" s="177" t="s">
        <v>201</v>
      </c>
      <c r="M1509" s="177" t="s">
        <v>3030</v>
      </c>
      <c r="N1509" s="177" t="s">
        <v>221</v>
      </c>
    </row>
    <row r="1510" spans="1:14" x14ac:dyDescent="0.25">
      <c r="A1510" s="179">
        <v>43220</v>
      </c>
      <c r="B1510" s="177">
        <v>3446</v>
      </c>
      <c r="C1510" s="177" t="str">
        <f>VLOOKUP(B1510,'Chart of Accounts'!A:B,2,FALSE)</f>
        <v>PCard Uncoded Transactions</v>
      </c>
      <c r="D1510" s="177" t="s">
        <v>265</v>
      </c>
      <c r="E1510" s="177" t="s">
        <v>264</v>
      </c>
      <c r="F1510" s="177" t="s">
        <v>1731</v>
      </c>
      <c r="G1510" s="177" t="s">
        <v>245</v>
      </c>
      <c r="H1510" s="177">
        <v>36.78</v>
      </c>
      <c r="I1510" s="177">
        <v>0</v>
      </c>
      <c r="J1510" s="177" t="s">
        <v>193</v>
      </c>
      <c r="K1510" s="177" t="s">
        <v>201</v>
      </c>
      <c r="L1510" s="177" t="s">
        <v>201</v>
      </c>
      <c r="M1510" s="177" t="s">
        <v>3030</v>
      </c>
      <c r="N1510" s="177" t="s">
        <v>221</v>
      </c>
    </row>
    <row r="1511" spans="1:14" x14ac:dyDescent="0.25">
      <c r="A1511" s="179">
        <v>43220</v>
      </c>
      <c r="B1511" s="177">
        <v>3446</v>
      </c>
      <c r="C1511" s="177" t="str">
        <f>VLOOKUP(B1511,'Chart of Accounts'!A:B,2,FALSE)</f>
        <v>PCard Uncoded Transactions</v>
      </c>
      <c r="D1511" s="177" t="s">
        <v>265</v>
      </c>
      <c r="E1511" s="177" t="s">
        <v>264</v>
      </c>
      <c r="F1511" s="177" t="s">
        <v>1731</v>
      </c>
      <c r="G1511" s="177" t="s">
        <v>245</v>
      </c>
      <c r="H1511" s="177">
        <v>80.260000000000005</v>
      </c>
      <c r="I1511" s="177">
        <v>0</v>
      </c>
      <c r="J1511" s="177" t="s">
        <v>193</v>
      </c>
      <c r="K1511" s="177" t="s">
        <v>201</v>
      </c>
      <c r="L1511" s="177" t="s">
        <v>201</v>
      </c>
      <c r="M1511" s="177" t="s">
        <v>3030</v>
      </c>
      <c r="N1511" s="177" t="s">
        <v>221</v>
      </c>
    </row>
    <row r="1512" spans="1:14" x14ac:dyDescent="0.25">
      <c r="A1512" s="179">
        <v>43220</v>
      </c>
      <c r="B1512" s="177">
        <v>3446</v>
      </c>
      <c r="C1512" s="177" t="str">
        <f>VLOOKUP(B1512,'Chart of Accounts'!A:B,2,FALSE)</f>
        <v>PCard Uncoded Transactions</v>
      </c>
      <c r="D1512" s="177" t="s">
        <v>265</v>
      </c>
      <c r="E1512" s="177" t="s">
        <v>264</v>
      </c>
      <c r="F1512" s="177" t="s">
        <v>1731</v>
      </c>
      <c r="G1512" s="177" t="s">
        <v>245</v>
      </c>
      <c r="H1512" s="177">
        <v>317.39</v>
      </c>
      <c r="I1512" s="177">
        <v>0</v>
      </c>
      <c r="J1512" s="177" t="s">
        <v>193</v>
      </c>
      <c r="K1512" s="177" t="s">
        <v>201</v>
      </c>
      <c r="L1512" s="177" t="s">
        <v>201</v>
      </c>
      <c r="M1512" s="177" t="s">
        <v>3030</v>
      </c>
      <c r="N1512" s="177" t="s">
        <v>2069</v>
      </c>
    </row>
    <row r="1513" spans="1:14" x14ac:dyDescent="0.25">
      <c r="A1513" s="179">
        <v>43220</v>
      </c>
      <c r="B1513" s="177">
        <v>3446</v>
      </c>
      <c r="C1513" s="177" t="str">
        <f>VLOOKUP(B1513,'Chart of Accounts'!A:B,2,FALSE)</f>
        <v>PCard Uncoded Transactions</v>
      </c>
      <c r="D1513" s="177" t="s">
        <v>265</v>
      </c>
      <c r="E1513" s="177" t="s">
        <v>264</v>
      </c>
      <c r="F1513" s="177" t="s">
        <v>1731</v>
      </c>
      <c r="G1513" s="177" t="s">
        <v>245</v>
      </c>
      <c r="H1513" s="177">
        <v>12.17</v>
      </c>
      <c r="I1513" s="177">
        <v>0</v>
      </c>
      <c r="J1513" s="177" t="s">
        <v>193</v>
      </c>
      <c r="K1513" s="177" t="s">
        <v>201</v>
      </c>
      <c r="L1513" s="177" t="s">
        <v>201</v>
      </c>
      <c r="M1513" s="177" t="s">
        <v>3030</v>
      </c>
      <c r="N1513" s="177" t="s">
        <v>2090</v>
      </c>
    </row>
    <row r="1514" spans="1:14" x14ac:dyDescent="0.25">
      <c r="A1514" s="179">
        <v>43220</v>
      </c>
      <c r="B1514" s="177">
        <v>3446</v>
      </c>
      <c r="C1514" s="177" t="str">
        <f>VLOOKUP(B1514,'Chart of Accounts'!A:B,2,FALSE)</f>
        <v>PCard Uncoded Transactions</v>
      </c>
      <c r="D1514" s="177" t="s">
        <v>265</v>
      </c>
      <c r="E1514" s="177" t="s">
        <v>264</v>
      </c>
      <c r="F1514" s="177" t="s">
        <v>1731</v>
      </c>
      <c r="G1514" s="177" t="s">
        <v>245</v>
      </c>
      <c r="H1514" s="177">
        <v>16.93</v>
      </c>
      <c r="I1514" s="177">
        <v>0</v>
      </c>
      <c r="J1514" s="177" t="s">
        <v>193</v>
      </c>
      <c r="K1514" s="177" t="s">
        <v>201</v>
      </c>
      <c r="L1514" s="177" t="s">
        <v>201</v>
      </c>
      <c r="M1514" s="177" t="s">
        <v>3030</v>
      </c>
      <c r="N1514" s="177" t="s">
        <v>224</v>
      </c>
    </row>
    <row r="1515" spans="1:14" x14ac:dyDescent="0.25">
      <c r="A1515" s="179">
        <v>43220</v>
      </c>
      <c r="B1515" s="177">
        <v>3446</v>
      </c>
      <c r="C1515" s="177" t="str">
        <f>VLOOKUP(B1515,'Chart of Accounts'!A:B,2,FALSE)</f>
        <v>PCard Uncoded Transactions</v>
      </c>
      <c r="D1515" s="177" t="s">
        <v>265</v>
      </c>
      <c r="E1515" s="177" t="s">
        <v>264</v>
      </c>
      <c r="F1515" s="177" t="s">
        <v>2161</v>
      </c>
      <c r="G1515" s="177" t="s">
        <v>245</v>
      </c>
      <c r="H1515" s="177">
        <v>21.74</v>
      </c>
      <c r="I1515" s="177">
        <v>0</v>
      </c>
      <c r="J1515" s="177" t="s">
        <v>193</v>
      </c>
      <c r="K1515" s="177" t="s">
        <v>201</v>
      </c>
      <c r="L1515" s="177" t="s">
        <v>201</v>
      </c>
      <c r="M1515" s="177" t="s">
        <v>3029</v>
      </c>
      <c r="N1515" s="177" t="s">
        <v>448</v>
      </c>
    </row>
    <row r="1516" spans="1:14" x14ac:dyDescent="0.25">
      <c r="A1516" s="179">
        <v>43220</v>
      </c>
      <c r="B1516" s="177">
        <v>3446</v>
      </c>
      <c r="C1516" s="177" t="str">
        <f>VLOOKUP(B1516,'Chart of Accounts'!A:B,2,FALSE)</f>
        <v>PCard Uncoded Transactions</v>
      </c>
      <c r="D1516" s="177" t="s">
        <v>265</v>
      </c>
      <c r="E1516" s="177" t="s">
        <v>264</v>
      </c>
      <c r="F1516" s="177" t="s">
        <v>3015</v>
      </c>
      <c r="G1516" s="177" t="s">
        <v>245</v>
      </c>
      <c r="H1516" s="177">
        <v>16.34</v>
      </c>
      <c r="I1516" s="177">
        <v>0</v>
      </c>
      <c r="J1516" s="177" t="s">
        <v>193</v>
      </c>
      <c r="K1516" s="177" t="s">
        <v>201</v>
      </c>
      <c r="L1516" s="177" t="s">
        <v>201</v>
      </c>
      <c r="M1516" s="177" t="s">
        <v>3028</v>
      </c>
      <c r="N1516" s="177" t="s">
        <v>3018</v>
      </c>
    </row>
    <row r="1517" spans="1:14" x14ac:dyDescent="0.25">
      <c r="A1517" s="179">
        <v>43220</v>
      </c>
      <c r="B1517" s="177">
        <v>3446</v>
      </c>
      <c r="C1517" s="177" t="str">
        <f>VLOOKUP(B1517,'Chart of Accounts'!A:B,2,FALSE)</f>
        <v>PCard Uncoded Transactions</v>
      </c>
      <c r="D1517" s="177" t="s">
        <v>265</v>
      </c>
      <c r="E1517" s="177" t="s">
        <v>264</v>
      </c>
      <c r="F1517" s="177" t="s">
        <v>3015</v>
      </c>
      <c r="G1517" s="177" t="s">
        <v>245</v>
      </c>
      <c r="H1517" s="177">
        <v>26.45</v>
      </c>
      <c r="I1517" s="177">
        <v>0</v>
      </c>
      <c r="J1517" s="177" t="s">
        <v>193</v>
      </c>
      <c r="K1517" s="177" t="s">
        <v>201</v>
      </c>
      <c r="L1517" s="177" t="s">
        <v>201</v>
      </c>
      <c r="M1517" s="177" t="s">
        <v>3028</v>
      </c>
      <c r="N1517" s="177" t="s">
        <v>3017</v>
      </c>
    </row>
    <row r="1518" spans="1:14" x14ac:dyDescent="0.25">
      <c r="A1518" s="179">
        <v>43220</v>
      </c>
      <c r="B1518" s="177">
        <v>3446</v>
      </c>
      <c r="C1518" s="177" t="str">
        <f>VLOOKUP(B1518,'Chart of Accounts'!A:B,2,FALSE)</f>
        <v>PCard Uncoded Transactions</v>
      </c>
      <c r="D1518" s="177" t="s">
        <v>265</v>
      </c>
      <c r="E1518" s="177" t="s">
        <v>264</v>
      </c>
      <c r="F1518" s="177" t="s">
        <v>3015</v>
      </c>
      <c r="G1518" s="177" t="s">
        <v>245</v>
      </c>
      <c r="H1518" s="177">
        <v>661.5</v>
      </c>
      <c r="I1518" s="177">
        <v>0</v>
      </c>
      <c r="J1518" s="177" t="s">
        <v>193</v>
      </c>
      <c r="K1518" s="177" t="s">
        <v>201</v>
      </c>
      <c r="L1518" s="177" t="s">
        <v>201</v>
      </c>
      <c r="M1518" s="177" t="s">
        <v>3028</v>
      </c>
      <c r="N1518" s="177" t="s">
        <v>3016</v>
      </c>
    </row>
    <row r="1519" spans="1:14" x14ac:dyDescent="0.25">
      <c r="A1519" s="179">
        <v>43220</v>
      </c>
      <c r="B1519" s="177">
        <v>3446</v>
      </c>
      <c r="C1519" s="177" t="str">
        <f>VLOOKUP(B1519,'Chart of Accounts'!A:B,2,FALSE)</f>
        <v>PCard Uncoded Transactions</v>
      </c>
      <c r="D1519" s="177" t="s">
        <v>265</v>
      </c>
      <c r="E1519" s="177" t="s">
        <v>264</v>
      </c>
      <c r="F1519" s="177" t="s">
        <v>3015</v>
      </c>
      <c r="G1519" s="177" t="s">
        <v>245</v>
      </c>
      <c r="H1519" s="177">
        <v>42.59</v>
      </c>
      <c r="I1519" s="177">
        <v>0</v>
      </c>
      <c r="J1519" s="177" t="s">
        <v>193</v>
      </c>
      <c r="K1519" s="177" t="s">
        <v>201</v>
      </c>
      <c r="L1519" s="177" t="s">
        <v>201</v>
      </c>
      <c r="M1519" s="177" t="s">
        <v>3028</v>
      </c>
      <c r="N1519" s="177" t="s">
        <v>3013</v>
      </c>
    </row>
    <row r="1520" spans="1:14" x14ac:dyDescent="0.25">
      <c r="A1520" s="179">
        <v>43220</v>
      </c>
      <c r="B1520" s="177">
        <v>3446</v>
      </c>
      <c r="C1520" s="177" t="str">
        <f>VLOOKUP(B1520,'Chart of Accounts'!A:B,2,FALSE)</f>
        <v>PCard Uncoded Transactions</v>
      </c>
      <c r="D1520" s="177" t="s">
        <v>265</v>
      </c>
      <c r="E1520" s="177" t="s">
        <v>264</v>
      </c>
      <c r="F1520" s="177" t="s">
        <v>1834</v>
      </c>
      <c r="G1520" s="177" t="s">
        <v>245</v>
      </c>
      <c r="H1520" s="177">
        <v>11.97</v>
      </c>
      <c r="I1520" s="177">
        <v>0</v>
      </c>
      <c r="J1520" s="177" t="s">
        <v>193</v>
      </c>
      <c r="K1520" s="177" t="s">
        <v>201</v>
      </c>
      <c r="L1520" s="177" t="s">
        <v>201</v>
      </c>
      <c r="M1520" s="177" t="s">
        <v>3027</v>
      </c>
    </row>
    <row r="1521" spans="1:14" x14ac:dyDescent="0.25">
      <c r="A1521" s="179">
        <v>43221</v>
      </c>
      <c r="B1521" s="177">
        <v>3446</v>
      </c>
      <c r="C1521" s="177" t="str">
        <f>VLOOKUP(B1521,'Chart of Accounts'!A:B,2,FALSE)</f>
        <v>PCard Uncoded Transactions</v>
      </c>
      <c r="D1521" s="177" t="s">
        <v>265</v>
      </c>
      <c r="E1521" s="177" t="s">
        <v>264</v>
      </c>
      <c r="F1521" s="177" t="s">
        <v>3011</v>
      </c>
      <c r="G1521" s="177" t="s">
        <v>245</v>
      </c>
      <c r="H1521" s="177">
        <v>-186.65</v>
      </c>
      <c r="I1521" s="177">
        <v>0</v>
      </c>
      <c r="J1521" s="177" t="s">
        <v>193</v>
      </c>
      <c r="K1521" s="177" t="s">
        <v>201</v>
      </c>
      <c r="L1521" s="177" t="s">
        <v>201</v>
      </c>
      <c r="M1521" s="177" t="s">
        <v>3021</v>
      </c>
      <c r="N1521" s="177" t="s">
        <v>2226</v>
      </c>
    </row>
    <row r="1522" spans="1:14" x14ac:dyDescent="0.25">
      <c r="A1522" s="179">
        <v>43221</v>
      </c>
      <c r="B1522" s="177">
        <v>3446</v>
      </c>
      <c r="C1522" s="177" t="str">
        <f>VLOOKUP(B1522,'Chart of Accounts'!A:B,2,FALSE)</f>
        <v>PCard Uncoded Transactions</v>
      </c>
      <c r="D1522" s="177" t="s">
        <v>265</v>
      </c>
      <c r="E1522" s="177" t="s">
        <v>264</v>
      </c>
      <c r="F1522" s="177" t="s">
        <v>3011</v>
      </c>
      <c r="G1522" s="177" t="s">
        <v>245</v>
      </c>
      <c r="H1522" s="177">
        <v>-6.52</v>
      </c>
      <c r="I1522" s="177">
        <v>0</v>
      </c>
      <c r="J1522" s="177" t="s">
        <v>193</v>
      </c>
      <c r="K1522" s="177" t="s">
        <v>201</v>
      </c>
      <c r="L1522" s="177" t="s">
        <v>201</v>
      </c>
      <c r="M1522" s="177" t="s">
        <v>3021</v>
      </c>
      <c r="N1522" s="177" t="s">
        <v>222</v>
      </c>
    </row>
    <row r="1523" spans="1:14" x14ac:dyDescent="0.25">
      <c r="A1523" s="179">
        <v>43221</v>
      </c>
      <c r="B1523" s="177">
        <v>3446</v>
      </c>
      <c r="C1523" s="177" t="str">
        <f>VLOOKUP(B1523,'Chart of Accounts'!A:B,2,FALSE)</f>
        <v>PCard Uncoded Transactions</v>
      </c>
      <c r="D1523" s="177" t="s">
        <v>265</v>
      </c>
      <c r="E1523" s="177" t="s">
        <v>264</v>
      </c>
      <c r="F1523" s="177" t="s">
        <v>2161</v>
      </c>
      <c r="G1523" s="177" t="s">
        <v>245</v>
      </c>
      <c r="H1523" s="177">
        <v>-129.57</v>
      </c>
      <c r="I1523" s="177">
        <v>0</v>
      </c>
      <c r="J1523" s="177" t="s">
        <v>193</v>
      </c>
      <c r="K1523" s="177" t="s">
        <v>201</v>
      </c>
      <c r="L1523" s="177" t="s">
        <v>201</v>
      </c>
      <c r="M1523" s="177" t="s">
        <v>3021</v>
      </c>
      <c r="N1523" s="177" t="s">
        <v>3026</v>
      </c>
    </row>
    <row r="1524" spans="1:14" x14ac:dyDescent="0.25">
      <c r="A1524" s="179">
        <v>43221</v>
      </c>
      <c r="B1524" s="177">
        <v>3446</v>
      </c>
      <c r="C1524" s="177" t="str">
        <f>VLOOKUP(B1524,'Chart of Accounts'!A:B,2,FALSE)</f>
        <v>PCard Uncoded Transactions</v>
      </c>
      <c r="D1524" s="177" t="s">
        <v>265</v>
      </c>
      <c r="E1524" s="177" t="s">
        <v>264</v>
      </c>
      <c r="F1524" s="177" t="s">
        <v>382</v>
      </c>
      <c r="G1524" s="177" t="s">
        <v>245</v>
      </c>
      <c r="H1524" s="177">
        <v>-110.87</v>
      </c>
      <c r="I1524" s="177">
        <v>0</v>
      </c>
      <c r="J1524" s="177" t="s">
        <v>193</v>
      </c>
      <c r="K1524" s="177" t="s">
        <v>201</v>
      </c>
      <c r="L1524" s="177" t="s">
        <v>201</v>
      </c>
      <c r="M1524" s="177" t="s">
        <v>3021</v>
      </c>
      <c r="N1524" s="177" t="s">
        <v>3025</v>
      </c>
    </row>
    <row r="1525" spans="1:14" x14ac:dyDescent="0.25">
      <c r="A1525" s="179">
        <v>43221</v>
      </c>
      <c r="B1525" s="177">
        <v>3446</v>
      </c>
      <c r="C1525" s="177" t="str">
        <f>VLOOKUP(B1525,'Chart of Accounts'!A:B,2,FALSE)</f>
        <v>PCard Uncoded Transactions</v>
      </c>
      <c r="D1525" s="177" t="s">
        <v>265</v>
      </c>
      <c r="E1525" s="177" t="s">
        <v>264</v>
      </c>
      <c r="F1525" s="177" t="s">
        <v>382</v>
      </c>
      <c r="G1525" s="177" t="s">
        <v>245</v>
      </c>
      <c r="H1525" s="178">
        <v>-4029.34</v>
      </c>
      <c r="I1525" s="177">
        <v>0</v>
      </c>
      <c r="J1525" s="177" t="s">
        <v>193</v>
      </c>
      <c r="K1525" s="177" t="s">
        <v>201</v>
      </c>
      <c r="L1525" s="177" t="s">
        <v>201</v>
      </c>
      <c r="M1525" s="177" t="s">
        <v>3021</v>
      </c>
      <c r="N1525" s="177" t="s">
        <v>3024</v>
      </c>
    </row>
    <row r="1526" spans="1:14" x14ac:dyDescent="0.25">
      <c r="A1526" s="179">
        <v>43221</v>
      </c>
      <c r="B1526" s="177">
        <v>3446</v>
      </c>
      <c r="C1526" s="177" t="str">
        <f>VLOOKUP(B1526,'Chart of Accounts'!A:B,2,FALSE)</f>
        <v>PCard Uncoded Transactions</v>
      </c>
      <c r="D1526" s="177" t="s">
        <v>265</v>
      </c>
      <c r="E1526" s="177" t="s">
        <v>264</v>
      </c>
      <c r="F1526" s="177" t="s">
        <v>382</v>
      </c>
      <c r="G1526" s="177" t="s">
        <v>245</v>
      </c>
      <c r="H1526" s="177">
        <v>-200</v>
      </c>
      <c r="I1526" s="177">
        <v>0</v>
      </c>
      <c r="J1526" s="177" t="s">
        <v>193</v>
      </c>
      <c r="K1526" s="177" t="s">
        <v>201</v>
      </c>
      <c r="L1526" s="177" t="s">
        <v>201</v>
      </c>
      <c r="M1526" s="177" t="s">
        <v>3021</v>
      </c>
      <c r="N1526" s="177" t="s">
        <v>195</v>
      </c>
    </row>
    <row r="1527" spans="1:14" x14ac:dyDescent="0.25">
      <c r="A1527" s="179">
        <v>43221</v>
      </c>
      <c r="B1527" s="177">
        <v>3446</v>
      </c>
      <c r="C1527" s="177" t="str">
        <f>VLOOKUP(B1527,'Chart of Accounts'!A:B,2,FALSE)</f>
        <v>PCard Uncoded Transactions</v>
      </c>
      <c r="D1527" s="177" t="s">
        <v>265</v>
      </c>
      <c r="E1527" s="177" t="s">
        <v>264</v>
      </c>
      <c r="F1527" s="177" t="s">
        <v>3023</v>
      </c>
      <c r="G1527" s="177" t="s">
        <v>245</v>
      </c>
      <c r="H1527" s="177">
        <v>-134.78</v>
      </c>
      <c r="I1527" s="177">
        <v>0</v>
      </c>
      <c r="J1527" s="177" t="s">
        <v>193</v>
      </c>
      <c r="K1527" s="177" t="s">
        <v>201</v>
      </c>
      <c r="L1527" s="177" t="s">
        <v>201</v>
      </c>
      <c r="M1527" s="177" t="s">
        <v>3021</v>
      </c>
      <c r="N1527" s="177" t="s">
        <v>195</v>
      </c>
    </row>
    <row r="1528" spans="1:14" x14ac:dyDescent="0.25">
      <c r="A1528" s="179">
        <v>43221</v>
      </c>
      <c r="B1528" s="177">
        <v>3446</v>
      </c>
      <c r="C1528" s="177" t="str">
        <f>VLOOKUP(B1528,'Chart of Accounts'!A:B,2,FALSE)</f>
        <v>PCard Uncoded Transactions</v>
      </c>
      <c r="D1528" s="177" t="s">
        <v>265</v>
      </c>
      <c r="E1528" s="177" t="s">
        <v>264</v>
      </c>
      <c r="F1528" s="177" t="s">
        <v>3023</v>
      </c>
      <c r="G1528" s="177" t="s">
        <v>245</v>
      </c>
      <c r="H1528" s="177">
        <v>-107.83</v>
      </c>
      <c r="I1528" s="177">
        <v>0</v>
      </c>
      <c r="J1528" s="177" t="s">
        <v>193</v>
      </c>
      <c r="K1528" s="177" t="s">
        <v>201</v>
      </c>
      <c r="L1528" s="177" t="s">
        <v>201</v>
      </c>
      <c r="M1528" s="177" t="s">
        <v>3021</v>
      </c>
      <c r="N1528" s="177" t="s">
        <v>195</v>
      </c>
    </row>
    <row r="1529" spans="1:14" x14ac:dyDescent="0.25">
      <c r="A1529" s="179">
        <v>43221</v>
      </c>
      <c r="B1529" s="177">
        <v>3446</v>
      </c>
      <c r="C1529" s="177" t="str">
        <f>VLOOKUP(B1529,'Chart of Accounts'!A:B,2,FALSE)</f>
        <v>PCard Uncoded Transactions</v>
      </c>
      <c r="D1529" s="177" t="s">
        <v>265</v>
      </c>
      <c r="E1529" s="177" t="s">
        <v>264</v>
      </c>
      <c r="F1529" s="177" t="s">
        <v>1731</v>
      </c>
      <c r="G1529" s="177" t="s">
        <v>245</v>
      </c>
      <c r="H1529" s="177">
        <v>-80.260000000000005</v>
      </c>
      <c r="I1529" s="177">
        <v>0</v>
      </c>
      <c r="J1529" s="177" t="s">
        <v>193</v>
      </c>
      <c r="K1529" s="177" t="s">
        <v>201</v>
      </c>
      <c r="L1529" s="177" t="s">
        <v>201</v>
      </c>
      <c r="M1529" s="177" t="s">
        <v>3021</v>
      </c>
      <c r="N1529" s="177" t="s">
        <v>221</v>
      </c>
    </row>
    <row r="1530" spans="1:14" x14ac:dyDescent="0.25">
      <c r="A1530" s="179">
        <v>43221</v>
      </c>
      <c r="B1530" s="177">
        <v>3446</v>
      </c>
      <c r="C1530" s="177" t="str">
        <f>VLOOKUP(B1530,'Chart of Accounts'!A:B,2,FALSE)</f>
        <v>PCard Uncoded Transactions</v>
      </c>
      <c r="D1530" s="177" t="s">
        <v>265</v>
      </c>
      <c r="E1530" s="177" t="s">
        <v>264</v>
      </c>
      <c r="F1530" s="177" t="s">
        <v>1731</v>
      </c>
      <c r="G1530" s="177" t="s">
        <v>245</v>
      </c>
      <c r="H1530" s="177">
        <v>-395</v>
      </c>
      <c r="I1530" s="177">
        <v>0</v>
      </c>
      <c r="J1530" s="177" t="s">
        <v>193</v>
      </c>
      <c r="K1530" s="177" t="s">
        <v>201</v>
      </c>
      <c r="L1530" s="177" t="s">
        <v>201</v>
      </c>
      <c r="M1530" s="177" t="s">
        <v>3021</v>
      </c>
      <c r="N1530" s="177" t="s">
        <v>3022</v>
      </c>
    </row>
    <row r="1531" spans="1:14" x14ac:dyDescent="0.25">
      <c r="A1531" s="179">
        <v>43221</v>
      </c>
      <c r="B1531" s="177">
        <v>3446</v>
      </c>
      <c r="C1531" s="177" t="str">
        <f>VLOOKUP(B1531,'Chart of Accounts'!A:B,2,FALSE)</f>
        <v>PCard Uncoded Transactions</v>
      </c>
      <c r="D1531" s="177" t="s">
        <v>265</v>
      </c>
      <c r="E1531" s="177" t="s">
        <v>264</v>
      </c>
      <c r="F1531" s="177" t="s">
        <v>1731</v>
      </c>
      <c r="G1531" s="177" t="s">
        <v>245</v>
      </c>
      <c r="H1531" s="177">
        <v>-54.17</v>
      </c>
      <c r="I1531" s="177">
        <v>0</v>
      </c>
      <c r="J1531" s="177" t="s">
        <v>193</v>
      </c>
      <c r="K1531" s="177" t="s">
        <v>201</v>
      </c>
      <c r="L1531" s="177" t="s">
        <v>201</v>
      </c>
      <c r="M1531" s="177" t="s">
        <v>3021</v>
      </c>
      <c r="N1531" s="177" t="s">
        <v>221</v>
      </c>
    </row>
    <row r="1532" spans="1:14" x14ac:dyDescent="0.25">
      <c r="A1532" s="179">
        <v>43221</v>
      </c>
      <c r="B1532" s="177">
        <v>3446</v>
      </c>
      <c r="C1532" s="177" t="str">
        <f>VLOOKUP(B1532,'Chart of Accounts'!A:B,2,FALSE)</f>
        <v>PCard Uncoded Transactions</v>
      </c>
      <c r="D1532" s="177" t="s">
        <v>265</v>
      </c>
      <c r="E1532" s="177" t="s">
        <v>264</v>
      </c>
      <c r="F1532" s="177" t="s">
        <v>1731</v>
      </c>
      <c r="G1532" s="177" t="s">
        <v>245</v>
      </c>
      <c r="H1532" s="177">
        <v>-54.17</v>
      </c>
      <c r="I1532" s="177">
        <v>0</v>
      </c>
      <c r="J1532" s="177" t="s">
        <v>193</v>
      </c>
      <c r="K1532" s="177" t="s">
        <v>201</v>
      </c>
      <c r="L1532" s="177" t="s">
        <v>201</v>
      </c>
      <c r="M1532" s="177" t="s">
        <v>3021</v>
      </c>
      <c r="N1532" s="177" t="s">
        <v>221</v>
      </c>
    </row>
    <row r="1533" spans="1:14" x14ac:dyDescent="0.25">
      <c r="A1533" s="179">
        <v>43221</v>
      </c>
      <c r="B1533" s="177">
        <v>3446</v>
      </c>
      <c r="C1533" s="177" t="str">
        <f>VLOOKUP(B1533,'Chart of Accounts'!A:B,2,FALSE)</f>
        <v>PCard Uncoded Transactions</v>
      </c>
      <c r="D1533" s="177" t="s">
        <v>265</v>
      </c>
      <c r="E1533" s="177" t="s">
        <v>264</v>
      </c>
      <c r="F1533" s="177" t="s">
        <v>1731</v>
      </c>
      <c r="G1533" s="177" t="s">
        <v>245</v>
      </c>
      <c r="H1533" s="177">
        <v>-395</v>
      </c>
      <c r="I1533" s="177">
        <v>0</v>
      </c>
      <c r="J1533" s="177" t="s">
        <v>193</v>
      </c>
      <c r="K1533" s="177" t="s">
        <v>201</v>
      </c>
      <c r="L1533" s="177" t="s">
        <v>201</v>
      </c>
      <c r="M1533" s="177" t="s">
        <v>3021</v>
      </c>
      <c r="N1533" s="177" t="s">
        <v>3022</v>
      </c>
    </row>
    <row r="1534" spans="1:14" x14ac:dyDescent="0.25">
      <c r="A1534" s="179">
        <v>43221</v>
      </c>
      <c r="B1534" s="177">
        <v>3446</v>
      </c>
      <c r="C1534" s="177" t="str">
        <f>VLOOKUP(B1534,'Chart of Accounts'!A:B,2,FALSE)</f>
        <v>PCard Uncoded Transactions</v>
      </c>
      <c r="D1534" s="177" t="s">
        <v>265</v>
      </c>
      <c r="E1534" s="177" t="s">
        <v>264</v>
      </c>
      <c r="F1534" s="177" t="s">
        <v>1731</v>
      </c>
      <c r="G1534" s="177" t="s">
        <v>245</v>
      </c>
      <c r="H1534" s="177">
        <v>-36.78</v>
      </c>
      <c r="I1534" s="177">
        <v>0</v>
      </c>
      <c r="J1534" s="177" t="s">
        <v>193</v>
      </c>
      <c r="K1534" s="177" t="s">
        <v>201</v>
      </c>
      <c r="L1534" s="177" t="s">
        <v>201</v>
      </c>
      <c r="M1534" s="177" t="s">
        <v>3021</v>
      </c>
      <c r="N1534" s="177" t="s">
        <v>221</v>
      </c>
    </row>
    <row r="1535" spans="1:14" x14ac:dyDescent="0.25">
      <c r="A1535" s="179">
        <v>43221</v>
      </c>
      <c r="B1535" s="177">
        <v>3446</v>
      </c>
      <c r="C1535" s="177" t="str">
        <f>VLOOKUP(B1535,'Chart of Accounts'!A:B,2,FALSE)</f>
        <v>PCard Uncoded Transactions</v>
      </c>
      <c r="D1535" s="177" t="s">
        <v>265</v>
      </c>
      <c r="E1535" s="177" t="s">
        <v>264</v>
      </c>
      <c r="F1535" s="177" t="s">
        <v>1731</v>
      </c>
      <c r="G1535" s="177" t="s">
        <v>245</v>
      </c>
      <c r="H1535" s="177">
        <v>-36.78</v>
      </c>
      <c r="I1535" s="177">
        <v>0</v>
      </c>
      <c r="J1535" s="177" t="s">
        <v>193</v>
      </c>
      <c r="K1535" s="177" t="s">
        <v>201</v>
      </c>
      <c r="L1535" s="177" t="s">
        <v>201</v>
      </c>
      <c r="M1535" s="177" t="s">
        <v>3021</v>
      </c>
      <c r="N1535" s="177" t="s">
        <v>221</v>
      </c>
    </row>
    <row r="1536" spans="1:14" x14ac:dyDescent="0.25">
      <c r="A1536" s="179">
        <v>43221</v>
      </c>
      <c r="B1536" s="177">
        <v>3446</v>
      </c>
      <c r="C1536" s="177" t="str">
        <f>VLOOKUP(B1536,'Chart of Accounts'!A:B,2,FALSE)</f>
        <v>PCard Uncoded Transactions</v>
      </c>
      <c r="D1536" s="177" t="s">
        <v>265</v>
      </c>
      <c r="E1536" s="177" t="s">
        <v>264</v>
      </c>
      <c r="F1536" s="177" t="s">
        <v>1731</v>
      </c>
      <c r="G1536" s="177" t="s">
        <v>245</v>
      </c>
      <c r="H1536" s="177">
        <v>-80.260000000000005</v>
      </c>
      <c r="I1536" s="177">
        <v>0</v>
      </c>
      <c r="J1536" s="177" t="s">
        <v>193</v>
      </c>
      <c r="K1536" s="177" t="s">
        <v>201</v>
      </c>
      <c r="L1536" s="177" t="s">
        <v>201</v>
      </c>
      <c r="M1536" s="177" t="s">
        <v>3021</v>
      </c>
      <c r="N1536" s="177" t="s">
        <v>221</v>
      </c>
    </row>
    <row r="1537" spans="1:14" x14ac:dyDescent="0.25">
      <c r="A1537" s="179">
        <v>43221</v>
      </c>
      <c r="B1537" s="177">
        <v>3446</v>
      </c>
      <c r="C1537" s="177" t="str">
        <f>VLOOKUP(B1537,'Chart of Accounts'!A:B,2,FALSE)</f>
        <v>PCard Uncoded Transactions</v>
      </c>
      <c r="D1537" s="177" t="s">
        <v>265</v>
      </c>
      <c r="E1537" s="177" t="s">
        <v>264</v>
      </c>
      <c r="F1537" s="177" t="s">
        <v>1731</v>
      </c>
      <c r="G1537" s="177" t="s">
        <v>245</v>
      </c>
      <c r="H1537" s="177">
        <v>-317.39</v>
      </c>
      <c r="I1537" s="177">
        <v>0</v>
      </c>
      <c r="J1537" s="177" t="s">
        <v>193</v>
      </c>
      <c r="K1537" s="177" t="s">
        <v>201</v>
      </c>
      <c r="L1537" s="177" t="s">
        <v>201</v>
      </c>
      <c r="M1537" s="177" t="s">
        <v>3021</v>
      </c>
      <c r="N1537" s="177" t="s">
        <v>2069</v>
      </c>
    </row>
    <row r="1538" spans="1:14" x14ac:dyDescent="0.25">
      <c r="A1538" s="179">
        <v>43221</v>
      </c>
      <c r="B1538" s="177">
        <v>3446</v>
      </c>
      <c r="C1538" s="177" t="str">
        <f>VLOOKUP(B1538,'Chart of Accounts'!A:B,2,FALSE)</f>
        <v>PCard Uncoded Transactions</v>
      </c>
      <c r="D1538" s="177" t="s">
        <v>265</v>
      </c>
      <c r="E1538" s="177" t="s">
        <v>264</v>
      </c>
      <c r="F1538" s="177" t="s">
        <v>1731</v>
      </c>
      <c r="G1538" s="177" t="s">
        <v>245</v>
      </c>
      <c r="H1538" s="177">
        <v>-12.17</v>
      </c>
      <c r="I1538" s="177">
        <v>0</v>
      </c>
      <c r="J1538" s="177" t="s">
        <v>193</v>
      </c>
      <c r="K1538" s="177" t="s">
        <v>201</v>
      </c>
      <c r="L1538" s="177" t="s">
        <v>201</v>
      </c>
      <c r="M1538" s="177" t="s">
        <v>3021</v>
      </c>
      <c r="N1538" s="177" t="s">
        <v>2090</v>
      </c>
    </row>
    <row r="1539" spans="1:14" x14ac:dyDescent="0.25">
      <c r="A1539" s="179">
        <v>43221</v>
      </c>
      <c r="B1539" s="177">
        <v>3446</v>
      </c>
      <c r="C1539" s="177" t="str">
        <f>VLOOKUP(B1539,'Chart of Accounts'!A:B,2,FALSE)</f>
        <v>PCard Uncoded Transactions</v>
      </c>
      <c r="D1539" s="177" t="s">
        <v>265</v>
      </c>
      <c r="E1539" s="177" t="s">
        <v>264</v>
      </c>
      <c r="F1539" s="177" t="s">
        <v>1731</v>
      </c>
      <c r="G1539" s="177" t="s">
        <v>245</v>
      </c>
      <c r="H1539" s="177">
        <v>-16.93</v>
      </c>
      <c r="I1539" s="177">
        <v>0</v>
      </c>
      <c r="J1539" s="177" t="s">
        <v>193</v>
      </c>
      <c r="K1539" s="177" t="s">
        <v>201</v>
      </c>
      <c r="L1539" s="177" t="s">
        <v>201</v>
      </c>
      <c r="M1539" s="177" t="s">
        <v>3021</v>
      </c>
      <c r="N1539" s="177" t="s">
        <v>224</v>
      </c>
    </row>
    <row r="1540" spans="1:14" x14ac:dyDescent="0.25">
      <c r="A1540" s="179">
        <v>43221</v>
      </c>
      <c r="B1540" s="177">
        <v>3446</v>
      </c>
      <c r="C1540" s="177" t="str">
        <f>VLOOKUP(B1540,'Chart of Accounts'!A:B,2,FALSE)</f>
        <v>PCard Uncoded Transactions</v>
      </c>
      <c r="D1540" s="177" t="s">
        <v>265</v>
      </c>
      <c r="E1540" s="177" t="s">
        <v>264</v>
      </c>
      <c r="F1540" s="177" t="s">
        <v>2161</v>
      </c>
      <c r="G1540" s="177" t="s">
        <v>245</v>
      </c>
      <c r="H1540" s="177">
        <v>-21.74</v>
      </c>
      <c r="I1540" s="177">
        <v>0</v>
      </c>
      <c r="J1540" s="177" t="s">
        <v>193</v>
      </c>
      <c r="K1540" s="177" t="s">
        <v>201</v>
      </c>
      <c r="L1540" s="177" t="s">
        <v>201</v>
      </c>
      <c r="M1540" s="177" t="s">
        <v>3020</v>
      </c>
      <c r="N1540" s="177" t="s">
        <v>448</v>
      </c>
    </row>
    <row r="1541" spans="1:14" x14ac:dyDescent="0.25">
      <c r="A1541" s="179">
        <v>43221</v>
      </c>
      <c r="B1541" s="177">
        <v>3446</v>
      </c>
      <c r="C1541" s="177" t="str">
        <f>VLOOKUP(B1541,'Chart of Accounts'!A:B,2,FALSE)</f>
        <v>PCard Uncoded Transactions</v>
      </c>
      <c r="D1541" s="177" t="s">
        <v>265</v>
      </c>
      <c r="E1541" s="177" t="s">
        <v>264</v>
      </c>
      <c r="F1541" s="177" t="s">
        <v>1834</v>
      </c>
      <c r="G1541" s="177" t="s">
        <v>245</v>
      </c>
      <c r="H1541" s="177">
        <v>-11.97</v>
      </c>
      <c r="I1541" s="177">
        <v>0</v>
      </c>
      <c r="J1541" s="177" t="s">
        <v>193</v>
      </c>
      <c r="K1541" s="177" t="s">
        <v>201</v>
      </c>
      <c r="L1541" s="177" t="s">
        <v>201</v>
      </c>
      <c r="M1541" s="177" t="s">
        <v>3019</v>
      </c>
    </row>
    <row r="1542" spans="1:14" x14ac:dyDescent="0.25">
      <c r="A1542" s="179">
        <v>43221</v>
      </c>
      <c r="B1542" s="177">
        <v>3446</v>
      </c>
      <c r="C1542" s="177" t="str">
        <f>VLOOKUP(B1542,'Chart of Accounts'!A:B,2,FALSE)</f>
        <v>PCard Uncoded Transactions</v>
      </c>
      <c r="D1542" s="177" t="s">
        <v>265</v>
      </c>
      <c r="E1542" s="177" t="s">
        <v>264</v>
      </c>
      <c r="F1542" s="177" t="s">
        <v>3015</v>
      </c>
      <c r="G1542" s="177" t="s">
        <v>245</v>
      </c>
      <c r="H1542" s="177">
        <v>-16.34</v>
      </c>
      <c r="I1542" s="177">
        <v>0</v>
      </c>
      <c r="J1542" s="177" t="s">
        <v>193</v>
      </c>
      <c r="K1542" s="177" t="s">
        <v>188</v>
      </c>
      <c r="L1542" s="177" t="s">
        <v>188</v>
      </c>
      <c r="M1542" s="177" t="s">
        <v>3014</v>
      </c>
      <c r="N1542" s="177" t="s">
        <v>3018</v>
      </c>
    </row>
    <row r="1543" spans="1:14" x14ac:dyDescent="0.25">
      <c r="A1543" s="179">
        <v>43221</v>
      </c>
      <c r="B1543" s="177">
        <v>3446</v>
      </c>
      <c r="C1543" s="177" t="str">
        <f>VLOOKUP(B1543,'Chart of Accounts'!A:B,2,FALSE)</f>
        <v>PCard Uncoded Transactions</v>
      </c>
      <c r="D1543" s="177" t="s">
        <v>265</v>
      </c>
      <c r="E1543" s="177" t="s">
        <v>264</v>
      </c>
      <c r="F1543" s="177" t="s">
        <v>3015</v>
      </c>
      <c r="G1543" s="177" t="s">
        <v>245</v>
      </c>
      <c r="H1543" s="177">
        <v>-26.45</v>
      </c>
      <c r="I1543" s="177">
        <v>0</v>
      </c>
      <c r="J1543" s="177" t="s">
        <v>193</v>
      </c>
      <c r="K1543" s="177" t="s">
        <v>188</v>
      </c>
      <c r="L1543" s="177" t="s">
        <v>188</v>
      </c>
      <c r="M1543" s="177" t="s">
        <v>3014</v>
      </c>
      <c r="N1543" s="177" t="s">
        <v>3017</v>
      </c>
    </row>
    <row r="1544" spans="1:14" x14ac:dyDescent="0.25">
      <c r="A1544" s="179">
        <v>43221</v>
      </c>
      <c r="B1544" s="177">
        <v>3446</v>
      </c>
      <c r="C1544" s="177" t="str">
        <f>VLOOKUP(B1544,'Chart of Accounts'!A:B,2,FALSE)</f>
        <v>PCard Uncoded Transactions</v>
      </c>
      <c r="D1544" s="177" t="s">
        <v>265</v>
      </c>
      <c r="E1544" s="177" t="s">
        <v>264</v>
      </c>
      <c r="F1544" s="177" t="s">
        <v>3015</v>
      </c>
      <c r="G1544" s="177" t="s">
        <v>245</v>
      </c>
      <c r="H1544" s="177">
        <v>-661.5</v>
      </c>
      <c r="I1544" s="177">
        <v>0</v>
      </c>
      <c r="J1544" s="177" t="s">
        <v>193</v>
      </c>
      <c r="K1544" s="177" t="s">
        <v>188</v>
      </c>
      <c r="L1544" s="177" t="s">
        <v>188</v>
      </c>
      <c r="M1544" s="177" t="s">
        <v>3014</v>
      </c>
      <c r="N1544" s="177" t="s">
        <v>3016</v>
      </c>
    </row>
    <row r="1545" spans="1:14" x14ac:dyDescent="0.25">
      <c r="A1545" s="179">
        <v>43221</v>
      </c>
      <c r="B1545" s="177">
        <v>3446</v>
      </c>
      <c r="C1545" s="177" t="str">
        <f>VLOOKUP(B1545,'Chart of Accounts'!A:B,2,FALSE)</f>
        <v>PCard Uncoded Transactions</v>
      </c>
      <c r="D1545" s="177" t="s">
        <v>265</v>
      </c>
      <c r="E1545" s="177" t="s">
        <v>264</v>
      </c>
      <c r="F1545" s="177" t="s">
        <v>3015</v>
      </c>
      <c r="G1545" s="177" t="s">
        <v>245</v>
      </c>
      <c r="H1545" s="177">
        <v>-42.59</v>
      </c>
      <c r="I1545" s="177">
        <v>0</v>
      </c>
      <c r="J1545" s="177" t="s">
        <v>193</v>
      </c>
      <c r="K1545" s="177" t="s">
        <v>188</v>
      </c>
      <c r="L1545" s="177" t="s">
        <v>188</v>
      </c>
      <c r="M1545" s="177" t="s">
        <v>3014</v>
      </c>
      <c r="N1545" s="177" t="s">
        <v>3013</v>
      </c>
    </row>
    <row r="1546" spans="1:14" x14ac:dyDescent="0.25">
      <c r="A1546" s="179">
        <v>43251</v>
      </c>
      <c r="B1546" s="177">
        <v>3446</v>
      </c>
      <c r="C1546" s="177" t="str">
        <f>VLOOKUP(B1546,'Chart of Accounts'!A:B,2,FALSE)</f>
        <v>PCard Uncoded Transactions</v>
      </c>
      <c r="D1546" s="177" t="s">
        <v>265</v>
      </c>
      <c r="E1546" s="177" t="s">
        <v>264</v>
      </c>
      <c r="F1546" s="177" t="s">
        <v>3011</v>
      </c>
      <c r="G1546" s="177" t="s">
        <v>245</v>
      </c>
      <c r="H1546" s="177">
        <v>32.26</v>
      </c>
      <c r="I1546" s="177">
        <v>0</v>
      </c>
      <c r="J1546" s="177" t="s">
        <v>193</v>
      </c>
      <c r="K1546" s="177" t="s">
        <v>201</v>
      </c>
      <c r="L1546" s="177" t="s">
        <v>201</v>
      </c>
      <c r="M1546" s="177" t="s">
        <v>3012</v>
      </c>
      <c r="N1546" s="177" t="s">
        <v>3010</v>
      </c>
    </row>
    <row r="1547" spans="1:14" x14ac:dyDescent="0.25">
      <c r="A1547" s="179">
        <v>43251</v>
      </c>
      <c r="B1547" s="177">
        <v>3446</v>
      </c>
      <c r="C1547" s="177" t="str">
        <f>VLOOKUP(B1547,'Chart of Accounts'!A:B,2,FALSE)</f>
        <v>PCard Uncoded Transactions</v>
      </c>
      <c r="D1547" s="177" t="s">
        <v>265</v>
      </c>
      <c r="E1547" s="177" t="s">
        <v>264</v>
      </c>
      <c r="F1547" s="177" t="s">
        <v>382</v>
      </c>
      <c r="G1547" s="177" t="s">
        <v>245</v>
      </c>
      <c r="H1547" s="177">
        <v>13.8</v>
      </c>
      <c r="I1547" s="177">
        <v>0</v>
      </c>
      <c r="J1547" s="177" t="s">
        <v>193</v>
      </c>
      <c r="K1547" s="177" t="s">
        <v>201</v>
      </c>
      <c r="L1547" s="177" t="s">
        <v>201</v>
      </c>
      <c r="M1547" s="177" t="s">
        <v>3012</v>
      </c>
      <c r="N1547" s="177" t="s">
        <v>195</v>
      </c>
    </row>
    <row r="1548" spans="1:14" x14ac:dyDescent="0.25">
      <c r="A1548" s="179">
        <v>43251</v>
      </c>
      <c r="B1548" s="177">
        <v>3446</v>
      </c>
      <c r="C1548" s="177" t="str">
        <f>VLOOKUP(B1548,'Chart of Accounts'!A:B,2,FALSE)</f>
        <v>PCard Uncoded Transactions</v>
      </c>
      <c r="D1548" s="177" t="s">
        <v>265</v>
      </c>
      <c r="E1548" s="177" t="s">
        <v>264</v>
      </c>
      <c r="F1548" s="177" t="s">
        <v>379</v>
      </c>
      <c r="G1548" s="177" t="s">
        <v>245</v>
      </c>
      <c r="H1548" s="177">
        <v>43.13</v>
      </c>
      <c r="I1548" s="177">
        <v>0</v>
      </c>
      <c r="J1548" s="177" t="s">
        <v>193</v>
      </c>
      <c r="K1548" s="177" t="s">
        <v>201</v>
      </c>
      <c r="L1548" s="177" t="s">
        <v>201</v>
      </c>
      <c r="M1548" s="177" t="s">
        <v>3012</v>
      </c>
      <c r="N1548" s="177" t="s">
        <v>223</v>
      </c>
    </row>
    <row r="1549" spans="1:14" x14ac:dyDescent="0.25">
      <c r="A1549" s="179">
        <v>43251</v>
      </c>
      <c r="B1549" s="177">
        <v>3446</v>
      </c>
      <c r="C1549" s="177" t="str">
        <f>VLOOKUP(B1549,'Chart of Accounts'!A:B,2,FALSE)</f>
        <v>PCard Uncoded Transactions</v>
      </c>
      <c r="D1549" s="177" t="s">
        <v>265</v>
      </c>
      <c r="E1549" s="177" t="s">
        <v>264</v>
      </c>
      <c r="F1549" s="177" t="s">
        <v>379</v>
      </c>
      <c r="G1549" s="177" t="s">
        <v>245</v>
      </c>
      <c r="H1549" s="177">
        <v>45.47</v>
      </c>
      <c r="I1549" s="177">
        <v>0</v>
      </c>
      <c r="J1549" s="177" t="s">
        <v>193</v>
      </c>
      <c r="K1549" s="177" t="s">
        <v>201</v>
      </c>
      <c r="L1549" s="177" t="s">
        <v>201</v>
      </c>
      <c r="M1549" s="177" t="s">
        <v>3012</v>
      </c>
      <c r="N1549" s="177" t="s">
        <v>3009</v>
      </c>
    </row>
    <row r="1550" spans="1:14" x14ac:dyDescent="0.25">
      <c r="A1550" s="179">
        <v>43251</v>
      </c>
      <c r="B1550" s="177">
        <v>3446</v>
      </c>
      <c r="C1550" s="177" t="str">
        <f>VLOOKUP(B1550,'Chart of Accounts'!A:B,2,FALSE)</f>
        <v>PCard Uncoded Transactions</v>
      </c>
      <c r="D1550" s="177" t="s">
        <v>265</v>
      </c>
      <c r="E1550" s="177" t="s">
        <v>264</v>
      </c>
      <c r="F1550" s="177" t="s">
        <v>379</v>
      </c>
      <c r="G1550" s="177" t="s">
        <v>245</v>
      </c>
      <c r="H1550" s="177">
        <v>62.54</v>
      </c>
      <c r="I1550" s="177">
        <v>0</v>
      </c>
      <c r="J1550" s="177" t="s">
        <v>193</v>
      </c>
      <c r="K1550" s="177" t="s">
        <v>201</v>
      </c>
      <c r="L1550" s="177" t="s">
        <v>201</v>
      </c>
      <c r="M1550" s="177" t="s">
        <v>3012</v>
      </c>
      <c r="N1550" s="177" t="s">
        <v>3008</v>
      </c>
    </row>
    <row r="1551" spans="1:14" x14ac:dyDescent="0.25">
      <c r="A1551" s="179">
        <v>43251</v>
      </c>
      <c r="B1551" s="177">
        <v>3446</v>
      </c>
      <c r="C1551" s="177" t="str">
        <f>VLOOKUP(B1551,'Chart of Accounts'!A:B,2,FALSE)</f>
        <v>PCard Uncoded Transactions</v>
      </c>
      <c r="D1551" s="177" t="s">
        <v>265</v>
      </c>
      <c r="E1551" s="177" t="s">
        <v>264</v>
      </c>
      <c r="F1551" s="177" t="s">
        <v>379</v>
      </c>
      <c r="G1551" s="177" t="s">
        <v>245</v>
      </c>
      <c r="H1551" s="177">
        <v>10.65</v>
      </c>
      <c r="I1551" s="177">
        <v>0</v>
      </c>
      <c r="J1551" s="177" t="s">
        <v>193</v>
      </c>
      <c r="K1551" s="177" t="s">
        <v>201</v>
      </c>
      <c r="L1551" s="177" t="s">
        <v>201</v>
      </c>
      <c r="M1551" s="177" t="s">
        <v>3012</v>
      </c>
      <c r="N1551" s="177" t="s">
        <v>3007</v>
      </c>
    </row>
    <row r="1552" spans="1:14" x14ac:dyDescent="0.25">
      <c r="A1552" s="179">
        <v>43251</v>
      </c>
      <c r="B1552" s="177">
        <v>3446</v>
      </c>
      <c r="C1552" s="177" t="str">
        <f>VLOOKUP(B1552,'Chart of Accounts'!A:B,2,FALSE)</f>
        <v>PCard Uncoded Transactions</v>
      </c>
      <c r="D1552" s="177" t="s">
        <v>265</v>
      </c>
      <c r="E1552" s="177" t="s">
        <v>264</v>
      </c>
      <c r="F1552" s="177" t="s">
        <v>379</v>
      </c>
      <c r="G1552" s="177" t="s">
        <v>245</v>
      </c>
      <c r="H1552" s="177">
        <v>24.72</v>
      </c>
      <c r="I1552" s="177">
        <v>0</v>
      </c>
      <c r="J1552" s="177" t="s">
        <v>193</v>
      </c>
      <c r="K1552" s="177" t="s">
        <v>201</v>
      </c>
      <c r="L1552" s="177" t="s">
        <v>201</v>
      </c>
      <c r="M1552" s="177" t="s">
        <v>3012</v>
      </c>
      <c r="N1552" s="177" t="s">
        <v>3006</v>
      </c>
    </row>
    <row r="1553" spans="1:14" x14ac:dyDescent="0.25">
      <c r="A1553" s="179">
        <v>43251</v>
      </c>
      <c r="B1553" s="177">
        <v>3446</v>
      </c>
      <c r="C1553" s="177" t="str">
        <f>VLOOKUP(B1553,'Chart of Accounts'!A:B,2,FALSE)</f>
        <v>PCard Uncoded Transactions</v>
      </c>
      <c r="D1553" s="177" t="s">
        <v>265</v>
      </c>
      <c r="E1553" s="177" t="s">
        <v>264</v>
      </c>
      <c r="F1553" s="177" t="s">
        <v>379</v>
      </c>
      <c r="G1553" s="177" t="s">
        <v>245</v>
      </c>
      <c r="H1553" s="178">
        <v>2923.75</v>
      </c>
      <c r="I1553" s="177">
        <v>0</v>
      </c>
      <c r="J1553" s="177" t="s">
        <v>193</v>
      </c>
      <c r="K1553" s="177" t="s">
        <v>201</v>
      </c>
      <c r="L1553" s="177" t="s">
        <v>201</v>
      </c>
      <c r="M1553" s="177" t="s">
        <v>3012</v>
      </c>
      <c r="N1553" s="177" t="s">
        <v>3005</v>
      </c>
    </row>
    <row r="1554" spans="1:14" x14ac:dyDescent="0.25">
      <c r="A1554" s="179">
        <v>43251</v>
      </c>
      <c r="B1554" s="177">
        <v>3446</v>
      </c>
      <c r="C1554" s="177" t="str">
        <f>VLOOKUP(B1554,'Chart of Accounts'!A:B,2,FALSE)</f>
        <v>PCard Uncoded Transactions</v>
      </c>
      <c r="D1554" s="177" t="s">
        <v>265</v>
      </c>
      <c r="E1554" s="177" t="s">
        <v>264</v>
      </c>
      <c r="F1554" s="177" t="s">
        <v>3004</v>
      </c>
      <c r="G1554" s="177" t="s">
        <v>245</v>
      </c>
      <c r="H1554" s="177">
        <v>42.61</v>
      </c>
      <c r="I1554" s="177">
        <v>0</v>
      </c>
      <c r="J1554" s="177" t="s">
        <v>193</v>
      </c>
      <c r="K1554" s="177" t="s">
        <v>201</v>
      </c>
      <c r="L1554" s="177" t="s">
        <v>201</v>
      </c>
      <c r="M1554" s="177" t="s">
        <v>3012</v>
      </c>
      <c r="N1554" s="177" t="s">
        <v>226</v>
      </c>
    </row>
    <row r="1555" spans="1:14" x14ac:dyDescent="0.25">
      <c r="A1555" s="179">
        <v>43251</v>
      </c>
      <c r="B1555" s="177">
        <v>3446</v>
      </c>
      <c r="C1555" s="177" t="str">
        <f>VLOOKUP(B1555,'Chart of Accounts'!A:B,2,FALSE)</f>
        <v>PCard Uncoded Transactions</v>
      </c>
      <c r="D1555" s="177" t="s">
        <v>265</v>
      </c>
      <c r="E1555" s="177" t="s">
        <v>264</v>
      </c>
      <c r="F1555" s="177" t="s">
        <v>3004</v>
      </c>
      <c r="G1555" s="177" t="s">
        <v>245</v>
      </c>
      <c r="H1555" s="177">
        <v>8.7799999999999994</v>
      </c>
      <c r="I1555" s="177">
        <v>0</v>
      </c>
      <c r="J1555" s="177" t="s">
        <v>193</v>
      </c>
      <c r="K1555" s="177" t="s">
        <v>201</v>
      </c>
      <c r="L1555" s="177" t="s">
        <v>201</v>
      </c>
      <c r="M1555" s="177" t="s">
        <v>3012</v>
      </c>
      <c r="N1555" s="177" t="s">
        <v>3003</v>
      </c>
    </row>
    <row r="1556" spans="1:14" x14ac:dyDescent="0.25">
      <c r="A1556" s="179">
        <v>43251</v>
      </c>
      <c r="B1556" s="177">
        <v>3446</v>
      </c>
      <c r="C1556" s="177" t="str">
        <f>VLOOKUP(B1556,'Chart of Accounts'!A:B,2,FALSE)</f>
        <v>PCard Uncoded Transactions</v>
      </c>
      <c r="D1556" s="177" t="s">
        <v>265</v>
      </c>
      <c r="E1556" s="177" t="s">
        <v>264</v>
      </c>
      <c r="F1556" s="177" t="s">
        <v>1731</v>
      </c>
      <c r="G1556" s="177" t="s">
        <v>245</v>
      </c>
      <c r="H1556" s="177">
        <v>250.6</v>
      </c>
      <c r="I1556" s="177">
        <v>0</v>
      </c>
      <c r="J1556" s="177" t="s">
        <v>193</v>
      </c>
      <c r="K1556" s="177" t="s">
        <v>201</v>
      </c>
      <c r="L1556" s="177" t="s">
        <v>201</v>
      </c>
      <c r="M1556" s="177" t="s">
        <v>3012</v>
      </c>
      <c r="N1556" s="177" t="s">
        <v>3002</v>
      </c>
    </row>
    <row r="1557" spans="1:14" x14ac:dyDescent="0.25">
      <c r="A1557" s="179">
        <v>43251</v>
      </c>
      <c r="B1557" s="177">
        <v>3446</v>
      </c>
      <c r="C1557" s="177" t="str">
        <f>VLOOKUP(B1557,'Chart of Accounts'!A:B,2,FALSE)</f>
        <v>PCard Uncoded Transactions</v>
      </c>
      <c r="D1557" s="177" t="s">
        <v>265</v>
      </c>
      <c r="E1557" s="177" t="s">
        <v>264</v>
      </c>
      <c r="F1557" s="177" t="s">
        <v>1731</v>
      </c>
      <c r="G1557" s="177" t="s">
        <v>245</v>
      </c>
      <c r="H1557" s="177">
        <v>49.83</v>
      </c>
      <c r="I1557" s="177">
        <v>0</v>
      </c>
      <c r="J1557" s="177" t="s">
        <v>193</v>
      </c>
      <c r="K1557" s="177" t="s">
        <v>201</v>
      </c>
      <c r="L1557" s="177" t="s">
        <v>201</v>
      </c>
      <c r="M1557" s="177" t="s">
        <v>3012</v>
      </c>
      <c r="N1557" s="177" t="s">
        <v>221</v>
      </c>
    </row>
    <row r="1558" spans="1:14" x14ac:dyDescent="0.25">
      <c r="A1558" s="179">
        <v>43251</v>
      </c>
      <c r="B1558" s="177">
        <v>3446</v>
      </c>
      <c r="C1558" s="177" t="str">
        <f>VLOOKUP(B1558,'Chart of Accounts'!A:B,2,FALSE)</f>
        <v>PCard Uncoded Transactions</v>
      </c>
      <c r="D1558" s="177" t="s">
        <v>265</v>
      </c>
      <c r="E1558" s="177" t="s">
        <v>264</v>
      </c>
      <c r="F1558" s="177" t="s">
        <v>1731</v>
      </c>
      <c r="G1558" s="177" t="s">
        <v>245</v>
      </c>
      <c r="H1558" s="177">
        <v>49.83</v>
      </c>
      <c r="I1558" s="177">
        <v>0</v>
      </c>
      <c r="J1558" s="177" t="s">
        <v>193</v>
      </c>
      <c r="K1558" s="177" t="s">
        <v>201</v>
      </c>
      <c r="L1558" s="177" t="s">
        <v>201</v>
      </c>
      <c r="M1558" s="177" t="s">
        <v>3012</v>
      </c>
      <c r="N1558" s="177" t="s">
        <v>221</v>
      </c>
    </row>
    <row r="1559" spans="1:14" x14ac:dyDescent="0.25">
      <c r="A1559" s="179">
        <v>43251</v>
      </c>
      <c r="B1559" s="177">
        <v>3446</v>
      </c>
      <c r="C1559" s="177" t="str">
        <f>VLOOKUP(B1559,'Chart of Accounts'!A:B,2,FALSE)</f>
        <v>PCard Uncoded Transactions</v>
      </c>
      <c r="D1559" s="177" t="s">
        <v>265</v>
      </c>
      <c r="E1559" s="177" t="s">
        <v>264</v>
      </c>
      <c r="F1559" s="177" t="s">
        <v>1731</v>
      </c>
      <c r="G1559" s="177" t="s">
        <v>245</v>
      </c>
      <c r="H1559" s="177">
        <v>10.43</v>
      </c>
      <c r="I1559" s="177">
        <v>0</v>
      </c>
      <c r="J1559" s="177" t="s">
        <v>193</v>
      </c>
      <c r="K1559" s="177" t="s">
        <v>201</v>
      </c>
      <c r="L1559" s="177" t="s">
        <v>201</v>
      </c>
      <c r="M1559" s="177" t="s">
        <v>3012</v>
      </c>
      <c r="N1559" s="177" t="s">
        <v>2090</v>
      </c>
    </row>
    <row r="1560" spans="1:14" x14ac:dyDescent="0.25">
      <c r="A1560" s="179">
        <v>43251</v>
      </c>
      <c r="B1560" s="177">
        <v>3446</v>
      </c>
      <c r="C1560" s="177" t="str">
        <f>VLOOKUP(B1560,'Chart of Accounts'!A:B,2,FALSE)</f>
        <v>PCard Uncoded Transactions</v>
      </c>
      <c r="D1560" s="177" t="s">
        <v>265</v>
      </c>
      <c r="E1560" s="177" t="s">
        <v>264</v>
      </c>
      <c r="F1560" s="177" t="s">
        <v>1731</v>
      </c>
      <c r="G1560" s="177" t="s">
        <v>245</v>
      </c>
      <c r="H1560" s="177">
        <v>495</v>
      </c>
      <c r="I1560" s="177">
        <v>0</v>
      </c>
      <c r="J1560" s="177" t="s">
        <v>193</v>
      </c>
      <c r="K1560" s="177" t="s">
        <v>201</v>
      </c>
      <c r="L1560" s="177" t="s">
        <v>201</v>
      </c>
      <c r="M1560" s="177" t="s">
        <v>3012</v>
      </c>
      <c r="N1560" s="177" t="s">
        <v>3001</v>
      </c>
    </row>
    <row r="1561" spans="1:14" x14ac:dyDescent="0.25">
      <c r="A1561" s="179">
        <v>43251</v>
      </c>
      <c r="B1561" s="177">
        <v>3446</v>
      </c>
      <c r="C1561" s="177" t="str">
        <f>VLOOKUP(B1561,'Chart of Accounts'!A:B,2,FALSE)</f>
        <v>PCard Uncoded Transactions</v>
      </c>
      <c r="D1561" s="177" t="s">
        <v>265</v>
      </c>
      <c r="E1561" s="177" t="s">
        <v>264</v>
      </c>
      <c r="F1561" s="177" t="s">
        <v>1731</v>
      </c>
      <c r="G1561" s="177" t="s">
        <v>245</v>
      </c>
      <c r="H1561" s="177">
        <v>32.26</v>
      </c>
      <c r="I1561" s="177">
        <v>0</v>
      </c>
      <c r="J1561" s="177" t="s">
        <v>193</v>
      </c>
      <c r="K1561" s="177" t="s">
        <v>201</v>
      </c>
      <c r="L1561" s="177" t="s">
        <v>201</v>
      </c>
      <c r="M1561" s="177" t="s">
        <v>3012</v>
      </c>
      <c r="N1561" s="177" t="s">
        <v>2226</v>
      </c>
    </row>
    <row r="1562" spans="1:14" x14ac:dyDescent="0.25">
      <c r="A1562" s="179">
        <v>43251</v>
      </c>
      <c r="B1562" s="177">
        <v>3446</v>
      </c>
      <c r="C1562" s="177" t="str">
        <f>VLOOKUP(B1562,'Chart of Accounts'!A:B,2,FALSE)</f>
        <v>PCard Uncoded Transactions</v>
      </c>
      <c r="D1562" s="177" t="s">
        <v>265</v>
      </c>
      <c r="E1562" s="177" t="s">
        <v>264</v>
      </c>
      <c r="F1562" s="177" t="s">
        <v>1731</v>
      </c>
      <c r="G1562" s="177" t="s">
        <v>245</v>
      </c>
      <c r="H1562" s="177">
        <v>173.91</v>
      </c>
      <c r="I1562" s="177">
        <v>0</v>
      </c>
      <c r="J1562" s="177" t="s">
        <v>193</v>
      </c>
      <c r="K1562" s="177" t="s">
        <v>201</v>
      </c>
      <c r="L1562" s="177" t="s">
        <v>201</v>
      </c>
      <c r="M1562" s="177" t="s">
        <v>3012</v>
      </c>
      <c r="N1562" s="177" t="s">
        <v>3000</v>
      </c>
    </row>
    <row r="1563" spans="1:14" x14ac:dyDescent="0.25">
      <c r="A1563" s="179">
        <v>43251</v>
      </c>
      <c r="B1563" s="177">
        <v>3446</v>
      </c>
      <c r="C1563" s="177" t="str">
        <f>VLOOKUP(B1563,'Chart of Accounts'!A:B,2,FALSE)</f>
        <v>PCard Uncoded Transactions</v>
      </c>
      <c r="D1563" s="177" t="s">
        <v>265</v>
      </c>
      <c r="E1563" s="177" t="s">
        <v>264</v>
      </c>
      <c r="F1563" s="177" t="s">
        <v>1731</v>
      </c>
      <c r="G1563" s="177" t="s">
        <v>245</v>
      </c>
      <c r="H1563" s="177">
        <v>970.09</v>
      </c>
      <c r="I1563" s="177">
        <v>0</v>
      </c>
      <c r="J1563" s="177" t="s">
        <v>193</v>
      </c>
      <c r="K1563" s="177" t="s">
        <v>201</v>
      </c>
      <c r="L1563" s="177" t="s">
        <v>201</v>
      </c>
      <c r="M1563" s="177" t="s">
        <v>3012</v>
      </c>
      <c r="N1563" s="177" t="s">
        <v>2999</v>
      </c>
    </row>
    <row r="1564" spans="1:14" x14ac:dyDescent="0.25">
      <c r="A1564" s="179">
        <v>43251</v>
      </c>
      <c r="B1564" s="177">
        <v>3446</v>
      </c>
      <c r="C1564" s="177" t="str">
        <f>VLOOKUP(B1564,'Chart of Accounts'!A:B,2,FALSE)</f>
        <v>PCard Uncoded Transactions</v>
      </c>
      <c r="D1564" s="177" t="s">
        <v>265</v>
      </c>
      <c r="E1564" s="177" t="s">
        <v>264</v>
      </c>
      <c r="F1564" s="177" t="s">
        <v>1731</v>
      </c>
      <c r="G1564" s="177" t="s">
        <v>245</v>
      </c>
      <c r="H1564" s="177">
        <v>694.78</v>
      </c>
      <c r="I1564" s="177">
        <v>0</v>
      </c>
      <c r="J1564" s="177" t="s">
        <v>193</v>
      </c>
      <c r="K1564" s="177" t="s">
        <v>201</v>
      </c>
      <c r="L1564" s="177" t="s">
        <v>201</v>
      </c>
      <c r="M1564" s="177" t="s">
        <v>3012</v>
      </c>
      <c r="N1564" s="177" t="s">
        <v>2998</v>
      </c>
    </row>
    <row r="1565" spans="1:14" x14ac:dyDescent="0.25">
      <c r="A1565" s="179">
        <v>43251</v>
      </c>
      <c r="B1565" s="177">
        <v>3446</v>
      </c>
      <c r="C1565" s="177" t="str">
        <f>VLOOKUP(B1565,'Chart of Accounts'!A:B,2,FALSE)</f>
        <v>PCard Uncoded Transactions</v>
      </c>
      <c r="D1565" s="177" t="s">
        <v>265</v>
      </c>
      <c r="E1565" s="177" t="s">
        <v>264</v>
      </c>
      <c r="F1565" s="177" t="s">
        <v>1731</v>
      </c>
      <c r="G1565" s="177" t="s">
        <v>245</v>
      </c>
      <c r="H1565" s="177">
        <v>13.9</v>
      </c>
      <c r="I1565" s="177">
        <v>0</v>
      </c>
      <c r="J1565" s="177" t="s">
        <v>193</v>
      </c>
      <c r="K1565" s="177" t="s">
        <v>201</v>
      </c>
      <c r="L1565" s="177" t="s">
        <v>201</v>
      </c>
      <c r="M1565" s="177" t="s">
        <v>3012</v>
      </c>
      <c r="N1565" s="177" t="s">
        <v>993</v>
      </c>
    </row>
    <row r="1566" spans="1:14" x14ac:dyDescent="0.25">
      <c r="A1566" s="179">
        <v>43251</v>
      </c>
      <c r="B1566" s="177">
        <v>3446</v>
      </c>
      <c r="C1566" s="177" t="str">
        <f>VLOOKUP(B1566,'Chart of Accounts'!A:B,2,FALSE)</f>
        <v>PCard Uncoded Transactions</v>
      </c>
      <c r="D1566" s="177" t="s">
        <v>265</v>
      </c>
      <c r="E1566" s="177" t="s">
        <v>264</v>
      </c>
      <c r="F1566" s="177" t="s">
        <v>1731</v>
      </c>
      <c r="G1566" s="177" t="s">
        <v>245</v>
      </c>
      <c r="H1566" s="177">
        <v>23.48</v>
      </c>
      <c r="I1566" s="177">
        <v>0</v>
      </c>
      <c r="J1566" s="177" t="s">
        <v>193</v>
      </c>
      <c r="K1566" s="177" t="s">
        <v>201</v>
      </c>
      <c r="L1566" s="177" t="s">
        <v>201</v>
      </c>
      <c r="M1566" s="177" t="s">
        <v>3012</v>
      </c>
      <c r="N1566" s="177" t="s">
        <v>2226</v>
      </c>
    </row>
    <row r="1567" spans="1:14" x14ac:dyDescent="0.25">
      <c r="A1567" s="179">
        <v>43251</v>
      </c>
      <c r="B1567" s="177">
        <v>3446</v>
      </c>
      <c r="C1567" s="177" t="str">
        <f>VLOOKUP(B1567,'Chart of Accounts'!A:B,2,FALSE)</f>
        <v>PCard Uncoded Transactions</v>
      </c>
      <c r="D1567" s="177" t="s">
        <v>265</v>
      </c>
      <c r="E1567" s="177" t="s">
        <v>264</v>
      </c>
      <c r="F1567" s="177" t="s">
        <v>1834</v>
      </c>
      <c r="G1567" s="177" t="s">
        <v>245</v>
      </c>
      <c r="H1567" s="177">
        <v>198.71</v>
      </c>
      <c r="I1567" s="177">
        <v>0</v>
      </c>
      <c r="J1567" s="177" t="s">
        <v>193</v>
      </c>
      <c r="K1567" s="177" t="s">
        <v>201</v>
      </c>
      <c r="L1567" s="177" t="s">
        <v>201</v>
      </c>
      <c r="M1567" s="177" t="s">
        <v>3012</v>
      </c>
    </row>
    <row r="1568" spans="1:14" x14ac:dyDescent="0.25">
      <c r="A1568" s="179">
        <v>43252</v>
      </c>
      <c r="B1568" s="177">
        <v>3446</v>
      </c>
      <c r="C1568" s="177" t="str">
        <f>VLOOKUP(B1568,'Chart of Accounts'!A:B,2,FALSE)</f>
        <v>PCard Uncoded Transactions</v>
      </c>
      <c r="D1568" s="177" t="s">
        <v>265</v>
      </c>
      <c r="E1568" s="177" t="s">
        <v>264</v>
      </c>
      <c r="F1568" s="177" t="s">
        <v>3011</v>
      </c>
      <c r="G1568" s="177" t="s">
        <v>245</v>
      </c>
      <c r="H1568" s="177">
        <v>-32.26</v>
      </c>
      <c r="I1568" s="177">
        <v>0</v>
      </c>
      <c r="J1568" s="177" t="s">
        <v>193</v>
      </c>
      <c r="K1568" s="177" t="s">
        <v>201</v>
      </c>
      <c r="L1568" s="177" t="s">
        <v>201</v>
      </c>
      <c r="M1568" s="177" t="s">
        <v>2997</v>
      </c>
      <c r="N1568" s="177" t="s">
        <v>3010</v>
      </c>
    </row>
    <row r="1569" spans="1:14" x14ac:dyDescent="0.25">
      <c r="A1569" s="179">
        <v>43252</v>
      </c>
      <c r="B1569" s="177">
        <v>3446</v>
      </c>
      <c r="C1569" s="177" t="str">
        <f>VLOOKUP(B1569,'Chart of Accounts'!A:B,2,FALSE)</f>
        <v>PCard Uncoded Transactions</v>
      </c>
      <c r="D1569" s="177" t="s">
        <v>265</v>
      </c>
      <c r="E1569" s="177" t="s">
        <v>264</v>
      </c>
      <c r="F1569" s="177" t="s">
        <v>382</v>
      </c>
      <c r="G1569" s="177" t="s">
        <v>245</v>
      </c>
      <c r="H1569" s="177">
        <v>-13.8</v>
      </c>
      <c r="I1569" s="177">
        <v>0</v>
      </c>
      <c r="J1569" s="177" t="s">
        <v>193</v>
      </c>
      <c r="K1569" s="177" t="s">
        <v>201</v>
      </c>
      <c r="L1569" s="177" t="s">
        <v>201</v>
      </c>
      <c r="M1569" s="177" t="s">
        <v>2997</v>
      </c>
      <c r="N1569" s="177" t="s">
        <v>195</v>
      </c>
    </row>
    <row r="1570" spans="1:14" x14ac:dyDescent="0.25">
      <c r="A1570" s="179">
        <v>43252</v>
      </c>
      <c r="B1570" s="177">
        <v>3446</v>
      </c>
      <c r="C1570" s="177" t="str">
        <f>VLOOKUP(B1570,'Chart of Accounts'!A:B,2,FALSE)</f>
        <v>PCard Uncoded Transactions</v>
      </c>
      <c r="D1570" s="177" t="s">
        <v>265</v>
      </c>
      <c r="E1570" s="177" t="s">
        <v>264</v>
      </c>
      <c r="F1570" s="177" t="s">
        <v>379</v>
      </c>
      <c r="G1570" s="177" t="s">
        <v>245</v>
      </c>
      <c r="H1570" s="177">
        <v>-43.13</v>
      </c>
      <c r="I1570" s="177">
        <v>0</v>
      </c>
      <c r="J1570" s="177" t="s">
        <v>193</v>
      </c>
      <c r="K1570" s="177" t="s">
        <v>201</v>
      </c>
      <c r="L1570" s="177" t="s">
        <v>201</v>
      </c>
      <c r="M1570" s="177" t="s">
        <v>2997</v>
      </c>
      <c r="N1570" s="177" t="s">
        <v>223</v>
      </c>
    </row>
    <row r="1571" spans="1:14" x14ac:dyDescent="0.25">
      <c r="A1571" s="179">
        <v>43252</v>
      </c>
      <c r="B1571" s="177">
        <v>3446</v>
      </c>
      <c r="C1571" s="177" t="str">
        <f>VLOOKUP(B1571,'Chart of Accounts'!A:B,2,FALSE)</f>
        <v>PCard Uncoded Transactions</v>
      </c>
      <c r="D1571" s="177" t="s">
        <v>265</v>
      </c>
      <c r="E1571" s="177" t="s">
        <v>264</v>
      </c>
      <c r="F1571" s="177" t="s">
        <v>379</v>
      </c>
      <c r="G1571" s="177" t="s">
        <v>245</v>
      </c>
      <c r="H1571" s="177">
        <v>-45.47</v>
      </c>
      <c r="I1571" s="177">
        <v>0</v>
      </c>
      <c r="J1571" s="177" t="s">
        <v>193</v>
      </c>
      <c r="K1571" s="177" t="s">
        <v>201</v>
      </c>
      <c r="L1571" s="177" t="s">
        <v>201</v>
      </c>
      <c r="M1571" s="177" t="s">
        <v>2997</v>
      </c>
      <c r="N1571" s="177" t="s">
        <v>3009</v>
      </c>
    </row>
    <row r="1572" spans="1:14" x14ac:dyDescent="0.25">
      <c r="A1572" s="179">
        <v>43252</v>
      </c>
      <c r="B1572" s="177">
        <v>3446</v>
      </c>
      <c r="C1572" s="177" t="str">
        <f>VLOOKUP(B1572,'Chart of Accounts'!A:B,2,FALSE)</f>
        <v>PCard Uncoded Transactions</v>
      </c>
      <c r="D1572" s="177" t="s">
        <v>265</v>
      </c>
      <c r="E1572" s="177" t="s">
        <v>264</v>
      </c>
      <c r="F1572" s="177" t="s">
        <v>379</v>
      </c>
      <c r="G1572" s="177" t="s">
        <v>245</v>
      </c>
      <c r="H1572" s="177">
        <v>-62.54</v>
      </c>
      <c r="I1572" s="177">
        <v>0</v>
      </c>
      <c r="J1572" s="177" t="s">
        <v>193</v>
      </c>
      <c r="K1572" s="177" t="s">
        <v>201</v>
      </c>
      <c r="L1572" s="177" t="s">
        <v>201</v>
      </c>
      <c r="M1572" s="177" t="s">
        <v>2997</v>
      </c>
      <c r="N1572" s="177" t="s">
        <v>3008</v>
      </c>
    </row>
    <row r="1573" spans="1:14" x14ac:dyDescent="0.25">
      <c r="A1573" s="179">
        <v>43252</v>
      </c>
      <c r="B1573" s="177">
        <v>3446</v>
      </c>
      <c r="C1573" s="177" t="str">
        <f>VLOOKUP(B1573,'Chart of Accounts'!A:B,2,FALSE)</f>
        <v>PCard Uncoded Transactions</v>
      </c>
      <c r="D1573" s="177" t="s">
        <v>265</v>
      </c>
      <c r="E1573" s="177" t="s">
        <v>264</v>
      </c>
      <c r="F1573" s="177" t="s">
        <v>379</v>
      </c>
      <c r="G1573" s="177" t="s">
        <v>245</v>
      </c>
      <c r="H1573" s="177">
        <v>-10.65</v>
      </c>
      <c r="I1573" s="177">
        <v>0</v>
      </c>
      <c r="J1573" s="177" t="s">
        <v>193</v>
      </c>
      <c r="K1573" s="177" t="s">
        <v>201</v>
      </c>
      <c r="L1573" s="177" t="s">
        <v>201</v>
      </c>
      <c r="M1573" s="177" t="s">
        <v>2997</v>
      </c>
      <c r="N1573" s="177" t="s">
        <v>3007</v>
      </c>
    </row>
    <row r="1574" spans="1:14" x14ac:dyDescent="0.25">
      <c r="A1574" s="179">
        <v>43252</v>
      </c>
      <c r="B1574" s="177">
        <v>3446</v>
      </c>
      <c r="C1574" s="177" t="str">
        <f>VLOOKUP(B1574,'Chart of Accounts'!A:B,2,FALSE)</f>
        <v>PCard Uncoded Transactions</v>
      </c>
      <c r="D1574" s="177" t="s">
        <v>265</v>
      </c>
      <c r="E1574" s="177" t="s">
        <v>264</v>
      </c>
      <c r="F1574" s="177" t="s">
        <v>379</v>
      </c>
      <c r="G1574" s="177" t="s">
        <v>245</v>
      </c>
      <c r="H1574" s="177">
        <v>-24.72</v>
      </c>
      <c r="I1574" s="177">
        <v>0</v>
      </c>
      <c r="J1574" s="177" t="s">
        <v>193</v>
      </c>
      <c r="K1574" s="177" t="s">
        <v>201</v>
      </c>
      <c r="L1574" s="177" t="s">
        <v>201</v>
      </c>
      <c r="M1574" s="177" t="s">
        <v>2997</v>
      </c>
      <c r="N1574" s="177" t="s">
        <v>3006</v>
      </c>
    </row>
    <row r="1575" spans="1:14" x14ac:dyDescent="0.25">
      <c r="A1575" s="179">
        <v>43252</v>
      </c>
      <c r="B1575" s="177">
        <v>3446</v>
      </c>
      <c r="C1575" s="177" t="str">
        <f>VLOOKUP(B1575,'Chart of Accounts'!A:B,2,FALSE)</f>
        <v>PCard Uncoded Transactions</v>
      </c>
      <c r="D1575" s="177" t="s">
        <v>265</v>
      </c>
      <c r="E1575" s="177" t="s">
        <v>264</v>
      </c>
      <c r="F1575" s="177" t="s">
        <v>379</v>
      </c>
      <c r="G1575" s="177" t="s">
        <v>245</v>
      </c>
      <c r="H1575" s="178">
        <v>-2923.75</v>
      </c>
      <c r="I1575" s="177">
        <v>0</v>
      </c>
      <c r="J1575" s="177" t="s">
        <v>193</v>
      </c>
      <c r="K1575" s="177" t="s">
        <v>201</v>
      </c>
      <c r="L1575" s="177" t="s">
        <v>201</v>
      </c>
      <c r="M1575" s="177" t="s">
        <v>2997</v>
      </c>
      <c r="N1575" s="177" t="s">
        <v>3005</v>
      </c>
    </row>
    <row r="1576" spans="1:14" x14ac:dyDescent="0.25">
      <c r="A1576" s="179">
        <v>43252</v>
      </c>
      <c r="B1576" s="177">
        <v>3446</v>
      </c>
      <c r="C1576" s="177" t="str">
        <f>VLOOKUP(B1576,'Chart of Accounts'!A:B,2,FALSE)</f>
        <v>PCard Uncoded Transactions</v>
      </c>
      <c r="D1576" s="177" t="s">
        <v>265</v>
      </c>
      <c r="E1576" s="177" t="s">
        <v>264</v>
      </c>
      <c r="F1576" s="177" t="s">
        <v>3004</v>
      </c>
      <c r="G1576" s="177" t="s">
        <v>245</v>
      </c>
      <c r="H1576" s="177">
        <v>-42.61</v>
      </c>
      <c r="I1576" s="177">
        <v>0</v>
      </c>
      <c r="J1576" s="177" t="s">
        <v>193</v>
      </c>
      <c r="K1576" s="177" t="s">
        <v>201</v>
      </c>
      <c r="L1576" s="177" t="s">
        <v>201</v>
      </c>
      <c r="M1576" s="177" t="s">
        <v>2997</v>
      </c>
      <c r="N1576" s="177" t="s">
        <v>226</v>
      </c>
    </row>
    <row r="1577" spans="1:14" x14ac:dyDescent="0.25">
      <c r="A1577" s="179">
        <v>43252</v>
      </c>
      <c r="B1577" s="177">
        <v>3446</v>
      </c>
      <c r="C1577" s="177" t="str">
        <f>VLOOKUP(B1577,'Chart of Accounts'!A:B,2,FALSE)</f>
        <v>PCard Uncoded Transactions</v>
      </c>
      <c r="D1577" s="177" t="s">
        <v>265</v>
      </c>
      <c r="E1577" s="177" t="s">
        <v>264</v>
      </c>
      <c r="F1577" s="177" t="s">
        <v>3004</v>
      </c>
      <c r="G1577" s="177" t="s">
        <v>245</v>
      </c>
      <c r="H1577" s="177">
        <v>-8.7799999999999994</v>
      </c>
      <c r="I1577" s="177">
        <v>0</v>
      </c>
      <c r="J1577" s="177" t="s">
        <v>193</v>
      </c>
      <c r="K1577" s="177" t="s">
        <v>201</v>
      </c>
      <c r="L1577" s="177" t="s">
        <v>201</v>
      </c>
      <c r="M1577" s="177" t="s">
        <v>2997</v>
      </c>
      <c r="N1577" s="177" t="s">
        <v>3003</v>
      </c>
    </row>
    <row r="1578" spans="1:14" x14ac:dyDescent="0.25">
      <c r="A1578" s="179">
        <v>43252</v>
      </c>
      <c r="B1578" s="177">
        <v>3446</v>
      </c>
      <c r="C1578" s="177" t="str">
        <f>VLOOKUP(B1578,'Chart of Accounts'!A:B,2,FALSE)</f>
        <v>PCard Uncoded Transactions</v>
      </c>
      <c r="D1578" s="177" t="s">
        <v>265</v>
      </c>
      <c r="E1578" s="177" t="s">
        <v>264</v>
      </c>
      <c r="F1578" s="177" t="s">
        <v>1731</v>
      </c>
      <c r="G1578" s="177" t="s">
        <v>245</v>
      </c>
      <c r="H1578" s="177">
        <v>-250.6</v>
      </c>
      <c r="I1578" s="177">
        <v>0</v>
      </c>
      <c r="J1578" s="177" t="s">
        <v>193</v>
      </c>
      <c r="K1578" s="177" t="s">
        <v>201</v>
      </c>
      <c r="L1578" s="177" t="s">
        <v>201</v>
      </c>
      <c r="M1578" s="177" t="s">
        <v>2997</v>
      </c>
      <c r="N1578" s="177" t="s">
        <v>3002</v>
      </c>
    </row>
    <row r="1579" spans="1:14" x14ac:dyDescent="0.25">
      <c r="A1579" s="179">
        <v>43252</v>
      </c>
      <c r="B1579" s="177">
        <v>3446</v>
      </c>
      <c r="C1579" s="177" t="str">
        <f>VLOOKUP(B1579,'Chart of Accounts'!A:B,2,FALSE)</f>
        <v>PCard Uncoded Transactions</v>
      </c>
      <c r="D1579" s="177" t="s">
        <v>265</v>
      </c>
      <c r="E1579" s="177" t="s">
        <v>264</v>
      </c>
      <c r="F1579" s="177" t="s">
        <v>1731</v>
      </c>
      <c r="G1579" s="177" t="s">
        <v>245</v>
      </c>
      <c r="H1579" s="177">
        <v>-49.83</v>
      </c>
      <c r="I1579" s="177">
        <v>0</v>
      </c>
      <c r="J1579" s="177" t="s">
        <v>193</v>
      </c>
      <c r="K1579" s="177" t="s">
        <v>201</v>
      </c>
      <c r="L1579" s="177" t="s">
        <v>201</v>
      </c>
      <c r="M1579" s="177" t="s">
        <v>2997</v>
      </c>
      <c r="N1579" s="177" t="s">
        <v>221</v>
      </c>
    </row>
    <row r="1580" spans="1:14" x14ac:dyDescent="0.25">
      <c r="A1580" s="179">
        <v>43252</v>
      </c>
      <c r="B1580" s="177">
        <v>3446</v>
      </c>
      <c r="C1580" s="177" t="str">
        <f>VLOOKUP(B1580,'Chart of Accounts'!A:B,2,FALSE)</f>
        <v>PCard Uncoded Transactions</v>
      </c>
      <c r="D1580" s="177" t="s">
        <v>265</v>
      </c>
      <c r="E1580" s="177" t="s">
        <v>264</v>
      </c>
      <c r="F1580" s="177" t="s">
        <v>1731</v>
      </c>
      <c r="G1580" s="177" t="s">
        <v>245</v>
      </c>
      <c r="H1580" s="177">
        <v>-49.83</v>
      </c>
      <c r="I1580" s="177">
        <v>0</v>
      </c>
      <c r="J1580" s="177" t="s">
        <v>193</v>
      </c>
      <c r="K1580" s="177" t="s">
        <v>201</v>
      </c>
      <c r="L1580" s="177" t="s">
        <v>201</v>
      </c>
      <c r="M1580" s="177" t="s">
        <v>2997</v>
      </c>
      <c r="N1580" s="177" t="s">
        <v>221</v>
      </c>
    </row>
    <row r="1581" spans="1:14" x14ac:dyDescent="0.25">
      <c r="A1581" s="179">
        <v>43252</v>
      </c>
      <c r="B1581" s="177">
        <v>3446</v>
      </c>
      <c r="C1581" s="177" t="str">
        <f>VLOOKUP(B1581,'Chart of Accounts'!A:B,2,FALSE)</f>
        <v>PCard Uncoded Transactions</v>
      </c>
      <c r="D1581" s="177" t="s">
        <v>265</v>
      </c>
      <c r="E1581" s="177" t="s">
        <v>264</v>
      </c>
      <c r="F1581" s="177" t="s">
        <v>1731</v>
      </c>
      <c r="G1581" s="177" t="s">
        <v>245</v>
      </c>
      <c r="H1581" s="177">
        <v>-10.43</v>
      </c>
      <c r="I1581" s="177">
        <v>0</v>
      </c>
      <c r="J1581" s="177" t="s">
        <v>193</v>
      </c>
      <c r="K1581" s="177" t="s">
        <v>201</v>
      </c>
      <c r="L1581" s="177" t="s">
        <v>201</v>
      </c>
      <c r="M1581" s="177" t="s">
        <v>2997</v>
      </c>
      <c r="N1581" s="177" t="s">
        <v>2090</v>
      </c>
    </row>
    <row r="1582" spans="1:14" x14ac:dyDescent="0.25">
      <c r="A1582" s="179">
        <v>43252</v>
      </c>
      <c r="B1582" s="177">
        <v>3446</v>
      </c>
      <c r="C1582" s="177" t="str">
        <f>VLOOKUP(B1582,'Chart of Accounts'!A:B,2,FALSE)</f>
        <v>PCard Uncoded Transactions</v>
      </c>
      <c r="D1582" s="177" t="s">
        <v>265</v>
      </c>
      <c r="E1582" s="177" t="s">
        <v>264</v>
      </c>
      <c r="F1582" s="177" t="s">
        <v>1731</v>
      </c>
      <c r="G1582" s="177" t="s">
        <v>245</v>
      </c>
      <c r="H1582" s="177">
        <v>-495</v>
      </c>
      <c r="I1582" s="177">
        <v>0</v>
      </c>
      <c r="J1582" s="177" t="s">
        <v>193</v>
      </c>
      <c r="K1582" s="177" t="s">
        <v>201</v>
      </c>
      <c r="L1582" s="177" t="s">
        <v>201</v>
      </c>
      <c r="M1582" s="177" t="s">
        <v>2997</v>
      </c>
      <c r="N1582" s="177" t="s">
        <v>3001</v>
      </c>
    </row>
    <row r="1583" spans="1:14" x14ac:dyDescent="0.25">
      <c r="A1583" s="179">
        <v>43252</v>
      </c>
      <c r="B1583" s="177">
        <v>3446</v>
      </c>
      <c r="C1583" s="177" t="str">
        <f>VLOOKUP(B1583,'Chart of Accounts'!A:B,2,FALSE)</f>
        <v>PCard Uncoded Transactions</v>
      </c>
      <c r="D1583" s="177" t="s">
        <v>265</v>
      </c>
      <c r="E1583" s="177" t="s">
        <v>264</v>
      </c>
      <c r="F1583" s="177" t="s">
        <v>1731</v>
      </c>
      <c r="G1583" s="177" t="s">
        <v>245</v>
      </c>
      <c r="H1583" s="177">
        <v>-32.26</v>
      </c>
      <c r="I1583" s="177">
        <v>0</v>
      </c>
      <c r="J1583" s="177" t="s">
        <v>193</v>
      </c>
      <c r="K1583" s="177" t="s">
        <v>201</v>
      </c>
      <c r="L1583" s="177" t="s">
        <v>201</v>
      </c>
      <c r="M1583" s="177" t="s">
        <v>2997</v>
      </c>
      <c r="N1583" s="177" t="s">
        <v>2226</v>
      </c>
    </row>
    <row r="1584" spans="1:14" x14ac:dyDescent="0.25">
      <c r="A1584" s="179">
        <v>43252</v>
      </c>
      <c r="B1584" s="177">
        <v>3446</v>
      </c>
      <c r="C1584" s="177" t="str">
        <f>VLOOKUP(B1584,'Chart of Accounts'!A:B,2,FALSE)</f>
        <v>PCard Uncoded Transactions</v>
      </c>
      <c r="D1584" s="177" t="s">
        <v>265</v>
      </c>
      <c r="E1584" s="177" t="s">
        <v>264</v>
      </c>
      <c r="F1584" s="177" t="s">
        <v>1731</v>
      </c>
      <c r="G1584" s="177" t="s">
        <v>245</v>
      </c>
      <c r="H1584" s="177">
        <v>-173.91</v>
      </c>
      <c r="I1584" s="177">
        <v>0</v>
      </c>
      <c r="J1584" s="177" t="s">
        <v>193</v>
      </c>
      <c r="K1584" s="177" t="s">
        <v>201</v>
      </c>
      <c r="L1584" s="177" t="s">
        <v>201</v>
      </c>
      <c r="M1584" s="177" t="s">
        <v>2997</v>
      </c>
      <c r="N1584" s="177" t="s">
        <v>3000</v>
      </c>
    </row>
    <row r="1585" spans="1:14" x14ac:dyDescent="0.25">
      <c r="A1585" s="179">
        <v>43252</v>
      </c>
      <c r="B1585" s="177">
        <v>3446</v>
      </c>
      <c r="C1585" s="177" t="str">
        <f>VLOOKUP(B1585,'Chart of Accounts'!A:B,2,FALSE)</f>
        <v>PCard Uncoded Transactions</v>
      </c>
      <c r="D1585" s="177" t="s">
        <v>265</v>
      </c>
      <c r="E1585" s="177" t="s">
        <v>264</v>
      </c>
      <c r="F1585" s="177" t="s">
        <v>1731</v>
      </c>
      <c r="G1585" s="177" t="s">
        <v>245</v>
      </c>
      <c r="H1585" s="177">
        <v>-970.09</v>
      </c>
      <c r="I1585" s="177">
        <v>0</v>
      </c>
      <c r="J1585" s="177" t="s">
        <v>193</v>
      </c>
      <c r="K1585" s="177" t="s">
        <v>201</v>
      </c>
      <c r="L1585" s="177" t="s">
        <v>201</v>
      </c>
      <c r="M1585" s="177" t="s">
        <v>2997</v>
      </c>
      <c r="N1585" s="177" t="s">
        <v>2999</v>
      </c>
    </row>
    <row r="1586" spans="1:14" x14ac:dyDescent="0.25">
      <c r="A1586" s="179">
        <v>43252</v>
      </c>
      <c r="B1586" s="177">
        <v>3446</v>
      </c>
      <c r="C1586" s="177" t="str">
        <f>VLOOKUP(B1586,'Chart of Accounts'!A:B,2,FALSE)</f>
        <v>PCard Uncoded Transactions</v>
      </c>
      <c r="D1586" s="177" t="s">
        <v>265</v>
      </c>
      <c r="E1586" s="177" t="s">
        <v>264</v>
      </c>
      <c r="F1586" s="177" t="s">
        <v>1731</v>
      </c>
      <c r="G1586" s="177" t="s">
        <v>245</v>
      </c>
      <c r="H1586" s="177">
        <v>-694.78</v>
      </c>
      <c r="I1586" s="177">
        <v>0</v>
      </c>
      <c r="J1586" s="177" t="s">
        <v>193</v>
      </c>
      <c r="K1586" s="177" t="s">
        <v>201</v>
      </c>
      <c r="L1586" s="177" t="s">
        <v>201</v>
      </c>
      <c r="M1586" s="177" t="s">
        <v>2997</v>
      </c>
      <c r="N1586" s="177" t="s">
        <v>2998</v>
      </c>
    </row>
    <row r="1587" spans="1:14" x14ac:dyDescent="0.25">
      <c r="A1587" s="179">
        <v>43252</v>
      </c>
      <c r="B1587" s="177">
        <v>3446</v>
      </c>
      <c r="C1587" s="177" t="str">
        <f>VLOOKUP(B1587,'Chart of Accounts'!A:B,2,FALSE)</f>
        <v>PCard Uncoded Transactions</v>
      </c>
      <c r="D1587" s="177" t="s">
        <v>265</v>
      </c>
      <c r="E1587" s="177" t="s">
        <v>264</v>
      </c>
      <c r="F1587" s="177" t="s">
        <v>1731</v>
      </c>
      <c r="G1587" s="177" t="s">
        <v>245</v>
      </c>
      <c r="H1587" s="177">
        <v>-13.9</v>
      </c>
      <c r="I1587" s="177">
        <v>0</v>
      </c>
      <c r="J1587" s="177" t="s">
        <v>193</v>
      </c>
      <c r="K1587" s="177" t="s">
        <v>201</v>
      </c>
      <c r="L1587" s="177" t="s">
        <v>201</v>
      </c>
      <c r="M1587" s="177" t="s">
        <v>2997</v>
      </c>
      <c r="N1587" s="177" t="s">
        <v>993</v>
      </c>
    </row>
    <row r="1588" spans="1:14" x14ac:dyDescent="0.25">
      <c r="A1588" s="179">
        <v>43252</v>
      </c>
      <c r="B1588" s="177">
        <v>3446</v>
      </c>
      <c r="C1588" s="177" t="str">
        <f>VLOOKUP(B1588,'Chart of Accounts'!A:B,2,FALSE)</f>
        <v>PCard Uncoded Transactions</v>
      </c>
      <c r="D1588" s="177" t="s">
        <v>265</v>
      </c>
      <c r="E1588" s="177" t="s">
        <v>264</v>
      </c>
      <c r="F1588" s="177" t="s">
        <v>1731</v>
      </c>
      <c r="G1588" s="177" t="s">
        <v>245</v>
      </c>
      <c r="H1588" s="177">
        <v>-23.48</v>
      </c>
      <c r="I1588" s="177">
        <v>0</v>
      </c>
      <c r="J1588" s="177" t="s">
        <v>193</v>
      </c>
      <c r="K1588" s="177" t="s">
        <v>201</v>
      </c>
      <c r="L1588" s="177" t="s">
        <v>201</v>
      </c>
      <c r="M1588" s="177" t="s">
        <v>2997</v>
      </c>
      <c r="N1588" s="177" t="s">
        <v>2226</v>
      </c>
    </row>
    <row r="1589" spans="1:14" x14ac:dyDescent="0.25">
      <c r="A1589" s="179">
        <v>43252</v>
      </c>
      <c r="B1589" s="177">
        <v>3446</v>
      </c>
      <c r="C1589" s="177" t="str">
        <f>VLOOKUP(B1589,'Chart of Accounts'!A:B,2,FALSE)</f>
        <v>PCard Uncoded Transactions</v>
      </c>
      <c r="D1589" s="177" t="s">
        <v>265</v>
      </c>
      <c r="E1589" s="177" t="s">
        <v>264</v>
      </c>
      <c r="F1589" s="177" t="s">
        <v>1834</v>
      </c>
      <c r="G1589" s="177" t="s">
        <v>245</v>
      </c>
      <c r="H1589" s="177">
        <v>-198.71</v>
      </c>
      <c r="I1589" s="177">
        <v>0</v>
      </c>
      <c r="J1589" s="177" t="s">
        <v>193</v>
      </c>
      <c r="K1589" s="177" t="s">
        <v>201</v>
      </c>
      <c r="L1589" s="177" t="s">
        <v>201</v>
      </c>
      <c r="M1589" s="177" t="s">
        <v>2997</v>
      </c>
    </row>
    <row r="1590" spans="1:14" x14ac:dyDescent="0.25">
      <c r="A1590" s="179">
        <v>43281</v>
      </c>
      <c r="B1590" s="177">
        <v>3446</v>
      </c>
      <c r="C1590" s="177" t="str">
        <f>VLOOKUP(B1590,'Chart of Accounts'!A:B,2,FALSE)</f>
        <v>PCard Uncoded Transactions</v>
      </c>
      <c r="D1590" s="177" t="s">
        <v>265</v>
      </c>
      <c r="E1590" s="177" t="s">
        <v>264</v>
      </c>
      <c r="F1590" s="177" t="s">
        <v>382</v>
      </c>
      <c r="G1590" s="177" t="s">
        <v>245</v>
      </c>
      <c r="H1590" s="177">
        <v>-10</v>
      </c>
      <c r="I1590" s="177">
        <v>0</v>
      </c>
      <c r="J1590" s="177" t="s">
        <v>193</v>
      </c>
      <c r="K1590" s="177" t="s">
        <v>194</v>
      </c>
      <c r="L1590" s="177" t="s">
        <v>194</v>
      </c>
      <c r="M1590" s="177" t="s">
        <v>2994</v>
      </c>
    </row>
    <row r="1591" spans="1:14" x14ac:dyDescent="0.25">
      <c r="A1591" s="179">
        <v>43281</v>
      </c>
      <c r="B1591" s="177">
        <v>3446</v>
      </c>
      <c r="C1591" s="177" t="str">
        <f>VLOOKUP(B1591,'Chart of Accounts'!A:B,2,FALSE)</f>
        <v>PCard Uncoded Transactions</v>
      </c>
      <c r="D1591" s="177" t="s">
        <v>265</v>
      </c>
      <c r="E1591" s="177" t="s">
        <v>264</v>
      </c>
      <c r="F1591" s="177" t="s">
        <v>2996</v>
      </c>
      <c r="G1591" s="177" t="s">
        <v>245</v>
      </c>
      <c r="H1591" s="177">
        <v>47.57</v>
      </c>
      <c r="I1591" s="177">
        <v>0</v>
      </c>
      <c r="J1591" s="177" t="s">
        <v>193</v>
      </c>
      <c r="K1591" s="177" t="s">
        <v>194</v>
      </c>
      <c r="L1591" s="177" t="s">
        <v>194</v>
      </c>
      <c r="M1591" s="177" t="s">
        <v>2994</v>
      </c>
      <c r="N1591" s="177" t="s">
        <v>2995</v>
      </c>
    </row>
    <row r="1592" spans="1:14" x14ac:dyDescent="0.25">
      <c r="A1592" s="179">
        <v>43281</v>
      </c>
      <c r="B1592" s="177">
        <v>3446</v>
      </c>
      <c r="C1592" s="177" t="str">
        <f>VLOOKUP(B1592,'Chart of Accounts'!A:B,2,FALSE)</f>
        <v>PCard Uncoded Transactions</v>
      </c>
      <c r="D1592" s="177" t="s">
        <v>265</v>
      </c>
      <c r="E1592" s="177" t="s">
        <v>264</v>
      </c>
      <c r="F1592" s="177" t="s">
        <v>1731</v>
      </c>
      <c r="G1592" s="177" t="s">
        <v>245</v>
      </c>
      <c r="H1592" s="177">
        <v>43.17</v>
      </c>
      <c r="I1592" s="177">
        <v>0</v>
      </c>
      <c r="J1592" s="177" t="s">
        <v>193</v>
      </c>
      <c r="K1592" s="177" t="s">
        <v>194</v>
      </c>
      <c r="L1592" s="177" t="s">
        <v>194</v>
      </c>
      <c r="M1592" s="177" t="s">
        <v>2994</v>
      </c>
      <c r="N1592" s="177" t="s">
        <v>2993</v>
      </c>
    </row>
    <row r="1593" spans="1:14" x14ac:dyDescent="0.25">
      <c r="A1593" s="179">
        <v>43281</v>
      </c>
      <c r="B1593" s="177">
        <v>3446</v>
      </c>
      <c r="C1593" s="177" t="str">
        <f>VLOOKUP(B1593,'Chart of Accounts'!A:B,2,FALSE)</f>
        <v>PCard Uncoded Transactions</v>
      </c>
      <c r="D1593" s="177" t="s">
        <v>265</v>
      </c>
      <c r="E1593" s="177" t="s">
        <v>264</v>
      </c>
      <c r="F1593" s="177" t="s">
        <v>382</v>
      </c>
      <c r="G1593" s="177" t="s">
        <v>245</v>
      </c>
      <c r="H1593" s="177">
        <v>8.6999999999999993</v>
      </c>
      <c r="I1593" s="177">
        <v>0</v>
      </c>
      <c r="J1593" s="177" t="s">
        <v>193</v>
      </c>
      <c r="K1593" s="177" t="s">
        <v>201</v>
      </c>
      <c r="L1593" s="177" t="s">
        <v>201</v>
      </c>
      <c r="M1593" s="177" t="s">
        <v>2992</v>
      </c>
      <c r="N1593" s="177" t="s">
        <v>2991</v>
      </c>
    </row>
    <row r="1594" spans="1:14" x14ac:dyDescent="0.25">
      <c r="A1594" s="179">
        <v>43281</v>
      </c>
      <c r="B1594" s="177">
        <v>3446</v>
      </c>
      <c r="C1594" s="177" t="str">
        <f>VLOOKUP(B1594,'Chart of Accounts'!A:B,2,FALSE)</f>
        <v>PCard Uncoded Transactions</v>
      </c>
      <c r="D1594" s="177" t="s">
        <v>265</v>
      </c>
      <c r="E1594" s="177" t="s">
        <v>264</v>
      </c>
      <c r="F1594" s="177" t="s">
        <v>1834</v>
      </c>
      <c r="G1594" s="177" t="s">
        <v>245</v>
      </c>
      <c r="H1594" s="177">
        <v>29.51</v>
      </c>
      <c r="I1594" s="177">
        <v>0</v>
      </c>
      <c r="J1594" s="177" t="s">
        <v>193</v>
      </c>
      <c r="K1594" s="177" t="s">
        <v>201</v>
      </c>
      <c r="L1594" s="177" t="s">
        <v>201</v>
      </c>
      <c r="M1594" s="177" t="s">
        <v>2990</v>
      </c>
    </row>
    <row r="1595" spans="1:14" x14ac:dyDescent="0.25">
      <c r="A1595" s="179">
        <v>43090</v>
      </c>
      <c r="B1595" s="177">
        <v>3460</v>
      </c>
      <c r="C1595" s="177" t="str">
        <f>VLOOKUP(B1595,'Chart of Accounts'!A:B,2,FALSE)</f>
        <v>Research/Survey/Library Services</v>
      </c>
      <c r="D1595" s="177" t="s">
        <v>265</v>
      </c>
      <c r="E1595" s="177" t="s">
        <v>264</v>
      </c>
      <c r="F1595" s="177" t="s">
        <v>2989</v>
      </c>
      <c r="G1595" s="177" t="s">
        <v>245</v>
      </c>
      <c r="H1595" s="177">
        <v>448.09</v>
      </c>
      <c r="I1595" s="177">
        <v>0</v>
      </c>
      <c r="J1595" s="177" t="s">
        <v>193</v>
      </c>
      <c r="K1595" s="177" t="s">
        <v>194</v>
      </c>
      <c r="L1595" s="177" t="s">
        <v>194</v>
      </c>
      <c r="M1595" s="177" t="s">
        <v>2267</v>
      </c>
      <c r="N1595" s="177" t="s">
        <v>2988</v>
      </c>
    </row>
    <row r="1596" spans="1:14" x14ac:dyDescent="0.25">
      <c r="A1596" s="179">
        <v>42967</v>
      </c>
      <c r="B1596" s="177">
        <v>3465</v>
      </c>
      <c r="C1596" s="177" t="str">
        <f>VLOOKUP(B1596,'Chart of Accounts'!A:B,2,FALSE)</f>
        <v>Kitchen Consumables</v>
      </c>
      <c r="D1596" s="177" t="s">
        <v>265</v>
      </c>
      <c r="E1596" s="177" t="s">
        <v>264</v>
      </c>
      <c r="F1596" s="177" t="s">
        <v>1942</v>
      </c>
      <c r="G1596" s="177" t="s">
        <v>245</v>
      </c>
      <c r="H1596" s="177">
        <v>118.89</v>
      </c>
      <c r="I1596" s="177">
        <v>0</v>
      </c>
      <c r="J1596" s="177" t="s">
        <v>193</v>
      </c>
      <c r="K1596" s="177" t="s">
        <v>194</v>
      </c>
      <c r="L1596" s="177" t="s">
        <v>194</v>
      </c>
      <c r="M1596" s="177" t="s">
        <v>2352</v>
      </c>
      <c r="N1596" s="177" t="s">
        <v>2979</v>
      </c>
    </row>
    <row r="1597" spans="1:14" x14ac:dyDescent="0.25">
      <c r="A1597" s="179">
        <v>42967</v>
      </c>
      <c r="B1597" s="177">
        <v>3465</v>
      </c>
      <c r="C1597" s="177" t="str">
        <f>VLOOKUP(B1597,'Chart of Accounts'!A:B,2,FALSE)</f>
        <v>Kitchen Consumables</v>
      </c>
      <c r="D1597" s="177" t="s">
        <v>265</v>
      </c>
      <c r="E1597" s="177" t="s">
        <v>264</v>
      </c>
      <c r="F1597" s="177" t="s">
        <v>728</v>
      </c>
      <c r="G1597" s="177" t="s">
        <v>245</v>
      </c>
      <c r="H1597" s="177">
        <v>83.67</v>
      </c>
      <c r="I1597" s="177">
        <v>0</v>
      </c>
      <c r="J1597" s="177" t="s">
        <v>193</v>
      </c>
      <c r="K1597" s="177" t="s">
        <v>194</v>
      </c>
      <c r="L1597" s="177" t="s">
        <v>194</v>
      </c>
      <c r="M1597" s="177" t="s">
        <v>2352</v>
      </c>
      <c r="N1597" s="177" t="s">
        <v>2981</v>
      </c>
    </row>
    <row r="1598" spans="1:14" x14ac:dyDescent="0.25">
      <c r="A1598" s="179">
        <v>42996</v>
      </c>
      <c r="B1598" s="177">
        <v>3465</v>
      </c>
      <c r="C1598" s="177" t="str">
        <f>VLOOKUP(B1598,'Chart of Accounts'!A:B,2,FALSE)</f>
        <v>Kitchen Consumables</v>
      </c>
      <c r="D1598" s="177" t="s">
        <v>265</v>
      </c>
      <c r="E1598" s="177" t="s">
        <v>264</v>
      </c>
      <c r="F1598" s="177" t="s">
        <v>2987</v>
      </c>
      <c r="G1598" s="177" t="s">
        <v>245</v>
      </c>
      <c r="H1598" s="177">
        <v>21.74</v>
      </c>
      <c r="I1598" s="177">
        <v>0</v>
      </c>
      <c r="J1598" s="177" t="s">
        <v>193</v>
      </c>
      <c r="K1598" s="177" t="s">
        <v>194</v>
      </c>
      <c r="L1598" s="177" t="s">
        <v>194</v>
      </c>
      <c r="M1598" s="177" t="s">
        <v>2347</v>
      </c>
      <c r="N1598" s="177" t="s">
        <v>448</v>
      </c>
    </row>
    <row r="1599" spans="1:14" x14ac:dyDescent="0.25">
      <c r="A1599" s="179">
        <v>43027</v>
      </c>
      <c r="B1599" s="177">
        <v>3465</v>
      </c>
      <c r="C1599" s="177" t="str">
        <f>VLOOKUP(B1599,'Chart of Accounts'!A:B,2,FALSE)</f>
        <v>Kitchen Consumables</v>
      </c>
      <c r="D1599" s="177" t="s">
        <v>265</v>
      </c>
      <c r="E1599" s="177" t="s">
        <v>264</v>
      </c>
      <c r="F1599" s="177" t="s">
        <v>728</v>
      </c>
      <c r="G1599" s="177" t="s">
        <v>245</v>
      </c>
      <c r="H1599" s="177">
        <v>62.36</v>
      </c>
      <c r="I1599" s="177">
        <v>0</v>
      </c>
      <c r="J1599" s="177" t="s">
        <v>193</v>
      </c>
      <c r="K1599" s="177" t="s">
        <v>201</v>
      </c>
      <c r="L1599" s="177" t="s">
        <v>201</v>
      </c>
      <c r="M1599" s="177" t="s">
        <v>2280</v>
      </c>
      <c r="N1599" s="177" t="s">
        <v>2979</v>
      </c>
    </row>
    <row r="1600" spans="1:14" x14ac:dyDescent="0.25">
      <c r="A1600" s="179">
        <v>43069</v>
      </c>
      <c r="B1600" s="177">
        <v>3465</v>
      </c>
      <c r="C1600" s="177" t="str">
        <f>VLOOKUP(B1600,'Chart of Accounts'!A:B,2,FALSE)</f>
        <v>Kitchen Consumables</v>
      </c>
      <c r="D1600" s="177" t="s">
        <v>265</v>
      </c>
      <c r="E1600" s="177" t="s">
        <v>264</v>
      </c>
      <c r="F1600" s="177" t="s">
        <v>2982</v>
      </c>
      <c r="G1600" s="177" t="s">
        <v>245</v>
      </c>
      <c r="H1600" s="177">
        <v>58.46</v>
      </c>
      <c r="I1600" s="177">
        <v>0</v>
      </c>
      <c r="J1600" s="177" t="s">
        <v>193</v>
      </c>
      <c r="K1600" s="177" t="s">
        <v>194</v>
      </c>
      <c r="L1600" s="177" t="s">
        <v>194</v>
      </c>
      <c r="M1600" s="177" t="s">
        <v>2341</v>
      </c>
      <c r="N1600" s="177" t="s">
        <v>2981</v>
      </c>
    </row>
    <row r="1601" spans="1:14" x14ac:dyDescent="0.25">
      <c r="A1601" s="179">
        <v>43069</v>
      </c>
      <c r="B1601" s="177">
        <v>3465</v>
      </c>
      <c r="C1601" s="177" t="str">
        <f>VLOOKUP(B1601,'Chart of Accounts'!A:B,2,FALSE)</f>
        <v>Kitchen Consumables</v>
      </c>
      <c r="D1601" s="177" t="s">
        <v>265</v>
      </c>
      <c r="E1601" s="177" t="s">
        <v>264</v>
      </c>
      <c r="F1601" s="177" t="s">
        <v>2986</v>
      </c>
      <c r="G1601" s="177" t="s">
        <v>245</v>
      </c>
      <c r="H1601" s="177">
        <v>145.21</v>
      </c>
      <c r="I1601" s="177">
        <v>0</v>
      </c>
      <c r="J1601" s="177" t="s">
        <v>193</v>
      </c>
      <c r="K1601" s="177" t="s">
        <v>194</v>
      </c>
      <c r="L1601" s="177" t="s">
        <v>194</v>
      </c>
      <c r="M1601" s="177" t="s">
        <v>2338</v>
      </c>
      <c r="N1601" s="177" t="s">
        <v>2979</v>
      </c>
    </row>
    <row r="1602" spans="1:14" x14ac:dyDescent="0.25">
      <c r="A1602" s="179">
        <v>43100</v>
      </c>
      <c r="B1602" s="177">
        <v>3465</v>
      </c>
      <c r="C1602" s="177" t="str">
        <f>VLOOKUP(B1602,'Chart of Accounts'!A:B,2,FALSE)</f>
        <v>Kitchen Consumables</v>
      </c>
      <c r="D1602" s="177" t="s">
        <v>265</v>
      </c>
      <c r="E1602" s="177" t="s">
        <v>264</v>
      </c>
      <c r="F1602" s="177" t="s">
        <v>727</v>
      </c>
      <c r="G1602" s="177" t="s">
        <v>245</v>
      </c>
      <c r="H1602" s="177">
        <v>182.36</v>
      </c>
      <c r="I1602" s="177">
        <v>0</v>
      </c>
      <c r="J1602" s="177" t="s">
        <v>193</v>
      </c>
      <c r="K1602" s="177" t="s">
        <v>201</v>
      </c>
      <c r="L1602" s="177" t="s">
        <v>201</v>
      </c>
      <c r="M1602" s="177" t="s">
        <v>2890</v>
      </c>
      <c r="N1602" s="177" t="s">
        <v>2979</v>
      </c>
    </row>
    <row r="1603" spans="1:14" x14ac:dyDescent="0.25">
      <c r="A1603" s="179">
        <v>43159</v>
      </c>
      <c r="B1603" s="177">
        <v>3465</v>
      </c>
      <c r="C1603" s="177" t="str">
        <f>VLOOKUP(B1603,'Chart of Accounts'!A:B,2,FALSE)</f>
        <v>Kitchen Consumables</v>
      </c>
      <c r="D1603" s="177" t="s">
        <v>265</v>
      </c>
      <c r="E1603" s="177" t="s">
        <v>264</v>
      </c>
      <c r="F1603" s="177" t="s">
        <v>2982</v>
      </c>
      <c r="G1603" s="177" t="s">
        <v>245</v>
      </c>
      <c r="H1603" s="177">
        <v>77.92</v>
      </c>
      <c r="I1603" s="177">
        <v>0</v>
      </c>
      <c r="J1603" s="177" t="s">
        <v>193</v>
      </c>
      <c r="K1603" s="177" t="s">
        <v>194</v>
      </c>
      <c r="L1603" s="177" t="s">
        <v>194</v>
      </c>
      <c r="M1603" s="177" t="s">
        <v>2239</v>
      </c>
      <c r="N1603" s="177" t="s">
        <v>2979</v>
      </c>
    </row>
    <row r="1604" spans="1:14" x14ac:dyDescent="0.25">
      <c r="A1604" s="179">
        <v>43179</v>
      </c>
      <c r="B1604" s="177">
        <v>3465</v>
      </c>
      <c r="C1604" s="177" t="str">
        <f>VLOOKUP(B1604,'Chart of Accounts'!A:B,2,FALSE)</f>
        <v>Kitchen Consumables</v>
      </c>
      <c r="D1604" s="177" t="s">
        <v>265</v>
      </c>
      <c r="E1604" s="177" t="s">
        <v>264</v>
      </c>
      <c r="F1604" s="177" t="s">
        <v>2985</v>
      </c>
      <c r="G1604" s="177" t="s">
        <v>245</v>
      </c>
      <c r="H1604" s="177">
        <v>125.09</v>
      </c>
      <c r="I1604" s="177">
        <v>18.760000000000002</v>
      </c>
      <c r="K1604" s="177" t="s">
        <v>194</v>
      </c>
      <c r="M1604" s="177" t="s">
        <v>2984</v>
      </c>
    </row>
    <row r="1605" spans="1:14" x14ac:dyDescent="0.25">
      <c r="A1605" s="179">
        <v>43202</v>
      </c>
      <c r="B1605" s="177">
        <v>3465</v>
      </c>
      <c r="C1605" s="177" t="str">
        <f>VLOOKUP(B1605,'Chart of Accounts'!A:B,2,FALSE)</f>
        <v>Kitchen Consumables</v>
      </c>
      <c r="D1605" s="177" t="s">
        <v>265</v>
      </c>
      <c r="E1605" s="177" t="s">
        <v>264</v>
      </c>
      <c r="F1605" s="177" t="s">
        <v>2983</v>
      </c>
      <c r="G1605" s="177" t="s">
        <v>245</v>
      </c>
      <c r="H1605" s="177">
        <v>135.49</v>
      </c>
      <c r="I1605" s="177">
        <v>0</v>
      </c>
      <c r="J1605" s="177" t="s">
        <v>193</v>
      </c>
      <c r="K1605" s="177" t="s">
        <v>201</v>
      </c>
      <c r="L1605" s="177" t="s">
        <v>201</v>
      </c>
      <c r="M1605" s="177" t="s">
        <v>2223</v>
      </c>
      <c r="N1605" s="177" t="s">
        <v>2979</v>
      </c>
    </row>
    <row r="1606" spans="1:14" x14ac:dyDescent="0.25">
      <c r="A1606" s="179">
        <v>43214</v>
      </c>
      <c r="B1606" s="177">
        <v>3465</v>
      </c>
      <c r="C1606" s="177" t="str">
        <f>VLOOKUP(B1606,'Chart of Accounts'!A:B,2,FALSE)</f>
        <v>Kitchen Consumables</v>
      </c>
      <c r="D1606" s="177" t="s">
        <v>265</v>
      </c>
      <c r="E1606" s="177" t="s">
        <v>264</v>
      </c>
      <c r="F1606" s="177" t="s">
        <v>2982</v>
      </c>
      <c r="G1606" s="177" t="s">
        <v>245</v>
      </c>
      <c r="H1606" s="177">
        <v>76.52</v>
      </c>
      <c r="I1606" s="177">
        <v>0</v>
      </c>
      <c r="J1606" s="177" t="s">
        <v>193</v>
      </c>
      <c r="K1606" s="177" t="s">
        <v>194</v>
      </c>
      <c r="L1606" s="177" t="s">
        <v>194</v>
      </c>
      <c r="M1606" s="177" t="s">
        <v>2222</v>
      </c>
      <c r="N1606" s="177" t="s">
        <v>2979</v>
      </c>
    </row>
    <row r="1607" spans="1:14" x14ac:dyDescent="0.25">
      <c r="A1607" s="179">
        <v>43214</v>
      </c>
      <c r="B1607" s="177">
        <v>3465</v>
      </c>
      <c r="C1607" s="177" t="str">
        <f>VLOOKUP(B1607,'Chart of Accounts'!A:B,2,FALSE)</f>
        <v>Kitchen Consumables</v>
      </c>
      <c r="D1607" s="177" t="s">
        <v>265</v>
      </c>
      <c r="E1607" s="177" t="s">
        <v>264</v>
      </c>
      <c r="F1607" s="177" t="s">
        <v>728</v>
      </c>
      <c r="G1607" s="177" t="s">
        <v>245</v>
      </c>
      <c r="H1607" s="177">
        <v>35.03</v>
      </c>
      <c r="I1607" s="177">
        <v>0</v>
      </c>
      <c r="J1607" s="177" t="s">
        <v>193</v>
      </c>
      <c r="K1607" s="177" t="s">
        <v>194</v>
      </c>
      <c r="L1607" s="177" t="s">
        <v>194</v>
      </c>
      <c r="M1607" s="177" t="s">
        <v>2222</v>
      </c>
      <c r="N1607" s="177" t="s">
        <v>2981</v>
      </c>
    </row>
    <row r="1608" spans="1:14" x14ac:dyDescent="0.25">
      <c r="A1608" s="179">
        <v>43272</v>
      </c>
      <c r="B1608" s="177">
        <v>3465</v>
      </c>
      <c r="C1608" s="177" t="str">
        <f>VLOOKUP(B1608,'Chart of Accounts'!A:B,2,FALSE)</f>
        <v>Kitchen Consumables</v>
      </c>
      <c r="D1608" s="177" t="s">
        <v>265</v>
      </c>
      <c r="E1608" s="177" t="s">
        <v>264</v>
      </c>
      <c r="F1608" s="177" t="s">
        <v>727</v>
      </c>
      <c r="G1608" s="177" t="s">
        <v>245</v>
      </c>
      <c r="H1608" s="177">
        <v>68.97</v>
      </c>
      <c r="I1608" s="177">
        <v>0</v>
      </c>
      <c r="J1608" s="177" t="s">
        <v>193</v>
      </c>
      <c r="K1608" s="177" t="s">
        <v>194</v>
      </c>
      <c r="L1608" s="177" t="s">
        <v>194</v>
      </c>
      <c r="M1608" s="177" t="s">
        <v>2980</v>
      </c>
      <c r="N1608" s="177" t="s">
        <v>224</v>
      </c>
    </row>
    <row r="1609" spans="1:14" x14ac:dyDescent="0.25">
      <c r="A1609" s="179">
        <v>43272</v>
      </c>
      <c r="B1609" s="177">
        <v>3465</v>
      </c>
      <c r="C1609" s="177" t="str">
        <f>VLOOKUP(B1609,'Chart of Accounts'!A:B,2,FALSE)</f>
        <v>Kitchen Consumables</v>
      </c>
      <c r="D1609" s="177" t="s">
        <v>265</v>
      </c>
      <c r="E1609" s="177" t="s">
        <v>264</v>
      </c>
      <c r="F1609" s="177" t="s">
        <v>728</v>
      </c>
      <c r="G1609" s="177" t="s">
        <v>245</v>
      </c>
      <c r="H1609" s="177">
        <v>128.93</v>
      </c>
      <c r="I1609" s="177">
        <v>0</v>
      </c>
      <c r="J1609" s="177" t="s">
        <v>193</v>
      </c>
      <c r="K1609" s="177" t="s">
        <v>194</v>
      </c>
      <c r="L1609" s="177" t="s">
        <v>194</v>
      </c>
      <c r="M1609" s="177" t="s">
        <v>2980</v>
      </c>
      <c r="N1609" s="177" t="s">
        <v>2979</v>
      </c>
    </row>
    <row r="1610" spans="1:14" x14ac:dyDescent="0.25">
      <c r="A1610" s="179">
        <v>42978</v>
      </c>
      <c r="B1610" s="177">
        <v>3476</v>
      </c>
      <c r="C1610" s="177" t="str">
        <f>VLOOKUP(B1610,'Chart of Accounts'!A:B,2,FALSE)</f>
        <v>Conference Registration Fee</v>
      </c>
      <c r="D1610" s="177" t="s">
        <v>265</v>
      </c>
      <c r="E1610" s="177" t="s">
        <v>264</v>
      </c>
      <c r="F1610" s="177" t="s">
        <v>2978</v>
      </c>
      <c r="G1610" s="177" t="s">
        <v>245</v>
      </c>
      <c r="H1610" s="177">
        <v>660.77</v>
      </c>
      <c r="I1610" s="177">
        <v>0</v>
      </c>
      <c r="J1610" s="177" t="s">
        <v>193</v>
      </c>
      <c r="K1610" s="177" t="s">
        <v>194</v>
      </c>
      <c r="L1610" s="177" t="s">
        <v>194</v>
      </c>
      <c r="M1610" s="177" t="s">
        <v>2977</v>
      </c>
      <c r="N1610" s="177" t="s">
        <v>2976</v>
      </c>
    </row>
    <row r="1611" spans="1:14" x14ac:dyDescent="0.25">
      <c r="A1611" s="179">
        <v>43055</v>
      </c>
      <c r="B1611" s="177">
        <v>3476</v>
      </c>
      <c r="C1611" s="177" t="str">
        <f>VLOOKUP(B1611,'Chart of Accounts'!A:B,2,FALSE)</f>
        <v>Conference Registration Fee</v>
      </c>
      <c r="D1611" s="177" t="s">
        <v>265</v>
      </c>
      <c r="E1611" s="177" t="s">
        <v>264</v>
      </c>
      <c r="F1611" s="177" t="s">
        <v>2975</v>
      </c>
      <c r="G1611" s="177" t="s">
        <v>245</v>
      </c>
      <c r="H1611" s="177">
        <v>169.57</v>
      </c>
      <c r="I1611" s="177">
        <v>0</v>
      </c>
      <c r="J1611" s="177" t="s">
        <v>193</v>
      </c>
      <c r="K1611" s="177" t="s">
        <v>194</v>
      </c>
      <c r="L1611" s="177" t="s">
        <v>194</v>
      </c>
      <c r="M1611" s="177" t="s">
        <v>2974</v>
      </c>
      <c r="N1611" s="177" t="s">
        <v>2973</v>
      </c>
    </row>
    <row r="1612" spans="1:14" x14ac:dyDescent="0.25">
      <c r="A1612" s="179">
        <v>43125</v>
      </c>
      <c r="B1612" s="180">
        <v>3476</v>
      </c>
      <c r="C1612" s="180" t="str">
        <f>VLOOKUP(B1612,'Chart of Accounts'!A:B,2,FALSE)</f>
        <v>Conference Registration Fee</v>
      </c>
      <c r="D1612" s="180" t="s">
        <v>265</v>
      </c>
      <c r="E1612" s="180" t="s">
        <v>264</v>
      </c>
      <c r="F1612" s="180" t="s">
        <v>2972</v>
      </c>
      <c r="G1612" s="180" t="s">
        <v>147</v>
      </c>
      <c r="H1612" s="180">
        <v>517.49</v>
      </c>
      <c r="I1612" s="177">
        <v>0</v>
      </c>
      <c r="K1612" s="177" t="s">
        <v>194</v>
      </c>
      <c r="M1612" s="177" t="s">
        <v>2971</v>
      </c>
    </row>
    <row r="1613" spans="1:14" x14ac:dyDescent="0.25">
      <c r="A1613" s="179">
        <v>42917</v>
      </c>
      <c r="B1613" s="177">
        <v>3660</v>
      </c>
      <c r="C1613" s="177" t="str">
        <f>VLOOKUP(B1613,'Chart of Accounts'!A:B,2,FALSE)</f>
        <v>Printing Other</v>
      </c>
      <c r="D1613" s="177" t="s">
        <v>265</v>
      </c>
      <c r="E1613" s="177" t="s">
        <v>264</v>
      </c>
      <c r="F1613" s="177" t="s">
        <v>2970</v>
      </c>
      <c r="G1613" s="177" t="s">
        <v>245</v>
      </c>
      <c r="H1613" s="177">
        <v>-540</v>
      </c>
      <c r="I1613" s="177">
        <v>0</v>
      </c>
      <c r="J1613" s="177" t="s">
        <v>262</v>
      </c>
      <c r="K1613" s="177" t="s">
        <v>197</v>
      </c>
      <c r="L1613" s="177" t="s">
        <v>197</v>
      </c>
      <c r="M1613" s="177" t="s">
        <v>2462</v>
      </c>
      <c r="N1613" s="177" t="s">
        <v>2969</v>
      </c>
    </row>
    <row r="1614" spans="1:14" x14ac:dyDescent="0.25">
      <c r="A1614" s="179">
        <v>42919</v>
      </c>
      <c r="B1614" s="177">
        <v>3660</v>
      </c>
      <c r="C1614" s="177" t="str">
        <f>VLOOKUP(B1614,'Chart of Accounts'!A:B,2,FALSE)</f>
        <v>Printing Other</v>
      </c>
      <c r="D1614" s="177" t="s">
        <v>265</v>
      </c>
      <c r="E1614" s="177" t="s">
        <v>264</v>
      </c>
      <c r="F1614" s="177" t="s">
        <v>2968</v>
      </c>
      <c r="G1614" s="177" t="s">
        <v>245</v>
      </c>
      <c r="H1614" s="177">
        <v>540</v>
      </c>
      <c r="I1614" s="177">
        <v>81</v>
      </c>
      <c r="K1614" s="177" t="s">
        <v>201</v>
      </c>
      <c r="M1614" s="177" t="s">
        <v>2967</v>
      </c>
    </row>
    <row r="1615" spans="1:14" x14ac:dyDescent="0.25">
      <c r="A1615" s="179">
        <v>42947</v>
      </c>
      <c r="B1615" s="177">
        <v>3685</v>
      </c>
      <c r="C1615" s="177" t="str">
        <f>VLOOKUP(B1615,'Chart of Accounts'!A:B,2,FALSE)</f>
        <v>External Hospitality</v>
      </c>
      <c r="D1615" s="177" t="s">
        <v>265</v>
      </c>
      <c r="E1615" s="177" t="s">
        <v>264</v>
      </c>
      <c r="F1615" s="177" t="s">
        <v>2966</v>
      </c>
      <c r="G1615" s="177" t="s">
        <v>245</v>
      </c>
      <c r="H1615" s="177">
        <v>8</v>
      </c>
      <c r="I1615" s="177">
        <v>0</v>
      </c>
      <c r="J1615" s="177" t="s">
        <v>193</v>
      </c>
      <c r="K1615" s="177" t="s">
        <v>194</v>
      </c>
      <c r="L1615" s="177" t="s">
        <v>194</v>
      </c>
      <c r="M1615" s="177" t="s">
        <v>2305</v>
      </c>
      <c r="N1615" s="177" t="s">
        <v>2965</v>
      </c>
    </row>
    <row r="1616" spans="1:14" x14ac:dyDescent="0.25">
      <c r="A1616" s="179">
        <v>42917</v>
      </c>
      <c r="B1616" s="177">
        <v>3695</v>
      </c>
      <c r="C1616" s="177" t="str">
        <f>VLOOKUP(B1616,'Chart of Accounts'!A:B,2,FALSE)</f>
        <v>Ballot papers</v>
      </c>
      <c r="D1616" s="177" t="s">
        <v>265</v>
      </c>
      <c r="E1616" s="177" t="s">
        <v>264</v>
      </c>
      <c r="F1616" s="177" t="s">
        <v>2964</v>
      </c>
      <c r="G1616" s="177" t="s">
        <v>245</v>
      </c>
      <c r="H1616" s="177">
        <v>-195</v>
      </c>
      <c r="I1616" s="177">
        <v>0</v>
      </c>
      <c r="J1616" s="177" t="s">
        <v>262</v>
      </c>
      <c r="K1616" s="177" t="s">
        <v>197</v>
      </c>
      <c r="L1616" s="177" t="s">
        <v>197</v>
      </c>
      <c r="M1616" s="177" t="s">
        <v>2462</v>
      </c>
      <c r="N1616" s="177" t="s">
        <v>2963</v>
      </c>
    </row>
    <row r="1617" spans="1:14" x14ac:dyDescent="0.25">
      <c r="A1617" s="179">
        <v>42917</v>
      </c>
      <c r="B1617" s="177">
        <v>3695</v>
      </c>
      <c r="C1617" s="177" t="str">
        <f>VLOOKUP(B1617,'Chart of Accounts'!A:B,2,FALSE)</f>
        <v>Ballot papers</v>
      </c>
      <c r="D1617" s="177" t="s">
        <v>265</v>
      </c>
      <c r="E1617" s="177" t="s">
        <v>2929</v>
      </c>
      <c r="F1617" s="177" t="s">
        <v>2962</v>
      </c>
      <c r="G1617" s="177" t="s">
        <v>245</v>
      </c>
      <c r="H1617" s="177">
        <v>239.75</v>
      </c>
      <c r="I1617" s="177">
        <v>35.96</v>
      </c>
      <c r="K1617" s="177" t="s">
        <v>201</v>
      </c>
      <c r="M1617" s="177" t="s">
        <v>2961</v>
      </c>
    </row>
    <row r="1618" spans="1:14" x14ac:dyDescent="0.25">
      <c r="A1618" s="179">
        <v>43115</v>
      </c>
      <c r="B1618" s="177">
        <v>3695</v>
      </c>
      <c r="C1618" s="177" t="str">
        <f>VLOOKUP(B1618,'Chart of Accounts'!A:B,2,FALSE)</f>
        <v>Ballot papers</v>
      </c>
      <c r="D1618" s="177" t="s">
        <v>265</v>
      </c>
      <c r="E1618" s="177" t="s">
        <v>264</v>
      </c>
      <c r="F1618" s="177" t="s">
        <v>2960</v>
      </c>
      <c r="G1618" s="177" t="s">
        <v>245</v>
      </c>
      <c r="H1618" s="178">
        <v>4232.25</v>
      </c>
      <c r="I1618" s="177">
        <v>634.84</v>
      </c>
      <c r="K1618" s="177" t="s">
        <v>188</v>
      </c>
      <c r="M1618" s="177" t="s">
        <v>2959</v>
      </c>
    </row>
    <row r="1619" spans="1:14" x14ac:dyDescent="0.25">
      <c r="A1619" s="179">
        <v>43131</v>
      </c>
      <c r="B1619" s="177">
        <v>3695</v>
      </c>
      <c r="C1619" s="177" t="str">
        <f>VLOOKUP(B1619,'Chart of Accounts'!A:B,2,FALSE)</f>
        <v>Ballot papers</v>
      </c>
      <c r="D1619" s="177" t="s">
        <v>265</v>
      </c>
      <c r="E1619" s="177" t="s">
        <v>264</v>
      </c>
      <c r="F1619" s="177" t="s">
        <v>2957</v>
      </c>
      <c r="G1619" s="177" t="s">
        <v>245</v>
      </c>
      <c r="H1619" s="178">
        <v>3385.8</v>
      </c>
      <c r="I1619" s="177">
        <v>0</v>
      </c>
      <c r="J1619" s="177" t="s">
        <v>262</v>
      </c>
      <c r="K1619" s="177" t="s">
        <v>197</v>
      </c>
      <c r="L1619" s="177" t="s">
        <v>197</v>
      </c>
      <c r="M1619" s="177" t="s">
        <v>2958</v>
      </c>
      <c r="N1619" s="177" t="s">
        <v>304</v>
      </c>
    </row>
    <row r="1620" spans="1:14" x14ac:dyDescent="0.25">
      <c r="A1620" s="179">
        <v>43132</v>
      </c>
      <c r="B1620" s="177">
        <v>3695</v>
      </c>
      <c r="C1620" s="177" t="str">
        <f>VLOOKUP(B1620,'Chart of Accounts'!A:B,2,FALSE)</f>
        <v>Ballot papers</v>
      </c>
      <c r="D1620" s="177" t="s">
        <v>265</v>
      </c>
      <c r="E1620" s="177" t="s">
        <v>264</v>
      </c>
      <c r="F1620" s="177" t="s">
        <v>2957</v>
      </c>
      <c r="G1620" s="177" t="s">
        <v>245</v>
      </c>
      <c r="H1620" s="178">
        <v>-3385.8</v>
      </c>
      <c r="I1620" s="177">
        <v>0</v>
      </c>
      <c r="J1620" s="177" t="s">
        <v>262</v>
      </c>
      <c r="K1620" s="177" t="s">
        <v>197</v>
      </c>
      <c r="L1620" s="177" t="s">
        <v>197</v>
      </c>
      <c r="M1620" s="177" t="s">
        <v>2956</v>
      </c>
      <c r="N1620" s="177" t="s">
        <v>304</v>
      </c>
    </row>
    <row r="1621" spans="1:14" x14ac:dyDescent="0.25">
      <c r="A1621" s="179">
        <v>43139</v>
      </c>
      <c r="B1621" s="177">
        <v>3695</v>
      </c>
      <c r="C1621" s="177" t="str">
        <f>VLOOKUP(B1621,'Chart of Accounts'!A:B,2,FALSE)</f>
        <v>Ballot papers</v>
      </c>
      <c r="D1621" s="177" t="s">
        <v>265</v>
      </c>
      <c r="E1621" s="177" t="s">
        <v>264</v>
      </c>
      <c r="F1621" s="177" t="s">
        <v>2955</v>
      </c>
      <c r="G1621" s="177" t="s">
        <v>245</v>
      </c>
      <c r="H1621" s="178">
        <v>3385.8</v>
      </c>
      <c r="I1621" s="177">
        <v>507.87</v>
      </c>
      <c r="K1621" s="177" t="s">
        <v>209</v>
      </c>
      <c r="M1621" s="177" t="s">
        <v>2954</v>
      </c>
    </row>
    <row r="1622" spans="1:14" x14ac:dyDescent="0.25">
      <c r="A1622" s="179">
        <v>43159</v>
      </c>
      <c r="B1622" s="177">
        <v>3695</v>
      </c>
      <c r="C1622" s="177" t="str">
        <f>VLOOKUP(B1622,'Chart of Accounts'!A:B,2,FALSE)</f>
        <v>Ballot papers</v>
      </c>
      <c r="D1622" s="177" t="s">
        <v>265</v>
      </c>
      <c r="E1622" s="177" t="s">
        <v>264</v>
      </c>
      <c r="F1622" s="177" t="s">
        <v>2952</v>
      </c>
      <c r="G1622" s="177" t="s">
        <v>245</v>
      </c>
      <c r="H1622" s="178">
        <v>3385.8</v>
      </c>
      <c r="I1622" s="177">
        <v>0</v>
      </c>
      <c r="J1622" s="177" t="s">
        <v>262</v>
      </c>
      <c r="K1622" s="177" t="s">
        <v>197</v>
      </c>
      <c r="L1622" s="177" t="s">
        <v>197</v>
      </c>
      <c r="M1622" s="177" t="s">
        <v>2953</v>
      </c>
      <c r="N1622" s="177" t="s">
        <v>304</v>
      </c>
    </row>
    <row r="1623" spans="1:14" x14ac:dyDescent="0.25">
      <c r="A1623" s="179">
        <v>43160</v>
      </c>
      <c r="B1623" s="177">
        <v>3695</v>
      </c>
      <c r="C1623" s="177" t="str">
        <f>VLOOKUP(B1623,'Chart of Accounts'!A:B,2,FALSE)</f>
        <v>Ballot papers</v>
      </c>
      <c r="D1623" s="177" t="s">
        <v>265</v>
      </c>
      <c r="E1623" s="177" t="s">
        <v>264</v>
      </c>
      <c r="F1623" s="177" t="s">
        <v>2952</v>
      </c>
      <c r="G1623" s="177" t="s">
        <v>245</v>
      </c>
      <c r="H1623" s="178">
        <v>-3385.8</v>
      </c>
      <c r="I1623" s="177">
        <v>0</v>
      </c>
      <c r="J1623" s="177" t="s">
        <v>262</v>
      </c>
      <c r="K1623" s="177" t="s">
        <v>197</v>
      </c>
      <c r="L1623" s="177" t="s">
        <v>197</v>
      </c>
      <c r="M1623" s="177" t="s">
        <v>2951</v>
      </c>
      <c r="N1623" s="177" t="s">
        <v>304</v>
      </c>
    </row>
    <row r="1624" spans="1:14" x14ac:dyDescent="0.25">
      <c r="A1624" s="179">
        <v>43164</v>
      </c>
      <c r="B1624" s="177">
        <v>3695</v>
      </c>
      <c r="C1624" s="177" t="str">
        <f>VLOOKUP(B1624,'Chart of Accounts'!A:B,2,FALSE)</f>
        <v>Ballot papers</v>
      </c>
      <c r="D1624" s="177" t="s">
        <v>265</v>
      </c>
      <c r="E1624" s="177" t="s">
        <v>264</v>
      </c>
      <c r="F1624" s="177" t="s">
        <v>2950</v>
      </c>
      <c r="G1624" s="177" t="s">
        <v>245</v>
      </c>
      <c r="H1624" s="178">
        <v>3385.8</v>
      </c>
      <c r="I1624" s="177">
        <v>507.87</v>
      </c>
      <c r="K1624" s="177" t="s">
        <v>194</v>
      </c>
      <c r="M1624" s="177" t="s">
        <v>2949</v>
      </c>
    </row>
    <row r="1625" spans="1:14" x14ac:dyDescent="0.25">
      <c r="A1625" s="179">
        <v>43190</v>
      </c>
      <c r="B1625" s="177">
        <v>3695</v>
      </c>
      <c r="C1625" s="177" t="str">
        <f>VLOOKUP(B1625,'Chart of Accounts'!A:B,2,FALSE)</f>
        <v>Ballot papers</v>
      </c>
      <c r="D1625" s="177" t="s">
        <v>265</v>
      </c>
      <c r="E1625" s="177" t="s">
        <v>264</v>
      </c>
      <c r="F1625" s="177" t="s">
        <v>2947</v>
      </c>
      <c r="G1625" s="177" t="s">
        <v>245</v>
      </c>
      <c r="H1625" s="178">
        <v>4232.25</v>
      </c>
      <c r="I1625" s="177">
        <v>0</v>
      </c>
      <c r="J1625" s="177" t="s">
        <v>262</v>
      </c>
      <c r="K1625" s="177" t="s">
        <v>197</v>
      </c>
      <c r="L1625" s="177" t="s">
        <v>197</v>
      </c>
      <c r="M1625" s="177" t="s">
        <v>2948</v>
      </c>
      <c r="N1625" s="177" t="s">
        <v>304</v>
      </c>
    </row>
    <row r="1626" spans="1:14" x14ac:dyDescent="0.25">
      <c r="A1626" s="179">
        <v>43191</v>
      </c>
      <c r="B1626" s="177">
        <v>3695</v>
      </c>
      <c r="C1626" s="177" t="str">
        <f>VLOOKUP(B1626,'Chart of Accounts'!A:B,2,FALSE)</f>
        <v>Ballot papers</v>
      </c>
      <c r="D1626" s="177" t="s">
        <v>265</v>
      </c>
      <c r="E1626" s="177" t="s">
        <v>264</v>
      </c>
      <c r="F1626" s="177" t="s">
        <v>2947</v>
      </c>
      <c r="G1626" s="177" t="s">
        <v>245</v>
      </c>
      <c r="H1626" s="178">
        <v>-4232.25</v>
      </c>
      <c r="I1626" s="177">
        <v>0</v>
      </c>
      <c r="J1626" s="177" t="s">
        <v>262</v>
      </c>
      <c r="K1626" s="177" t="s">
        <v>197</v>
      </c>
      <c r="L1626" s="177" t="s">
        <v>197</v>
      </c>
      <c r="M1626" s="177" t="s">
        <v>2946</v>
      </c>
      <c r="N1626" s="177" t="s">
        <v>304</v>
      </c>
    </row>
    <row r="1627" spans="1:14" x14ac:dyDescent="0.25">
      <c r="A1627" s="179">
        <v>43220</v>
      </c>
      <c r="B1627" s="177">
        <v>3695</v>
      </c>
      <c r="C1627" s="177" t="str">
        <f>VLOOKUP(B1627,'Chart of Accounts'!A:B,2,FALSE)</f>
        <v>Ballot papers</v>
      </c>
      <c r="D1627" s="177" t="s">
        <v>265</v>
      </c>
      <c r="E1627" s="177" t="s">
        <v>264</v>
      </c>
      <c r="F1627" s="177" t="s">
        <v>2944</v>
      </c>
      <c r="G1627" s="177" t="s">
        <v>245</v>
      </c>
      <c r="H1627" s="178">
        <v>3385.8</v>
      </c>
      <c r="I1627" s="177">
        <v>0</v>
      </c>
      <c r="J1627" s="177" t="s">
        <v>262</v>
      </c>
      <c r="K1627" s="177" t="s">
        <v>198</v>
      </c>
      <c r="L1627" s="177" t="s">
        <v>198</v>
      </c>
      <c r="M1627" s="177" t="s">
        <v>2945</v>
      </c>
      <c r="N1627" s="177" t="s">
        <v>304</v>
      </c>
    </row>
    <row r="1628" spans="1:14" x14ac:dyDescent="0.25">
      <c r="A1628" s="179">
        <v>43221</v>
      </c>
      <c r="B1628" s="177">
        <v>3695</v>
      </c>
      <c r="C1628" s="177" t="str">
        <f>VLOOKUP(B1628,'Chart of Accounts'!A:B,2,FALSE)</f>
        <v>Ballot papers</v>
      </c>
      <c r="D1628" s="177" t="s">
        <v>265</v>
      </c>
      <c r="E1628" s="177" t="s">
        <v>264</v>
      </c>
      <c r="F1628" s="177" t="s">
        <v>2944</v>
      </c>
      <c r="G1628" s="177" t="s">
        <v>245</v>
      </c>
      <c r="H1628" s="178">
        <v>-3385.8</v>
      </c>
      <c r="I1628" s="177">
        <v>0</v>
      </c>
      <c r="J1628" s="177" t="s">
        <v>262</v>
      </c>
      <c r="K1628" s="177" t="s">
        <v>198</v>
      </c>
      <c r="L1628" s="177" t="s">
        <v>198</v>
      </c>
      <c r="M1628" s="177" t="s">
        <v>2943</v>
      </c>
      <c r="N1628" s="177" t="s">
        <v>304</v>
      </c>
    </row>
    <row r="1629" spans="1:14" x14ac:dyDescent="0.25">
      <c r="A1629" s="179">
        <v>43223</v>
      </c>
      <c r="B1629" s="177">
        <v>3695</v>
      </c>
      <c r="C1629" s="177" t="str">
        <f>VLOOKUP(B1629,'Chart of Accounts'!A:B,2,FALSE)</f>
        <v>Ballot papers</v>
      </c>
      <c r="D1629" s="177" t="s">
        <v>265</v>
      </c>
      <c r="E1629" s="177" t="s">
        <v>264</v>
      </c>
      <c r="F1629" s="177" t="s">
        <v>2942</v>
      </c>
      <c r="G1629" s="177" t="s">
        <v>245</v>
      </c>
      <c r="H1629" s="178">
        <v>3385.8</v>
      </c>
      <c r="I1629" s="177">
        <v>507.87</v>
      </c>
      <c r="K1629" s="177" t="s">
        <v>201</v>
      </c>
      <c r="M1629" s="177" t="s">
        <v>2941</v>
      </c>
    </row>
    <row r="1630" spans="1:14" x14ac:dyDescent="0.25">
      <c r="A1630" s="179">
        <v>43241</v>
      </c>
      <c r="B1630" s="177">
        <v>3695</v>
      </c>
      <c r="C1630" s="177" t="str">
        <f>VLOOKUP(B1630,'Chart of Accounts'!A:B,2,FALSE)</f>
        <v>Ballot papers</v>
      </c>
      <c r="D1630" s="177" t="s">
        <v>265</v>
      </c>
      <c r="E1630" s="177" t="s">
        <v>264</v>
      </c>
      <c r="F1630" s="177" t="s">
        <v>2940</v>
      </c>
      <c r="G1630" s="177" t="s">
        <v>245</v>
      </c>
      <c r="H1630" s="178">
        <v>4232.25</v>
      </c>
      <c r="I1630" s="177">
        <v>634.84</v>
      </c>
      <c r="K1630" s="177" t="s">
        <v>194</v>
      </c>
      <c r="M1630" s="177" t="s">
        <v>2939</v>
      </c>
    </row>
    <row r="1631" spans="1:14" x14ac:dyDescent="0.25">
      <c r="A1631" s="179">
        <v>43251</v>
      </c>
      <c r="B1631" s="177">
        <v>3695</v>
      </c>
      <c r="C1631" s="177" t="str">
        <f>VLOOKUP(B1631,'Chart of Accounts'!A:B,2,FALSE)</f>
        <v>Ballot papers</v>
      </c>
      <c r="D1631" s="177" t="s">
        <v>265</v>
      </c>
      <c r="E1631" s="177" t="s">
        <v>264</v>
      </c>
      <c r="F1631" s="177" t="s">
        <v>2935</v>
      </c>
      <c r="G1631" s="177" t="s">
        <v>245</v>
      </c>
      <c r="H1631" s="178">
        <v>-5000</v>
      </c>
      <c r="I1631" s="177">
        <v>0</v>
      </c>
      <c r="J1631" s="177" t="s">
        <v>262</v>
      </c>
      <c r="K1631" s="177" t="s">
        <v>197</v>
      </c>
      <c r="L1631" s="177" t="s">
        <v>197</v>
      </c>
      <c r="M1631" s="177" t="s">
        <v>2938</v>
      </c>
      <c r="N1631" s="177" t="s">
        <v>2934</v>
      </c>
    </row>
    <row r="1632" spans="1:14" x14ac:dyDescent="0.25">
      <c r="A1632" s="179">
        <v>43251</v>
      </c>
      <c r="B1632" s="177">
        <v>3695</v>
      </c>
      <c r="C1632" s="177" t="str">
        <f>VLOOKUP(B1632,'Chart of Accounts'!A:B,2,FALSE)</f>
        <v>Ballot papers</v>
      </c>
      <c r="D1632" s="177" t="s">
        <v>265</v>
      </c>
      <c r="E1632" s="177" t="s">
        <v>264</v>
      </c>
      <c r="F1632" s="177" t="s">
        <v>2933</v>
      </c>
      <c r="G1632" s="177" t="s">
        <v>245</v>
      </c>
      <c r="H1632" s="178">
        <v>35000</v>
      </c>
      <c r="I1632" s="177">
        <v>0</v>
      </c>
      <c r="J1632" s="177" t="s">
        <v>262</v>
      </c>
      <c r="K1632" s="177" t="s">
        <v>197</v>
      </c>
      <c r="L1632" s="177" t="s">
        <v>197</v>
      </c>
      <c r="M1632" s="177" t="s">
        <v>2938</v>
      </c>
      <c r="N1632" s="177" t="s">
        <v>304</v>
      </c>
    </row>
    <row r="1633" spans="1:14" x14ac:dyDescent="0.25">
      <c r="A1633" s="179">
        <v>43252</v>
      </c>
      <c r="B1633" s="177">
        <v>3695</v>
      </c>
      <c r="C1633" s="177" t="str">
        <f>VLOOKUP(B1633,'Chart of Accounts'!A:B,2,FALSE)</f>
        <v>Ballot papers</v>
      </c>
      <c r="D1633" s="177" t="s">
        <v>265</v>
      </c>
      <c r="E1633" s="177" t="s">
        <v>264</v>
      </c>
      <c r="F1633" s="177" t="s">
        <v>2937</v>
      </c>
      <c r="G1633" s="177" t="s">
        <v>245</v>
      </c>
      <c r="H1633" s="178">
        <v>30890.400000000001</v>
      </c>
      <c r="I1633" s="178">
        <v>4633.5600000000004</v>
      </c>
      <c r="K1633" s="177" t="s">
        <v>194</v>
      </c>
      <c r="M1633" s="177" t="s">
        <v>2936</v>
      </c>
    </row>
    <row r="1634" spans="1:14" x14ac:dyDescent="0.25">
      <c r="A1634" s="179">
        <v>43252</v>
      </c>
      <c r="B1634" s="177">
        <v>3695</v>
      </c>
      <c r="C1634" s="177" t="str">
        <f>VLOOKUP(B1634,'Chart of Accounts'!A:B,2,FALSE)</f>
        <v>Ballot papers</v>
      </c>
      <c r="D1634" s="177" t="s">
        <v>265</v>
      </c>
      <c r="E1634" s="177" t="s">
        <v>264</v>
      </c>
      <c r="F1634" s="177" t="s">
        <v>2935</v>
      </c>
      <c r="G1634" s="177" t="s">
        <v>245</v>
      </c>
      <c r="H1634" s="178">
        <v>5000</v>
      </c>
      <c r="I1634" s="177">
        <v>0</v>
      </c>
      <c r="J1634" s="177" t="s">
        <v>262</v>
      </c>
      <c r="K1634" s="177" t="s">
        <v>197</v>
      </c>
      <c r="L1634" s="177" t="s">
        <v>197</v>
      </c>
      <c r="M1634" s="177" t="s">
        <v>2932</v>
      </c>
      <c r="N1634" s="177" t="s">
        <v>2934</v>
      </c>
    </row>
    <row r="1635" spans="1:14" x14ac:dyDescent="0.25">
      <c r="A1635" s="179">
        <v>43252</v>
      </c>
      <c r="B1635" s="177">
        <v>3695</v>
      </c>
      <c r="C1635" s="177" t="str">
        <f>VLOOKUP(B1635,'Chart of Accounts'!A:B,2,FALSE)</f>
        <v>Ballot papers</v>
      </c>
      <c r="D1635" s="177" t="s">
        <v>265</v>
      </c>
      <c r="E1635" s="177" t="s">
        <v>264</v>
      </c>
      <c r="F1635" s="177" t="s">
        <v>2933</v>
      </c>
      <c r="G1635" s="177" t="s">
        <v>245</v>
      </c>
      <c r="H1635" s="178">
        <v>-35000</v>
      </c>
      <c r="I1635" s="177">
        <v>0</v>
      </c>
      <c r="J1635" s="177" t="s">
        <v>262</v>
      </c>
      <c r="K1635" s="177" t="s">
        <v>197</v>
      </c>
      <c r="L1635" s="177" t="s">
        <v>197</v>
      </c>
      <c r="M1635" s="177" t="s">
        <v>2932</v>
      </c>
      <c r="N1635" s="177" t="s">
        <v>304</v>
      </c>
    </row>
    <row r="1636" spans="1:14" x14ac:dyDescent="0.25">
      <c r="A1636" s="179">
        <v>43252</v>
      </c>
      <c r="B1636" s="177">
        <v>3695</v>
      </c>
      <c r="C1636" s="177" t="str">
        <f>VLOOKUP(B1636,'Chart of Accounts'!A:B,2,FALSE)</f>
        <v>Ballot papers</v>
      </c>
      <c r="D1636" s="177" t="s">
        <v>265</v>
      </c>
      <c r="E1636" s="177" t="s">
        <v>264</v>
      </c>
      <c r="F1636" s="177" t="s">
        <v>2931</v>
      </c>
      <c r="G1636" s="177" t="s">
        <v>245</v>
      </c>
      <c r="H1636" s="178">
        <v>2539.35</v>
      </c>
      <c r="I1636" s="177">
        <v>380.9</v>
      </c>
      <c r="K1636" s="177" t="s">
        <v>201</v>
      </c>
      <c r="M1636" s="177" t="s">
        <v>2930</v>
      </c>
    </row>
    <row r="1637" spans="1:14" x14ac:dyDescent="0.25">
      <c r="A1637" s="179">
        <v>43257</v>
      </c>
      <c r="B1637" s="177">
        <v>3695</v>
      </c>
      <c r="C1637" s="177" t="str">
        <f>VLOOKUP(B1637,'Chart of Accounts'!A:B,2,FALSE)</f>
        <v>Ballot papers</v>
      </c>
      <c r="D1637" s="177" t="s">
        <v>265</v>
      </c>
      <c r="E1637" s="177" t="s">
        <v>2929</v>
      </c>
      <c r="F1637" s="177" t="s">
        <v>2928</v>
      </c>
      <c r="G1637" s="177" t="s">
        <v>245</v>
      </c>
      <c r="H1637" s="178">
        <v>-15447.2</v>
      </c>
      <c r="I1637" s="177">
        <v>0</v>
      </c>
      <c r="K1637" s="177" t="s">
        <v>194</v>
      </c>
      <c r="M1637" s="177" t="s">
        <v>2927</v>
      </c>
    </row>
    <row r="1638" spans="1:14" x14ac:dyDescent="0.25">
      <c r="A1638" s="179">
        <v>42917</v>
      </c>
      <c r="B1638" s="177">
        <v>3705</v>
      </c>
      <c r="C1638" s="177" t="str">
        <f>VLOOKUP(B1638,'Chart of Accounts'!A:B,2,FALSE)</f>
        <v>Stationery</v>
      </c>
      <c r="D1638" s="177" t="s">
        <v>265</v>
      </c>
      <c r="E1638" s="177" t="s">
        <v>264</v>
      </c>
      <c r="F1638" s="177" t="s">
        <v>2926</v>
      </c>
      <c r="G1638" s="177" t="s">
        <v>245</v>
      </c>
      <c r="H1638" s="178">
        <v>-2372.8000000000002</v>
      </c>
      <c r="I1638" s="177">
        <v>0</v>
      </c>
      <c r="J1638" s="177" t="s">
        <v>262</v>
      </c>
      <c r="K1638" s="177" t="s">
        <v>197</v>
      </c>
      <c r="L1638" s="177" t="s">
        <v>197</v>
      </c>
      <c r="M1638" s="177" t="s">
        <v>2462</v>
      </c>
      <c r="N1638" s="177" t="s">
        <v>2925</v>
      </c>
    </row>
    <row r="1639" spans="1:14" x14ac:dyDescent="0.25">
      <c r="A1639" s="179">
        <v>42917</v>
      </c>
      <c r="B1639" s="177">
        <v>3705</v>
      </c>
      <c r="C1639" s="177" t="str">
        <f>VLOOKUP(B1639,'Chart of Accounts'!A:B,2,FALSE)</f>
        <v>Stationery</v>
      </c>
      <c r="D1639" s="177" t="s">
        <v>265</v>
      </c>
      <c r="E1639" s="177" t="s">
        <v>264</v>
      </c>
      <c r="F1639" s="177" t="s">
        <v>2924</v>
      </c>
      <c r="G1639" s="177" t="s">
        <v>245</v>
      </c>
      <c r="H1639" s="177">
        <v>-734.24</v>
      </c>
      <c r="I1639" s="177">
        <v>0</v>
      </c>
      <c r="J1639" s="177" t="s">
        <v>262</v>
      </c>
      <c r="K1639" s="177" t="s">
        <v>197</v>
      </c>
      <c r="L1639" s="177" t="s">
        <v>197</v>
      </c>
      <c r="M1639" s="177" t="s">
        <v>2462</v>
      </c>
      <c r="N1639" s="177" t="s">
        <v>2923</v>
      </c>
    </row>
    <row r="1640" spans="1:14" x14ac:dyDescent="0.25">
      <c r="A1640" s="179">
        <v>42922</v>
      </c>
      <c r="B1640" s="177">
        <v>3705</v>
      </c>
      <c r="C1640" s="177" t="str">
        <f>VLOOKUP(B1640,'Chart of Accounts'!A:B,2,FALSE)</f>
        <v>Stationery</v>
      </c>
      <c r="D1640" s="177" t="s">
        <v>265</v>
      </c>
      <c r="E1640" s="177" t="s">
        <v>264</v>
      </c>
      <c r="F1640" s="177" t="s">
        <v>2922</v>
      </c>
      <c r="G1640" s="177" t="s">
        <v>245</v>
      </c>
      <c r="H1640" s="178">
        <v>2372.8000000000002</v>
      </c>
      <c r="I1640" s="177">
        <v>355.92</v>
      </c>
      <c r="K1640" s="177" t="s">
        <v>201</v>
      </c>
      <c r="M1640" s="177" t="s">
        <v>2921</v>
      </c>
    </row>
    <row r="1641" spans="1:14" x14ac:dyDescent="0.25">
      <c r="A1641" s="179">
        <v>42926</v>
      </c>
      <c r="B1641" s="177">
        <v>3705</v>
      </c>
      <c r="C1641" s="177" t="str">
        <f>VLOOKUP(B1641,'Chart of Accounts'!A:B,2,FALSE)</f>
        <v>Stationery</v>
      </c>
      <c r="D1641" s="177" t="s">
        <v>265</v>
      </c>
      <c r="E1641" s="177" t="s">
        <v>264</v>
      </c>
      <c r="F1641" s="177" t="s">
        <v>2920</v>
      </c>
      <c r="G1641" s="177" t="s">
        <v>245</v>
      </c>
      <c r="H1641" s="177">
        <v>734.38</v>
      </c>
      <c r="I1641" s="177">
        <v>110.15</v>
      </c>
      <c r="K1641" s="177" t="s">
        <v>209</v>
      </c>
      <c r="M1641" s="177" t="s">
        <v>2919</v>
      </c>
    </row>
    <row r="1642" spans="1:14" x14ac:dyDescent="0.25">
      <c r="A1642" s="179">
        <v>42956</v>
      </c>
      <c r="B1642" s="177">
        <v>3705</v>
      </c>
      <c r="C1642" s="177" t="str">
        <f>VLOOKUP(B1642,'Chart of Accounts'!A:B,2,FALSE)</f>
        <v>Stationery</v>
      </c>
      <c r="D1642" s="177" t="s">
        <v>265</v>
      </c>
      <c r="E1642" s="177" t="s">
        <v>264</v>
      </c>
      <c r="F1642" s="177" t="s">
        <v>2918</v>
      </c>
      <c r="G1642" s="177" t="s">
        <v>245</v>
      </c>
      <c r="H1642" s="177">
        <v>602.48</v>
      </c>
      <c r="I1642" s="177">
        <v>90.37</v>
      </c>
      <c r="K1642" s="177" t="s">
        <v>194</v>
      </c>
      <c r="M1642" s="177" t="s">
        <v>2917</v>
      </c>
    </row>
    <row r="1643" spans="1:14" x14ac:dyDescent="0.25">
      <c r="A1643" s="179">
        <v>42967</v>
      </c>
      <c r="B1643" s="177">
        <v>3705</v>
      </c>
      <c r="C1643" s="177" t="str">
        <f>VLOOKUP(B1643,'Chart of Accounts'!A:B,2,FALSE)</f>
        <v>Stationery</v>
      </c>
      <c r="D1643" s="177" t="s">
        <v>265</v>
      </c>
      <c r="E1643" s="177" t="s">
        <v>264</v>
      </c>
      <c r="F1643" s="177" t="s">
        <v>2916</v>
      </c>
      <c r="G1643" s="177" t="s">
        <v>245</v>
      </c>
      <c r="H1643" s="177">
        <v>16.43</v>
      </c>
      <c r="I1643" s="177">
        <v>0</v>
      </c>
      <c r="J1643" s="177" t="s">
        <v>193</v>
      </c>
      <c r="K1643" s="177" t="s">
        <v>194</v>
      </c>
      <c r="L1643" s="177" t="s">
        <v>194</v>
      </c>
      <c r="M1643" s="177" t="s">
        <v>2352</v>
      </c>
      <c r="N1643" s="177" t="s">
        <v>2914</v>
      </c>
    </row>
    <row r="1644" spans="1:14" x14ac:dyDescent="0.25">
      <c r="A1644" s="179">
        <v>42967</v>
      </c>
      <c r="B1644" s="177">
        <v>3705</v>
      </c>
      <c r="C1644" s="177" t="str">
        <f>VLOOKUP(B1644,'Chart of Accounts'!A:B,2,FALSE)</f>
        <v>Stationery</v>
      </c>
      <c r="D1644" s="177" t="s">
        <v>265</v>
      </c>
      <c r="E1644" s="177" t="s">
        <v>264</v>
      </c>
      <c r="F1644" s="177" t="s">
        <v>2915</v>
      </c>
      <c r="G1644" s="177" t="s">
        <v>245</v>
      </c>
      <c r="H1644" s="177">
        <v>26.77</v>
      </c>
      <c r="I1644" s="177">
        <v>0</v>
      </c>
      <c r="J1644" s="177" t="s">
        <v>193</v>
      </c>
      <c r="K1644" s="177" t="s">
        <v>194</v>
      </c>
      <c r="L1644" s="177" t="s">
        <v>194</v>
      </c>
      <c r="M1644" s="177" t="s">
        <v>2352</v>
      </c>
      <c r="N1644" s="177" t="s">
        <v>2914</v>
      </c>
    </row>
    <row r="1645" spans="1:14" x14ac:dyDescent="0.25">
      <c r="A1645" s="179">
        <v>42986</v>
      </c>
      <c r="B1645" s="177">
        <v>3705</v>
      </c>
      <c r="C1645" s="177" t="str">
        <f>VLOOKUP(B1645,'Chart of Accounts'!A:B,2,FALSE)</f>
        <v>Stationery</v>
      </c>
      <c r="D1645" s="177" t="s">
        <v>265</v>
      </c>
      <c r="E1645" s="177" t="s">
        <v>264</v>
      </c>
      <c r="F1645" s="177" t="s">
        <v>2913</v>
      </c>
      <c r="G1645" s="177" t="s">
        <v>245</v>
      </c>
      <c r="H1645" s="177">
        <v>546.36</v>
      </c>
      <c r="I1645" s="177">
        <v>81.95</v>
      </c>
      <c r="K1645" s="177" t="s">
        <v>2429</v>
      </c>
      <c r="M1645" s="177" t="s">
        <v>2912</v>
      </c>
    </row>
    <row r="1646" spans="1:14" x14ac:dyDescent="0.25">
      <c r="A1646" s="179">
        <v>42986</v>
      </c>
      <c r="B1646" s="177">
        <v>3705</v>
      </c>
      <c r="C1646" s="177" t="str">
        <f>VLOOKUP(B1646,'Chart of Accounts'!A:B,2,FALSE)</f>
        <v>Stationery</v>
      </c>
      <c r="D1646" s="177" t="s">
        <v>265</v>
      </c>
      <c r="E1646" s="177" t="s">
        <v>264</v>
      </c>
      <c r="F1646" s="177" t="s">
        <v>2911</v>
      </c>
      <c r="G1646" s="177" t="s">
        <v>245</v>
      </c>
      <c r="H1646" s="178">
        <v>1476</v>
      </c>
      <c r="I1646" s="177">
        <v>221.4</v>
      </c>
      <c r="K1646" s="177" t="s">
        <v>2429</v>
      </c>
      <c r="M1646" s="177" t="s">
        <v>2910</v>
      </c>
    </row>
    <row r="1647" spans="1:14" x14ac:dyDescent="0.25">
      <c r="A1647" s="179">
        <v>43011</v>
      </c>
      <c r="B1647" s="177">
        <v>3705</v>
      </c>
      <c r="C1647" s="177" t="str">
        <f>VLOOKUP(B1647,'Chart of Accounts'!A:B,2,FALSE)</f>
        <v>Stationery</v>
      </c>
      <c r="D1647" s="177" t="s">
        <v>265</v>
      </c>
      <c r="E1647" s="177" t="s">
        <v>264</v>
      </c>
      <c r="F1647" s="177" t="s">
        <v>2909</v>
      </c>
      <c r="G1647" s="177" t="s">
        <v>245</v>
      </c>
      <c r="H1647" s="177">
        <v>180.44</v>
      </c>
      <c r="I1647" s="177">
        <v>27.06</v>
      </c>
      <c r="K1647" s="177" t="s">
        <v>201</v>
      </c>
      <c r="M1647" s="177" t="s">
        <v>2908</v>
      </c>
    </row>
    <row r="1648" spans="1:14" x14ac:dyDescent="0.25">
      <c r="A1648" s="179">
        <v>43039</v>
      </c>
      <c r="B1648" s="177">
        <v>3705</v>
      </c>
      <c r="C1648" s="177" t="str">
        <f>VLOOKUP(B1648,'Chart of Accounts'!A:B,2,FALSE)</f>
        <v>Stationery</v>
      </c>
      <c r="D1648" s="177" t="s">
        <v>265</v>
      </c>
      <c r="E1648" s="177" t="s">
        <v>264</v>
      </c>
      <c r="F1648" s="177" t="s">
        <v>2907</v>
      </c>
      <c r="G1648" s="177" t="s">
        <v>245</v>
      </c>
      <c r="H1648" s="177">
        <v>18.32</v>
      </c>
      <c r="I1648" s="177">
        <v>0</v>
      </c>
      <c r="J1648" s="177" t="s">
        <v>193</v>
      </c>
      <c r="K1648" s="177" t="s">
        <v>194</v>
      </c>
      <c r="L1648" s="177" t="s">
        <v>194</v>
      </c>
      <c r="M1648" s="177" t="s">
        <v>2906</v>
      </c>
      <c r="N1648" s="177" t="s">
        <v>2905</v>
      </c>
    </row>
    <row r="1649" spans="1:14" x14ac:dyDescent="0.25">
      <c r="A1649" s="179">
        <v>43048</v>
      </c>
      <c r="B1649" s="177">
        <v>3705</v>
      </c>
      <c r="C1649" s="177" t="str">
        <f>VLOOKUP(B1649,'Chart of Accounts'!A:B,2,FALSE)</f>
        <v>Stationery</v>
      </c>
      <c r="D1649" s="177" t="s">
        <v>265</v>
      </c>
      <c r="E1649" s="177" t="s">
        <v>264</v>
      </c>
      <c r="F1649" s="177" t="s">
        <v>2904</v>
      </c>
      <c r="G1649" s="177" t="s">
        <v>245</v>
      </c>
      <c r="H1649" s="177">
        <v>600.17999999999995</v>
      </c>
      <c r="I1649" s="177">
        <v>90.02</v>
      </c>
      <c r="K1649" s="177" t="s">
        <v>2903</v>
      </c>
      <c r="M1649" s="177" t="s">
        <v>2902</v>
      </c>
    </row>
    <row r="1650" spans="1:14" x14ac:dyDescent="0.25">
      <c r="A1650" s="179">
        <v>43069</v>
      </c>
      <c r="B1650" s="177">
        <v>3705</v>
      </c>
      <c r="C1650" s="177" t="str">
        <f>VLOOKUP(B1650,'Chart of Accounts'!A:B,2,FALSE)</f>
        <v>Stationery</v>
      </c>
      <c r="D1650" s="177" t="s">
        <v>265</v>
      </c>
      <c r="E1650" s="177" t="s">
        <v>264</v>
      </c>
      <c r="F1650" s="177" t="s">
        <v>2901</v>
      </c>
      <c r="G1650" s="177" t="s">
        <v>245</v>
      </c>
      <c r="H1650" s="177">
        <v>26</v>
      </c>
      <c r="I1650" s="177">
        <v>0</v>
      </c>
      <c r="J1650" s="177" t="s">
        <v>193</v>
      </c>
      <c r="K1650" s="177" t="s">
        <v>194</v>
      </c>
      <c r="L1650" s="177" t="s">
        <v>194</v>
      </c>
      <c r="M1650" s="177" t="s">
        <v>2341</v>
      </c>
      <c r="N1650" s="177" t="s">
        <v>841</v>
      </c>
    </row>
    <row r="1651" spans="1:14" x14ac:dyDescent="0.25">
      <c r="A1651" s="179">
        <v>43069</v>
      </c>
      <c r="B1651" s="177">
        <v>3705</v>
      </c>
      <c r="C1651" s="177" t="str">
        <f>VLOOKUP(B1651,'Chart of Accounts'!A:B,2,FALSE)</f>
        <v>Stationery</v>
      </c>
      <c r="D1651" s="177" t="s">
        <v>265</v>
      </c>
      <c r="E1651" s="177" t="s">
        <v>264</v>
      </c>
      <c r="F1651" s="177" t="s">
        <v>2900</v>
      </c>
      <c r="G1651" s="177" t="s">
        <v>245</v>
      </c>
      <c r="H1651" s="177">
        <v>21.3</v>
      </c>
      <c r="I1651" s="177">
        <v>0</v>
      </c>
      <c r="J1651" s="177" t="s">
        <v>193</v>
      </c>
      <c r="K1651" s="177" t="s">
        <v>194</v>
      </c>
      <c r="L1651" s="177" t="s">
        <v>194</v>
      </c>
      <c r="M1651" s="177" t="s">
        <v>2899</v>
      </c>
      <c r="N1651" s="177" t="s">
        <v>980</v>
      </c>
    </row>
    <row r="1652" spans="1:14" x14ac:dyDescent="0.25">
      <c r="A1652" s="179">
        <v>43069</v>
      </c>
      <c r="B1652" s="177">
        <v>3705</v>
      </c>
      <c r="C1652" s="177" t="str">
        <f>VLOOKUP(B1652,'Chart of Accounts'!A:B,2,FALSE)</f>
        <v>Stationery</v>
      </c>
      <c r="D1652" s="177" t="s">
        <v>265</v>
      </c>
      <c r="E1652" s="177" t="s">
        <v>264</v>
      </c>
      <c r="F1652" s="177" t="s">
        <v>2372</v>
      </c>
      <c r="G1652" s="177" t="s">
        <v>245</v>
      </c>
      <c r="H1652" s="178">
        <v>1707.62</v>
      </c>
      <c r="I1652" s="177">
        <v>0</v>
      </c>
      <c r="J1652" s="177" t="s">
        <v>262</v>
      </c>
      <c r="K1652" s="177" t="s">
        <v>2171</v>
      </c>
      <c r="L1652" s="177" t="s">
        <v>2171</v>
      </c>
      <c r="M1652" s="177" t="s">
        <v>2373</v>
      </c>
      <c r="N1652" s="177" t="s">
        <v>383</v>
      </c>
    </row>
    <row r="1653" spans="1:14" x14ac:dyDescent="0.25">
      <c r="A1653" s="179">
        <v>43070</v>
      </c>
      <c r="B1653" s="177">
        <v>3705</v>
      </c>
      <c r="C1653" s="177" t="str">
        <f>VLOOKUP(B1653,'Chart of Accounts'!A:B,2,FALSE)</f>
        <v>Stationery</v>
      </c>
      <c r="D1653" s="177" t="s">
        <v>265</v>
      </c>
      <c r="E1653" s="177" t="s">
        <v>264</v>
      </c>
      <c r="F1653" s="177" t="s">
        <v>2372</v>
      </c>
      <c r="G1653" s="177" t="s">
        <v>245</v>
      </c>
      <c r="H1653" s="178">
        <v>-1707.62</v>
      </c>
      <c r="I1653" s="177">
        <v>0</v>
      </c>
      <c r="J1653" s="177" t="s">
        <v>262</v>
      </c>
      <c r="K1653" s="177" t="s">
        <v>2171</v>
      </c>
      <c r="L1653" s="177" t="s">
        <v>2171</v>
      </c>
      <c r="M1653" s="177" t="s">
        <v>2371</v>
      </c>
      <c r="N1653" s="177" t="s">
        <v>383</v>
      </c>
    </row>
    <row r="1654" spans="1:14" x14ac:dyDescent="0.25">
      <c r="A1654" s="179">
        <v>43074</v>
      </c>
      <c r="B1654" s="177">
        <v>3705</v>
      </c>
      <c r="C1654" s="177" t="str">
        <f>VLOOKUP(B1654,'Chart of Accounts'!A:B,2,FALSE)</f>
        <v>Stationery</v>
      </c>
      <c r="D1654" s="177" t="s">
        <v>265</v>
      </c>
      <c r="E1654" s="177" t="s">
        <v>264</v>
      </c>
      <c r="F1654" s="177" t="s">
        <v>2370</v>
      </c>
      <c r="G1654" s="177" t="s">
        <v>245</v>
      </c>
      <c r="H1654" s="178">
        <v>1707.62</v>
      </c>
      <c r="I1654" s="177">
        <v>256.14</v>
      </c>
      <c r="K1654" s="177" t="s">
        <v>188</v>
      </c>
      <c r="M1654" s="177" t="s">
        <v>2369</v>
      </c>
    </row>
    <row r="1655" spans="1:14" x14ac:dyDescent="0.25">
      <c r="A1655" s="179">
        <v>43082</v>
      </c>
      <c r="B1655" s="177">
        <v>3705</v>
      </c>
      <c r="C1655" s="177" t="str">
        <f>VLOOKUP(B1655,'Chart of Accounts'!A:B,2,FALSE)</f>
        <v>Stationery</v>
      </c>
      <c r="D1655" s="177" t="s">
        <v>265</v>
      </c>
      <c r="E1655" s="177" t="s">
        <v>264</v>
      </c>
      <c r="F1655" s="177" t="s">
        <v>2898</v>
      </c>
      <c r="G1655" s="177" t="s">
        <v>245</v>
      </c>
      <c r="H1655" s="177">
        <v>56.5</v>
      </c>
      <c r="I1655" s="177">
        <v>0</v>
      </c>
      <c r="J1655" s="177" t="s">
        <v>193</v>
      </c>
      <c r="K1655" s="177" t="s">
        <v>194</v>
      </c>
      <c r="L1655" s="177" t="s">
        <v>194</v>
      </c>
      <c r="M1655" s="177" t="s">
        <v>2895</v>
      </c>
      <c r="N1655" s="177" t="s">
        <v>2897</v>
      </c>
    </row>
    <row r="1656" spans="1:14" x14ac:dyDescent="0.25">
      <c r="A1656" s="179">
        <v>43082</v>
      </c>
      <c r="B1656" s="177">
        <v>3705</v>
      </c>
      <c r="C1656" s="177" t="str">
        <f>VLOOKUP(B1656,'Chart of Accounts'!A:B,2,FALSE)</f>
        <v>Stationery</v>
      </c>
      <c r="D1656" s="177" t="s">
        <v>265</v>
      </c>
      <c r="E1656" s="177" t="s">
        <v>264</v>
      </c>
      <c r="F1656" s="177" t="s">
        <v>2896</v>
      </c>
      <c r="G1656" s="177" t="s">
        <v>245</v>
      </c>
      <c r="H1656" s="177">
        <v>82.17</v>
      </c>
      <c r="I1656" s="177">
        <v>0</v>
      </c>
      <c r="J1656" s="177" t="s">
        <v>193</v>
      </c>
      <c r="K1656" s="177" t="s">
        <v>194</v>
      </c>
      <c r="L1656" s="177" t="s">
        <v>194</v>
      </c>
      <c r="M1656" s="177" t="s">
        <v>2895</v>
      </c>
      <c r="N1656" s="177" t="s">
        <v>2894</v>
      </c>
    </row>
    <row r="1657" spans="1:14" x14ac:dyDescent="0.25">
      <c r="A1657" s="179">
        <v>43100</v>
      </c>
      <c r="B1657" s="177">
        <v>3705</v>
      </c>
      <c r="C1657" s="177" t="str">
        <f>VLOOKUP(B1657,'Chart of Accounts'!A:B,2,FALSE)</f>
        <v>Stationery</v>
      </c>
      <c r="D1657" s="177" t="s">
        <v>265</v>
      </c>
      <c r="E1657" s="177" t="s">
        <v>264</v>
      </c>
      <c r="F1657" s="177" t="s">
        <v>2889</v>
      </c>
      <c r="G1657" s="177" t="s">
        <v>245</v>
      </c>
      <c r="H1657" s="177">
        <v>796.35</v>
      </c>
      <c r="I1657" s="177">
        <v>0</v>
      </c>
      <c r="J1657" s="177" t="s">
        <v>262</v>
      </c>
      <c r="K1657" s="177" t="s">
        <v>197</v>
      </c>
      <c r="L1657" s="177" t="s">
        <v>197</v>
      </c>
      <c r="M1657" s="177" t="s">
        <v>2893</v>
      </c>
      <c r="N1657" s="177" t="s">
        <v>383</v>
      </c>
    </row>
    <row r="1658" spans="1:14" x14ac:dyDescent="0.25">
      <c r="A1658" s="179">
        <v>43100</v>
      </c>
      <c r="B1658" s="177">
        <v>3705</v>
      </c>
      <c r="C1658" s="177" t="str">
        <f>VLOOKUP(B1658,'Chart of Accounts'!A:B,2,FALSE)</f>
        <v>Stationery</v>
      </c>
      <c r="D1658" s="177" t="s">
        <v>265</v>
      </c>
      <c r="E1658" s="177" t="s">
        <v>264</v>
      </c>
      <c r="F1658" s="177" t="s">
        <v>2892</v>
      </c>
      <c r="G1658" s="177" t="s">
        <v>245</v>
      </c>
      <c r="H1658" s="177">
        <v>38.24</v>
      </c>
      <c r="I1658" s="177">
        <v>0</v>
      </c>
      <c r="J1658" s="177" t="s">
        <v>193</v>
      </c>
      <c r="K1658" s="177" t="s">
        <v>201</v>
      </c>
      <c r="L1658" s="177" t="s">
        <v>201</v>
      </c>
      <c r="M1658" s="177" t="s">
        <v>2890</v>
      </c>
      <c r="N1658" s="177" t="s">
        <v>224</v>
      </c>
    </row>
    <row r="1659" spans="1:14" x14ac:dyDescent="0.25">
      <c r="A1659" s="179">
        <v>43100</v>
      </c>
      <c r="B1659" s="177">
        <v>3705</v>
      </c>
      <c r="C1659" s="177" t="str">
        <f>VLOOKUP(B1659,'Chart of Accounts'!A:B,2,FALSE)</f>
        <v>Stationery</v>
      </c>
      <c r="D1659" s="177" t="s">
        <v>265</v>
      </c>
      <c r="E1659" s="177" t="s">
        <v>264</v>
      </c>
      <c r="F1659" s="177" t="s">
        <v>2891</v>
      </c>
      <c r="G1659" s="177" t="s">
        <v>245</v>
      </c>
      <c r="H1659" s="177">
        <v>7.82</v>
      </c>
      <c r="I1659" s="177">
        <v>0</v>
      </c>
      <c r="J1659" s="177" t="s">
        <v>193</v>
      </c>
      <c r="K1659" s="177" t="s">
        <v>201</v>
      </c>
      <c r="L1659" s="177" t="s">
        <v>201</v>
      </c>
      <c r="M1659" s="177" t="s">
        <v>2890</v>
      </c>
      <c r="N1659" s="177" t="s">
        <v>224</v>
      </c>
    </row>
    <row r="1660" spans="1:14" x14ac:dyDescent="0.25">
      <c r="A1660" s="179">
        <v>43101</v>
      </c>
      <c r="B1660" s="177">
        <v>3705</v>
      </c>
      <c r="C1660" s="177" t="str">
        <f>VLOOKUP(B1660,'Chart of Accounts'!A:B,2,FALSE)</f>
        <v>Stationery</v>
      </c>
      <c r="D1660" s="177" t="s">
        <v>265</v>
      </c>
      <c r="E1660" s="177" t="s">
        <v>264</v>
      </c>
      <c r="F1660" s="177" t="s">
        <v>2889</v>
      </c>
      <c r="G1660" s="177" t="s">
        <v>245</v>
      </c>
      <c r="H1660" s="177">
        <v>-796.35</v>
      </c>
      <c r="I1660" s="177">
        <v>0</v>
      </c>
      <c r="J1660" s="177" t="s">
        <v>262</v>
      </c>
      <c r="K1660" s="177" t="s">
        <v>197</v>
      </c>
      <c r="L1660" s="177" t="s">
        <v>197</v>
      </c>
      <c r="M1660" s="177" t="s">
        <v>2888</v>
      </c>
      <c r="N1660" s="177" t="s">
        <v>383</v>
      </c>
    </row>
    <row r="1661" spans="1:14" x14ac:dyDescent="0.25">
      <c r="A1661" s="179">
        <v>43115</v>
      </c>
      <c r="B1661" s="177">
        <v>3705</v>
      </c>
      <c r="C1661" s="177" t="str">
        <f>VLOOKUP(B1661,'Chart of Accounts'!A:B,2,FALSE)</f>
        <v>Stationery</v>
      </c>
      <c r="D1661" s="177" t="s">
        <v>265</v>
      </c>
      <c r="E1661" s="177" t="s">
        <v>264</v>
      </c>
      <c r="F1661" s="177" t="s">
        <v>2887</v>
      </c>
      <c r="G1661" s="177" t="s">
        <v>245</v>
      </c>
      <c r="H1661" s="177">
        <v>92</v>
      </c>
      <c r="I1661" s="177">
        <v>13.8</v>
      </c>
      <c r="K1661" s="177" t="s">
        <v>188</v>
      </c>
      <c r="M1661" s="177" t="s">
        <v>2886</v>
      </c>
    </row>
    <row r="1662" spans="1:14" x14ac:dyDescent="0.25">
      <c r="A1662" s="179">
        <v>43117</v>
      </c>
      <c r="B1662" s="177">
        <v>3705</v>
      </c>
      <c r="C1662" s="177" t="str">
        <f>VLOOKUP(B1662,'Chart of Accounts'!A:B,2,FALSE)</f>
        <v>Stationery</v>
      </c>
      <c r="D1662" s="177" t="s">
        <v>265</v>
      </c>
      <c r="E1662" s="177" t="s">
        <v>264</v>
      </c>
      <c r="F1662" s="177" t="s">
        <v>2885</v>
      </c>
      <c r="G1662" s="177" t="s">
        <v>245</v>
      </c>
      <c r="H1662" s="177">
        <v>796.34</v>
      </c>
      <c r="I1662" s="177">
        <v>119.46</v>
      </c>
      <c r="K1662" s="177" t="s">
        <v>194</v>
      </c>
      <c r="M1662" s="177" t="s">
        <v>2884</v>
      </c>
    </row>
    <row r="1663" spans="1:14" x14ac:dyDescent="0.25">
      <c r="A1663" s="179">
        <v>43139</v>
      </c>
      <c r="B1663" s="177">
        <v>3705</v>
      </c>
      <c r="C1663" s="177" t="str">
        <f>VLOOKUP(B1663,'Chart of Accounts'!A:B,2,FALSE)</f>
        <v>Stationery</v>
      </c>
      <c r="D1663" s="177" t="s">
        <v>265</v>
      </c>
      <c r="E1663" s="177" t="s">
        <v>264</v>
      </c>
      <c r="F1663" s="177" t="s">
        <v>2883</v>
      </c>
      <c r="G1663" s="177" t="s">
        <v>245</v>
      </c>
      <c r="H1663" s="177">
        <v>232.77</v>
      </c>
      <c r="I1663" s="177">
        <v>34.92</v>
      </c>
      <c r="K1663" s="177" t="s">
        <v>209</v>
      </c>
      <c r="M1663" s="177" t="s">
        <v>2882</v>
      </c>
    </row>
    <row r="1664" spans="1:14" x14ac:dyDescent="0.25">
      <c r="A1664" s="179">
        <v>43159</v>
      </c>
      <c r="B1664" s="177">
        <v>3705</v>
      </c>
      <c r="C1664" s="177" t="str">
        <f>VLOOKUP(B1664,'Chart of Accounts'!A:B,2,FALSE)</f>
        <v>Stationery</v>
      </c>
      <c r="D1664" s="177" t="s">
        <v>265</v>
      </c>
      <c r="E1664" s="177" t="s">
        <v>264</v>
      </c>
      <c r="F1664" s="177" t="s">
        <v>2881</v>
      </c>
      <c r="G1664" s="177" t="s">
        <v>245</v>
      </c>
      <c r="H1664" s="177">
        <v>91.5</v>
      </c>
      <c r="I1664" s="177">
        <v>0</v>
      </c>
      <c r="J1664" s="177" t="s">
        <v>193</v>
      </c>
      <c r="K1664" s="177" t="s">
        <v>194</v>
      </c>
      <c r="L1664" s="177" t="s">
        <v>194</v>
      </c>
      <c r="M1664" s="177" t="s">
        <v>2241</v>
      </c>
      <c r="N1664" s="177" t="s">
        <v>2872</v>
      </c>
    </row>
    <row r="1665" spans="1:14" x14ac:dyDescent="0.25">
      <c r="A1665" s="179">
        <v>43159</v>
      </c>
      <c r="B1665" s="177">
        <v>3705</v>
      </c>
      <c r="C1665" s="177" t="str">
        <f>VLOOKUP(B1665,'Chart of Accounts'!A:B,2,FALSE)</f>
        <v>Stationery</v>
      </c>
      <c r="D1665" s="177" t="s">
        <v>265</v>
      </c>
      <c r="E1665" s="177" t="s">
        <v>264</v>
      </c>
      <c r="F1665" s="177" t="s">
        <v>1293</v>
      </c>
      <c r="G1665" s="177" t="s">
        <v>245</v>
      </c>
      <c r="H1665" s="177">
        <v>213.9</v>
      </c>
      <c r="I1665" s="177">
        <v>0</v>
      </c>
      <c r="J1665" s="177" t="s">
        <v>193</v>
      </c>
      <c r="K1665" s="177" t="s">
        <v>194</v>
      </c>
      <c r="L1665" s="177" t="s">
        <v>194</v>
      </c>
      <c r="M1665" s="177" t="s">
        <v>2239</v>
      </c>
      <c r="N1665" s="177" t="s">
        <v>383</v>
      </c>
    </row>
    <row r="1666" spans="1:14" x14ac:dyDescent="0.25">
      <c r="A1666" s="179">
        <v>43167</v>
      </c>
      <c r="B1666" s="177">
        <v>3705</v>
      </c>
      <c r="C1666" s="177" t="str">
        <f>VLOOKUP(B1666,'Chart of Accounts'!A:B,2,FALSE)</f>
        <v>Stationery</v>
      </c>
      <c r="D1666" s="177" t="s">
        <v>265</v>
      </c>
      <c r="E1666" s="177" t="s">
        <v>264</v>
      </c>
      <c r="F1666" s="177" t="s">
        <v>2880</v>
      </c>
      <c r="G1666" s="177" t="s">
        <v>245</v>
      </c>
      <c r="H1666" s="177">
        <v>560.62</v>
      </c>
      <c r="I1666" s="177">
        <v>84.1</v>
      </c>
      <c r="K1666" s="177" t="s">
        <v>209</v>
      </c>
      <c r="M1666" s="177" t="s">
        <v>2879</v>
      </c>
    </row>
    <row r="1667" spans="1:14" x14ac:dyDescent="0.25">
      <c r="A1667" s="179">
        <v>43178</v>
      </c>
      <c r="B1667" s="177">
        <v>3705</v>
      </c>
      <c r="C1667" s="177" t="str">
        <f>VLOOKUP(B1667,'Chart of Accounts'!A:B,2,FALSE)</f>
        <v>Stationery</v>
      </c>
      <c r="D1667" s="177" t="s">
        <v>265</v>
      </c>
      <c r="E1667" s="177" t="s">
        <v>264</v>
      </c>
      <c r="F1667" s="177" t="s">
        <v>2878</v>
      </c>
      <c r="G1667" s="177" t="s">
        <v>245</v>
      </c>
      <c r="H1667" s="177">
        <v>113.04</v>
      </c>
      <c r="I1667" s="177">
        <v>0</v>
      </c>
      <c r="J1667" s="177" t="s">
        <v>193</v>
      </c>
      <c r="K1667" s="177" t="s">
        <v>194</v>
      </c>
      <c r="L1667" s="177" t="s">
        <v>194</v>
      </c>
      <c r="M1667" s="177" t="s">
        <v>2877</v>
      </c>
      <c r="N1667" s="177" t="s">
        <v>2876</v>
      </c>
    </row>
    <row r="1668" spans="1:14" x14ac:dyDescent="0.25">
      <c r="A1668" s="179">
        <v>43203</v>
      </c>
      <c r="B1668" s="177">
        <v>3705</v>
      </c>
      <c r="C1668" s="177" t="str">
        <f>VLOOKUP(B1668,'Chart of Accounts'!A:B,2,FALSE)</f>
        <v>Stationery</v>
      </c>
      <c r="D1668" s="177" t="s">
        <v>265</v>
      </c>
      <c r="E1668" s="177" t="s">
        <v>264</v>
      </c>
      <c r="F1668" s="177" t="s">
        <v>2875</v>
      </c>
      <c r="G1668" s="177" t="s">
        <v>245</v>
      </c>
      <c r="H1668" s="177">
        <v>668.43</v>
      </c>
      <c r="I1668" s="177">
        <v>100.26</v>
      </c>
      <c r="K1668" s="177" t="s">
        <v>201</v>
      </c>
      <c r="M1668" s="177" t="s">
        <v>2874</v>
      </c>
    </row>
    <row r="1669" spans="1:14" x14ac:dyDescent="0.25">
      <c r="A1669" s="179">
        <v>43214</v>
      </c>
      <c r="B1669" s="177">
        <v>3705</v>
      </c>
      <c r="C1669" s="177" t="str">
        <f>VLOOKUP(B1669,'Chart of Accounts'!A:B,2,FALSE)</f>
        <v>Stationery</v>
      </c>
      <c r="D1669" s="177" t="s">
        <v>265</v>
      </c>
      <c r="E1669" s="177" t="s">
        <v>264</v>
      </c>
      <c r="F1669" s="177" t="s">
        <v>2873</v>
      </c>
      <c r="G1669" s="177" t="s">
        <v>245</v>
      </c>
      <c r="H1669" s="177">
        <v>20.87</v>
      </c>
      <c r="I1669" s="177">
        <v>0</v>
      </c>
      <c r="J1669" s="177" t="s">
        <v>193</v>
      </c>
      <c r="K1669" s="177" t="s">
        <v>194</v>
      </c>
      <c r="L1669" s="177" t="s">
        <v>194</v>
      </c>
      <c r="M1669" s="177" t="s">
        <v>2222</v>
      </c>
      <c r="N1669" s="177" t="s">
        <v>2872</v>
      </c>
    </row>
    <row r="1670" spans="1:14" x14ac:dyDescent="0.25">
      <c r="A1670" s="179">
        <v>43223</v>
      </c>
      <c r="B1670" s="177">
        <v>3705</v>
      </c>
      <c r="C1670" s="177" t="str">
        <f>VLOOKUP(B1670,'Chart of Accounts'!A:B,2,FALSE)</f>
        <v>Stationery</v>
      </c>
      <c r="D1670" s="177" t="s">
        <v>265</v>
      </c>
      <c r="E1670" s="177" t="s">
        <v>264</v>
      </c>
      <c r="F1670" s="177" t="s">
        <v>2871</v>
      </c>
      <c r="G1670" s="177" t="s">
        <v>245</v>
      </c>
      <c r="H1670" s="177">
        <v>979</v>
      </c>
      <c r="I1670" s="177">
        <v>146.85</v>
      </c>
      <c r="K1670" s="177" t="s">
        <v>194</v>
      </c>
      <c r="M1670" s="177" t="s">
        <v>2870</v>
      </c>
    </row>
    <row r="1671" spans="1:14" x14ac:dyDescent="0.25">
      <c r="A1671" s="179">
        <v>43228</v>
      </c>
      <c r="B1671" s="177">
        <v>3705</v>
      </c>
      <c r="C1671" s="177" t="str">
        <f>VLOOKUP(B1671,'Chart of Accounts'!A:B,2,FALSE)</f>
        <v>Stationery</v>
      </c>
      <c r="D1671" s="177" t="s">
        <v>265</v>
      </c>
      <c r="E1671" s="177" t="s">
        <v>264</v>
      </c>
      <c r="F1671" s="177" t="s">
        <v>2869</v>
      </c>
      <c r="G1671" s="177" t="s">
        <v>245</v>
      </c>
      <c r="H1671" s="177">
        <v>645.96</v>
      </c>
      <c r="I1671" s="177">
        <v>96.89</v>
      </c>
      <c r="K1671" s="177" t="s">
        <v>218</v>
      </c>
      <c r="M1671" s="177" t="s">
        <v>2868</v>
      </c>
    </row>
    <row r="1672" spans="1:14" x14ac:dyDescent="0.25">
      <c r="A1672" s="179">
        <v>43249</v>
      </c>
      <c r="B1672" s="177">
        <v>3705</v>
      </c>
      <c r="C1672" s="177" t="str">
        <f>VLOOKUP(B1672,'Chart of Accounts'!A:B,2,FALSE)</f>
        <v>Stationery</v>
      </c>
      <c r="D1672" s="177" t="s">
        <v>265</v>
      </c>
      <c r="E1672" s="177" t="s">
        <v>264</v>
      </c>
      <c r="F1672" s="177" t="s">
        <v>2867</v>
      </c>
      <c r="G1672" s="177" t="s">
        <v>245</v>
      </c>
      <c r="H1672" s="177">
        <v>134.25</v>
      </c>
      <c r="I1672" s="177">
        <v>0</v>
      </c>
      <c r="J1672" s="177" t="s">
        <v>193</v>
      </c>
      <c r="K1672" s="177" t="s">
        <v>201</v>
      </c>
      <c r="L1672" s="177" t="s">
        <v>201</v>
      </c>
      <c r="M1672" s="177" t="s">
        <v>2207</v>
      </c>
      <c r="N1672" s="177" t="s">
        <v>383</v>
      </c>
    </row>
    <row r="1673" spans="1:14" x14ac:dyDescent="0.25">
      <c r="A1673" s="179">
        <v>43281</v>
      </c>
      <c r="B1673" s="177">
        <v>3705</v>
      </c>
      <c r="C1673" s="177" t="str">
        <f>VLOOKUP(B1673,'Chart of Accounts'!A:B,2,FALSE)</f>
        <v>Stationery</v>
      </c>
      <c r="D1673" s="177" t="s">
        <v>265</v>
      </c>
      <c r="E1673" s="177" t="s">
        <v>264</v>
      </c>
      <c r="F1673" s="177" t="s">
        <v>2866</v>
      </c>
      <c r="G1673" s="177" t="s">
        <v>245</v>
      </c>
      <c r="H1673" s="177">
        <v>48.26</v>
      </c>
      <c r="I1673" s="177">
        <v>0</v>
      </c>
      <c r="J1673" s="177" t="s">
        <v>193</v>
      </c>
      <c r="K1673" s="177" t="s">
        <v>201</v>
      </c>
      <c r="L1673" s="177" t="s">
        <v>201</v>
      </c>
      <c r="M1673" s="177" t="s">
        <v>2865</v>
      </c>
      <c r="N1673" s="177" t="s">
        <v>407</v>
      </c>
    </row>
    <row r="1674" spans="1:14" x14ac:dyDescent="0.25">
      <c r="A1674" s="179">
        <v>42947</v>
      </c>
      <c r="B1674" s="177">
        <v>3710</v>
      </c>
      <c r="C1674" s="177" t="str">
        <f>VLOOKUP(B1674,'Chart of Accounts'!A:B,2,FALSE)</f>
        <v>Photocopying</v>
      </c>
      <c r="D1674" s="177" t="s">
        <v>265</v>
      </c>
      <c r="E1674" s="177" t="s">
        <v>264</v>
      </c>
      <c r="F1674" s="177" t="s">
        <v>2864</v>
      </c>
      <c r="G1674" s="177" t="s">
        <v>245</v>
      </c>
      <c r="H1674" s="177">
        <v>0.31</v>
      </c>
      <c r="I1674" s="177">
        <v>0</v>
      </c>
      <c r="K1674" s="177" t="s">
        <v>188</v>
      </c>
      <c r="M1674" s="177" t="s">
        <v>2840</v>
      </c>
    </row>
    <row r="1675" spans="1:14" x14ac:dyDescent="0.25">
      <c r="A1675" s="179">
        <v>42947</v>
      </c>
      <c r="B1675" s="177">
        <v>3710</v>
      </c>
      <c r="C1675" s="177" t="str">
        <f>VLOOKUP(B1675,'Chart of Accounts'!A:B,2,FALSE)</f>
        <v>Photocopying</v>
      </c>
      <c r="D1675" s="177" t="s">
        <v>265</v>
      </c>
      <c r="E1675" s="177" t="s">
        <v>264</v>
      </c>
      <c r="F1675" s="177" t="s">
        <v>2863</v>
      </c>
      <c r="G1675" s="177" t="s">
        <v>245</v>
      </c>
      <c r="H1675" s="177">
        <v>0.18</v>
      </c>
      <c r="I1675" s="177">
        <v>0</v>
      </c>
      <c r="K1675" s="177" t="s">
        <v>188</v>
      </c>
      <c r="M1675" s="177" t="s">
        <v>2840</v>
      </c>
    </row>
    <row r="1676" spans="1:14" x14ac:dyDescent="0.25">
      <c r="A1676" s="179">
        <v>42947</v>
      </c>
      <c r="B1676" s="177">
        <v>3710</v>
      </c>
      <c r="C1676" s="177" t="str">
        <f>VLOOKUP(B1676,'Chart of Accounts'!A:B,2,FALSE)</f>
        <v>Photocopying</v>
      </c>
      <c r="D1676" s="177" t="s">
        <v>265</v>
      </c>
      <c r="E1676" s="177" t="s">
        <v>264</v>
      </c>
      <c r="F1676" s="177" t="s">
        <v>2862</v>
      </c>
      <c r="G1676" s="177" t="s">
        <v>245</v>
      </c>
      <c r="H1676" s="177">
        <v>10.08</v>
      </c>
      <c r="I1676" s="177">
        <v>0</v>
      </c>
      <c r="K1676" s="177" t="s">
        <v>188</v>
      </c>
      <c r="M1676" s="177" t="s">
        <v>2840</v>
      </c>
    </row>
    <row r="1677" spans="1:14" x14ac:dyDescent="0.25">
      <c r="A1677" s="179">
        <v>42947</v>
      </c>
      <c r="B1677" s="177">
        <v>3710</v>
      </c>
      <c r="C1677" s="177" t="str">
        <f>VLOOKUP(B1677,'Chart of Accounts'!A:B,2,FALSE)</f>
        <v>Photocopying</v>
      </c>
      <c r="D1677" s="177" t="s">
        <v>265</v>
      </c>
      <c r="E1677" s="177" t="s">
        <v>264</v>
      </c>
      <c r="F1677" s="177" t="s">
        <v>2861</v>
      </c>
      <c r="G1677" s="177" t="s">
        <v>245</v>
      </c>
      <c r="H1677" s="177">
        <v>30</v>
      </c>
      <c r="I1677" s="177">
        <v>0</v>
      </c>
      <c r="K1677" s="177" t="s">
        <v>188</v>
      </c>
      <c r="M1677" s="177" t="s">
        <v>2840</v>
      </c>
    </row>
    <row r="1678" spans="1:14" x14ac:dyDescent="0.25">
      <c r="A1678" s="179">
        <v>42947</v>
      </c>
      <c r="B1678" s="177">
        <v>3710</v>
      </c>
      <c r="C1678" s="177" t="str">
        <f>VLOOKUP(B1678,'Chart of Accounts'!A:B,2,FALSE)</f>
        <v>Photocopying</v>
      </c>
      <c r="D1678" s="177" t="s">
        <v>265</v>
      </c>
      <c r="E1678" s="177" t="s">
        <v>264</v>
      </c>
      <c r="F1678" s="177" t="s">
        <v>2860</v>
      </c>
      <c r="G1678" s="177" t="s">
        <v>245</v>
      </c>
      <c r="H1678" s="177">
        <v>0.11</v>
      </c>
      <c r="I1678" s="177">
        <v>0</v>
      </c>
      <c r="K1678" s="177" t="s">
        <v>188</v>
      </c>
      <c r="M1678" s="177" t="s">
        <v>2840</v>
      </c>
    </row>
    <row r="1679" spans="1:14" x14ac:dyDescent="0.25">
      <c r="A1679" s="179">
        <v>42947</v>
      </c>
      <c r="B1679" s="177">
        <v>3710</v>
      </c>
      <c r="C1679" s="177" t="str">
        <f>VLOOKUP(B1679,'Chart of Accounts'!A:B,2,FALSE)</f>
        <v>Photocopying</v>
      </c>
      <c r="D1679" s="177" t="s">
        <v>265</v>
      </c>
      <c r="E1679" s="177" t="s">
        <v>264</v>
      </c>
      <c r="F1679" s="177" t="s">
        <v>2859</v>
      </c>
      <c r="G1679" s="177" t="s">
        <v>245</v>
      </c>
      <c r="H1679" s="177">
        <v>24.59</v>
      </c>
      <c r="I1679" s="177">
        <v>0</v>
      </c>
      <c r="K1679" s="177" t="s">
        <v>188</v>
      </c>
      <c r="M1679" s="177" t="s">
        <v>2840</v>
      </c>
    </row>
    <row r="1680" spans="1:14" x14ac:dyDescent="0.25">
      <c r="A1680" s="179">
        <v>42947</v>
      </c>
      <c r="B1680" s="177">
        <v>3710</v>
      </c>
      <c r="C1680" s="177" t="str">
        <f>VLOOKUP(B1680,'Chart of Accounts'!A:B,2,FALSE)</f>
        <v>Photocopying</v>
      </c>
      <c r="D1680" s="177" t="s">
        <v>265</v>
      </c>
      <c r="E1680" s="177" t="s">
        <v>264</v>
      </c>
      <c r="F1680" s="177" t="s">
        <v>2858</v>
      </c>
      <c r="G1680" s="177" t="s">
        <v>245</v>
      </c>
      <c r="H1680" s="177">
        <v>4.12</v>
      </c>
      <c r="I1680" s="177">
        <v>0</v>
      </c>
      <c r="K1680" s="177" t="s">
        <v>188</v>
      </c>
      <c r="M1680" s="177" t="s">
        <v>2840</v>
      </c>
    </row>
    <row r="1681" spans="1:13" x14ac:dyDescent="0.25">
      <c r="A1681" s="179">
        <v>42947</v>
      </c>
      <c r="B1681" s="177">
        <v>3710</v>
      </c>
      <c r="C1681" s="177" t="str">
        <f>VLOOKUP(B1681,'Chart of Accounts'!A:B,2,FALSE)</f>
        <v>Photocopying</v>
      </c>
      <c r="D1681" s="177" t="s">
        <v>265</v>
      </c>
      <c r="E1681" s="177" t="s">
        <v>264</v>
      </c>
      <c r="F1681" s="177" t="s">
        <v>2857</v>
      </c>
      <c r="G1681" s="177" t="s">
        <v>245</v>
      </c>
      <c r="H1681" s="177">
        <v>34.39</v>
      </c>
      <c r="I1681" s="177">
        <v>0</v>
      </c>
      <c r="K1681" s="177" t="s">
        <v>188</v>
      </c>
      <c r="M1681" s="177" t="s">
        <v>2840</v>
      </c>
    </row>
    <row r="1682" spans="1:13" x14ac:dyDescent="0.25">
      <c r="A1682" s="179">
        <v>42947</v>
      </c>
      <c r="B1682" s="177">
        <v>3710</v>
      </c>
      <c r="C1682" s="177" t="str">
        <f>VLOOKUP(B1682,'Chart of Accounts'!A:B,2,FALSE)</f>
        <v>Photocopying</v>
      </c>
      <c r="D1682" s="177" t="s">
        <v>265</v>
      </c>
      <c r="E1682" s="177" t="s">
        <v>264</v>
      </c>
      <c r="F1682" s="177" t="s">
        <v>2856</v>
      </c>
      <c r="G1682" s="177" t="s">
        <v>245</v>
      </c>
      <c r="H1682" s="177">
        <v>10.91</v>
      </c>
      <c r="I1682" s="177">
        <v>0</v>
      </c>
      <c r="K1682" s="177" t="s">
        <v>188</v>
      </c>
      <c r="M1682" s="177" t="s">
        <v>2840</v>
      </c>
    </row>
    <row r="1683" spans="1:13" x14ac:dyDescent="0.25">
      <c r="A1683" s="179">
        <v>42947</v>
      </c>
      <c r="B1683" s="177">
        <v>3710</v>
      </c>
      <c r="C1683" s="177" t="str">
        <f>VLOOKUP(B1683,'Chart of Accounts'!A:B,2,FALSE)</f>
        <v>Photocopying</v>
      </c>
      <c r="D1683" s="177" t="s">
        <v>265</v>
      </c>
      <c r="E1683" s="177" t="s">
        <v>264</v>
      </c>
      <c r="F1683" s="177" t="s">
        <v>2855</v>
      </c>
      <c r="G1683" s="177" t="s">
        <v>245</v>
      </c>
      <c r="H1683" s="177">
        <v>12.81</v>
      </c>
      <c r="I1683" s="177">
        <v>0</v>
      </c>
      <c r="K1683" s="177" t="s">
        <v>188</v>
      </c>
      <c r="M1683" s="177" t="s">
        <v>2840</v>
      </c>
    </row>
    <row r="1684" spans="1:13" x14ac:dyDescent="0.25">
      <c r="A1684" s="179">
        <v>42947</v>
      </c>
      <c r="B1684" s="177">
        <v>3710</v>
      </c>
      <c r="C1684" s="177" t="str">
        <f>VLOOKUP(B1684,'Chart of Accounts'!A:B,2,FALSE)</f>
        <v>Photocopying</v>
      </c>
      <c r="D1684" s="177" t="s">
        <v>265</v>
      </c>
      <c r="E1684" s="177" t="s">
        <v>264</v>
      </c>
      <c r="F1684" s="177" t="s">
        <v>2854</v>
      </c>
      <c r="G1684" s="177" t="s">
        <v>245</v>
      </c>
      <c r="H1684" s="177">
        <v>0.24</v>
      </c>
      <c r="I1684" s="177">
        <v>0</v>
      </c>
      <c r="K1684" s="177" t="s">
        <v>188</v>
      </c>
      <c r="M1684" s="177" t="s">
        <v>2840</v>
      </c>
    </row>
    <row r="1685" spans="1:13" x14ac:dyDescent="0.25">
      <c r="A1685" s="179">
        <v>42947</v>
      </c>
      <c r="B1685" s="177">
        <v>3710</v>
      </c>
      <c r="C1685" s="177" t="str">
        <f>VLOOKUP(B1685,'Chart of Accounts'!A:B,2,FALSE)</f>
        <v>Photocopying</v>
      </c>
      <c r="D1685" s="177" t="s">
        <v>265</v>
      </c>
      <c r="E1685" s="177" t="s">
        <v>264</v>
      </c>
      <c r="F1685" s="177" t="s">
        <v>2853</v>
      </c>
      <c r="G1685" s="177" t="s">
        <v>245</v>
      </c>
      <c r="H1685" s="177">
        <v>64.91</v>
      </c>
      <c r="I1685" s="177">
        <v>0</v>
      </c>
      <c r="K1685" s="177" t="s">
        <v>188</v>
      </c>
      <c r="M1685" s="177" t="s">
        <v>2840</v>
      </c>
    </row>
    <row r="1686" spans="1:13" x14ac:dyDescent="0.25">
      <c r="A1686" s="179">
        <v>42947</v>
      </c>
      <c r="B1686" s="177">
        <v>3710</v>
      </c>
      <c r="C1686" s="177" t="str">
        <f>VLOOKUP(B1686,'Chart of Accounts'!A:B,2,FALSE)</f>
        <v>Photocopying</v>
      </c>
      <c r="D1686" s="177" t="s">
        <v>265</v>
      </c>
      <c r="E1686" s="177" t="s">
        <v>264</v>
      </c>
      <c r="F1686" s="177" t="s">
        <v>2852</v>
      </c>
      <c r="G1686" s="177" t="s">
        <v>245</v>
      </c>
      <c r="H1686" s="177">
        <v>1.68</v>
      </c>
      <c r="I1686" s="177">
        <v>0</v>
      </c>
      <c r="K1686" s="177" t="s">
        <v>188</v>
      </c>
      <c r="M1686" s="177" t="s">
        <v>2840</v>
      </c>
    </row>
    <row r="1687" spans="1:13" x14ac:dyDescent="0.25">
      <c r="A1687" s="179">
        <v>42947</v>
      </c>
      <c r="B1687" s="177">
        <v>3710</v>
      </c>
      <c r="C1687" s="177" t="str">
        <f>VLOOKUP(B1687,'Chart of Accounts'!A:B,2,FALSE)</f>
        <v>Photocopying</v>
      </c>
      <c r="D1687" s="177" t="s">
        <v>265</v>
      </c>
      <c r="E1687" s="177" t="s">
        <v>264</v>
      </c>
      <c r="F1687" s="177" t="s">
        <v>2851</v>
      </c>
      <c r="G1687" s="177" t="s">
        <v>245</v>
      </c>
      <c r="H1687" s="177">
        <v>2.64</v>
      </c>
      <c r="I1687" s="177">
        <v>0</v>
      </c>
      <c r="K1687" s="177" t="s">
        <v>188</v>
      </c>
      <c r="M1687" s="177" t="s">
        <v>2840</v>
      </c>
    </row>
    <row r="1688" spans="1:13" x14ac:dyDescent="0.25">
      <c r="A1688" s="179">
        <v>42947</v>
      </c>
      <c r="B1688" s="177">
        <v>3710</v>
      </c>
      <c r="C1688" s="177" t="str">
        <f>VLOOKUP(B1688,'Chart of Accounts'!A:B,2,FALSE)</f>
        <v>Photocopying</v>
      </c>
      <c r="D1688" s="177" t="s">
        <v>265</v>
      </c>
      <c r="E1688" s="177" t="s">
        <v>264</v>
      </c>
      <c r="F1688" s="177" t="s">
        <v>2850</v>
      </c>
      <c r="G1688" s="177" t="s">
        <v>245</v>
      </c>
      <c r="H1688" s="177">
        <v>2.6</v>
      </c>
      <c r="I1688" s="177">
        <v>0</v>
      </c>
      <c r="K1688" s="177" t="s">
        <v>188</v>
      </c>
      <c r="M1688" s="177" t="s">
        <v>2840</v>
      </c>
    </row>
    <row r="1689" spans="1:13" x14ac:dyDescent="0.25">
      <c r="A1689" s="179">
        <v>42947</v>
      </c>
      <c r="B1689" s="177">
        <v>3710</v>
      </c>
      <c r="C1689" s="177" t="str">
        <f>VLOOKUP(B1689,'Chart of Accounts'!A:B,2,FALSE)</f>
        <v>Photocopying</v>
      </c>
      <c r="D1689" s="177" t="s">
        <v>265</v>
      </c>
      <c r="E1689" s="177" t="s">
        <v>264</v>
      </c>
      <c r="F1689" s="177" t="s">
        <v>2849</v>
      </c>
      <c r="G1689" s="177" t="s">
        <v>245</v>
      </c>
      <c r="H1689" s="177">
        <v>0.11</v>
      </c>
      <c r="I1689" s="177">
        <v>0</v>
      </c>
      <c r="K1689" s="177" t="s">
        <v>188</v>
      </c>
      <c r="M1689" s="177" t="s">
        <v>2840</v>
      </c>
    </row>
    <row r="1690" spans="1:13" x14ac:dyDescent="0.25">
      <c r="A1690" s="179">
        <v>42947</v>
      </c>
      <c r="B1690" s="177">
        <v>3710</v>
      </c>
      <c r="C1690" s="177" t="str">
        <f>VLOOKUP(B1690,'Chart of Accounts'!A:B,2,FALSE)</f>
        <v>Photocopying</v>
      </c>
      <c r="D1690" s="177" t="s">
        <v>265</v>
      </c>
      <c r="E1690" s="177" t="s">
        <v>264</v>
      </c>
      <c r="F1690" s="177" t="s">
        <v>2848</v>
      </c>
      <c r="G1690" s="177" t="s">
        <v>245</v>
      </c>
      <c r="H1690" s="177">
        <v>1.08</v>
      </c>
      <c r="I1690" s="177">
        <v>0</v>
      </c>
      <c r="K1690" s="177" t="s">
        <v>188</v>
      </c>
      <c r="M1690" s="177" t="s">
        <v>2840</v>
      </c>
    </row>
    <row r="1691" spans="1:13" x14ac:dyDescent="0.25">
      <c r="A1691" s="179">
        <v>42947</v>
      </c>
      <c r="B1691" s="177">
        <v>3710</v>
      </c>
      <c r="C1691" s="177" t="str">
        <f>VLOOKUP(B1691,'Chart of Accounts'!A:B,2,FALSE)</f>
        <v>Photocopying</v>
      </c>
      <c r="D1691" s="177" t="s">
        <v>265</v>
      </c>
      <c r="E1691" s="177" t="s">
        <v>264</v>
      </c>
      <c r="F1691" s="177" t="s">
        <v>2847</v>
      </c>
      <c r="G1691" s="177" t="s">
        <v>245</v>
      </c>
      <c r="H1691" s="177">
        <v>0.32</v>
      </c>
      <c r="I1691" s="177">
        <v>0</v>
      </c>
      <c r="K1691" s="177" t="s">
        <v>188</v>
      </c>
      <c r="M1691" s="177" t="s">
        <v>2840</v>
      </c>
    </row>
    <row r="1692" spans="1:13" x14ac:dyDescent="0.25">
      <c r="A1692" s="179">
        <v>42947</v>
      </c>
      <c r="B1692" s="177">
        <v>3710</v>
      </c>
      <c r="C1692" s="177" t="str">
        <f>VLOOKUP(B1692,'Chart of Accounts'!A:B,2,FALSE)</f>
        <v>Photocopying</v>
      </c>
      <c r="D1692" s="177" t="s">
        <v>265</v>
      </c>
      <c r="E1692" s="177" t="s">
        <v>264</v>
      </c>
      <c r="F1692" s="177" t="s">
        <v>2846</v>
      </c>
      <c r="G1692" s="177" t="s">
        <v>245</v>
      </c>
      <c r="H1692" s="177">
        <v>10.99</v>
      </c>
      <c r="I1692" s="177">
        <v>0</v>
      </c>
      <c r="K1692" s="177" t="s">
        <v>188</v>
      </c>
      <c r="M1692" s="177" t="s">
        <v>2840</v>
      </c>
    </row>
    <row r="1693" spans="1:13" x14ac:dyDescent="0.25">
      <c r="A1693" s="179">
        <v>42947</v>
      </c>
      <c r="B1693" s="177">
        <v>3710</v>
      </c>
      <c r="C1693" s="177" t="str">
        <f>VLOOKUP(B1693,'Chart of Accounts'!A:B,2,FALSE)</f>
        <v>Photocopying</v>
      </c>
      <c r="D1693" s="177" t="s">
        <v>265</v>
      </c>
      <c r="E1693" s="177" t="s">
        <v>264</v>
      </c>
      <c r="F1693" s="177" t="s">
        <v>2845</v>
      </c>
      <c r="G1693" s="177" t="s">
        <v>245</v>
      </c>
      <c r="H1693" s="177">
        <v>7.44</v>
      </c>
      <c r="I1693" s="177">
        <v>0</v>
      </c>
      <c r="K1693" s="177" t="s">
        <v>188</v>
      </c>
      <c r="M1693" s="177" t="s">
        <v>2840</v>
      </c>
    </row>
    <row r="1694" spans="1:13" x14ac:dyDescent="0.25">
      <c r="A1694" s="179">
        <v>42947</v>
      </c>
      <c r="B1694" s="177">
        <v>3710</v>
      </c>
      <c r="C1694" s="177" t="str">
        <f>VLOOKUP(B1694,'Chart of Accounts'!A:B,2,FALSE)</f>
        <v>Photocopying</v>
      </c>
      <c r="D1694" s="177" t="s">
        <v>265</v>
      </c>
      <c r="E1694" s="177" t="s">
        <v>264</v>
      </c>
      <c r="F1694" s="177" t="s">
        <v>2844</v>
      </c>
      <c r="G1694" s="177" t="s">
        <v>245</v>
      </c>
      <c r="H1694" s="177">
        <v>15.85</v>
      </c>
      <c r="I1694" s="177">
        <v>0</v>
      </c>
      <c r="K1694" s="177" t="s">
        <v>188</v>
      </c>
      <c r="M1694" s="177" t="s">
        <v>2840</v>
      </c>
    </row>
    <row r="1695" spans="1:13" x14ac:dyDescent="0.25">
      <c r="A1695" s="179">
        <v>42947</v>
      </c>
      <c r="B1695" s="177">
        <v>3710</v>
      </c>
      <c r="C1695" s="177" t="str">
        <f>VLOOKUP(B1695,'Chart of Accounts'!A:B,2,FALSE)</f>
        <v>Photocopying</v>
      </c>
      <c r="D1695" s="177" t="s">
        <v>265</v>
      </c>
      <c r="E1695" s="177" t="s">
        <v>264</v>
      </c>
      <c r="F1695" s="177" t="s">
        <v>2843</v>
      </c>
      <c r="G1695" s="177" t="s">
        <v>245</v>
      </c>
      <c r="H1695" s="177">
        <v>9.32</v>
      </c>
      <c r="I1695" s="177">
        <v>0</v>
      </c>
      <c r="K1695" s="177" t="s">
        <v>188</v>
      </c>
      <c r="M1695" s="177" t="s">
        <v>2840</v>
      </c>
    </row>
    <row r="1696" spans="1:13" x14ac:dyDescent="0.25">
      <c r="A1696" s="179">
        <v>42947</v>
      </c>
      <c r="B1696" s="177">
        <v>3710</v>
      </c>
      <c r="C1696" s="177" t="str">
        <f>VLOOKUP(B1696,'Chart of Accounts'!A:B,2,FALSE)</f>
        <v>Photocopying</v>
      </c>
      <c r="D1696" s="177" t="s">
        <v>265</v>
      </c>
      <c r="E1696" s="177" t="s">
        <v>264</v>
      </c>
      <c r="F1696" s="177" t="s">
        <v>2842</v>
      </c>
      <c r="G1696" s="177" t="s">
        <v>245</v>
      </c>
      <c r="H1696" s="177">
        <v>0.98</v>
      </c>
      <c r="I1696" s="177">
        <v>0</v>
      </c>
      <c r="K1696" s="177" t="s">
        <v>188</v>
      </c>
      <c r="M1696" s="177" t="s">
        <v>2840</v>
      </c>
    </row>
    <row r="1697" spans="1:14" x14ac:dyDescent="0.25">
      <c r="A1697" s="179">
        <v>42947</v>
      </c>
      <c r="B1697" s="177">
        <v>3710</v>
      </c>
      <c r="C1697" s="177" t="str">
        <f>VLOOKUP(B1697,'Chart of Accounts'!A:B,2,FALSE)</f>
        <v>Photocopying</v>
      </c>
      <c r="D1697" s="177" t="s">
        <v>265</v>
      </c>
      <c r="E1697" s="177" t="s">
        <v>264</v>
      </c>
      <c r="F1697" s="177" t="s">
        <v>2841</v>
      </c>
      <c r="G1697" s="177" t="s">
        <v>245</v>
      </c>
      <c r="H1697" s="177">
        <v>37.15</v>
      </c>
      <c r="I1697" s="177">
        <v>0</v>
      </c>
      <c r="K1697" s="177" t="s">
        <v>188</v>
      </c>
      <c r="M1697" s="177" t="s">
        <v>2840</v>
      </c>
    </row>
    <row r="1698" spans="1:14" x14ac:dyDescent="0.25">
      <c r="A1698" s="179">
        <v>42947</v>
      </c>
      <c r="B1698" s="177">
        <v>3710</v>
      </c>
      <c r="C1698" s="177" t="str">
        <f>VLOOKUP(B1698,'Chart of Accounts'!A:B,2,FALSE)</f>
        <v>Photocopying</v>
      </c>
      <c r="D1698" s="177" t="s">
        <v>265</v>
      </c>
      <c r="E1698" s="177" t="s">
        <v>264</v>
      </c>
      <c r="F1698" s="177" t="s">
        <v>2839</v>
      </c>
      <c r="G1698" s="177" t="s">
        <v>245</v>
      </c>
      <c r="H1698" s="177">
        <v>16.170000000000002</v>
      </c>
      <c r="I1698" s="177">
        <v>0</v>
      </c>
      <c r="J1698" s="177" t="s">
        <v>194</v>
      </c>
      <c r="K1698" s="177" t="s">
        <v>201</v>
      </c>
      <c r="L1698" s="177" t="s">
        <v>201</v>
      </c>
      <c r="M1698" s="177" t="s">
        <v>2837</v>
      </c>
      <c r="N1698" s="177" t="s">
        <v>333</v>
      </c>
    </row>
    <row r="1699" spans="1:14" x14ac:dyDescent="0.25">
      <c r="A1699" s="179">
        <v>42947</v>
      </c>
      <c r="B1699" s="177">
        <v>3710</v>
      </c>
      <c r="C1699" s="177" t="str">
        <f>VLOOKUP(B1699,'Chart of Accounts'!A:B,2,FALSE)</f>
        <v>Photocopying</v>
      </c>
      <c r="D1699" s="177" t="s">
        <v>265</v>
      </c>
      <c r="E1699" s="177" t="s">
        <v>264</v>
      </c>
      <c r="F1699" s="177" t="s">
        <v>2838</v>
      </c>
      <c r="G1699" s="177" t="s">
        <v>245</v>
      </c>
      <c r="H1699" s="177">
        <v>3.48</v>
      </c>
      <c r="I1699" s="177">
        <v>0</v>
      </c>
      <c r="J1699" s="177" t="s">
        <v>194</v>
      </c>
      <c r="K1699" s="177" t="s">
        <v>201</v>
      </c>
      <c r="L1699" s="177" t="s">
        <v>201</v>
      </c>
      <c r="M1699" s="177" t="s">
        <v>2837</v>
      </c>
      <c r="N1699" s="177" t="s">
        <v>333</v>
      </c>
    </row>
    <row r="1700" spans="1:14" x14ac:dyDescent="0.25">
      <c r="A1700" s="179">
        <v>42978</v>
      </c>
      <c r="B1700" s="177">
        <v>3710</v>
      </c>
      <c r="C1700" s="177" t="str">
        <f>VLOOKUP(B1700,'Chart of Accounts'!A:B,2,FALSE)</f>
        <v>Photocopying</v>
      </c>
      <c r="D1700" s="177" t="s">
        <v>265</v>
      </c>
      <c r="E1700" s="177" t="s">
        <v>264</v>
      </c>
      <c r="F1700" s="177" t="s">
        <v>2836</v>
      </c>
      <c r="G1700" s="177" t="s">
        <v>245</v>
      </c>
      <c r="H1700" s="177">
        <v>3.94</v>
      </c>
      <c r="I1700" s="177">
        <v>0</v>
      </c>
      <c r="K1700" s="177" t="s">
        <v>201</v>
      </c>
      <c r="M1700" s="177" t="s">
        <v>2803</v>
      </c>
    </row>
    <row r="1701" spans="1:14" x14ac:dyDescent="0.25">
      <c r="A1701" s="179">
        <v>42978</v>
      </c>
      <c r="B1701" s="177">
        <v>3710</v>
      </c>
      <c r="C1701" s="177" t="str">
        <f>VLOOKUP(B1701,'Chart of Accounts'!A:B,2,FALSE)</f>
        <v>Photocopying</v>
      </c>
      <c r="D1701" s="177" t="s">
        <v>265</v>
      </c>
      <c r="E1701" s="177" t="s">
        <v>264</v>
      </c>
      <c r="F1701" s="177" t="s">
        <v>2835</v>
      </c>
      <c r="G1701" s="177" t="s">
        <v>245</v>
      </c>
      <c r="H1701" s="177">
        <v>66.22</v>
      </c>
      <c r="I1701" s="177">
        <v>0</v>
      </c>
      <c r="K1701" s="177" t="s">
        <v>201</v>
      </c>
      <c r="M1701" s="177" t="s">
        <v>2803</v>
      </c>
    </row>
    <row r="1702" spans="1:14" x14ac:dyDescent="0.25">
      <c r="A1702" s="179">
        <v>42978</v>
      </c>
      <c r="B1702" s="177">
        <v>3710</v>
      </c>
      <c r="C1702" s="177" t="str">
        <f>VLOOKUP(B1702,'Chart of Accounts'!A:B,2,FALSE)</f>
        <v>Photocopying</v>
      </c>
      <c r="D1702" s="177" t="s">
        <v>265</v>
      </c>
      <c r="E1702" s="177" t="s">
        <v>264</v>
      </c>
      <c r="F1702" s="177" t="s">
        <v>2834</v>
      </c>
      <c r="G1702" s="177" t="s">
        <v>245</v>
      </c>
      <c r="H1702" s="177">
        <v>1.79</v>
      </c>
      <c r="I1702" s="177">
        <v>0</v>
      </c>
      <c r="K1702" s="177" t="s">
        <v>201</v>
      </c>
      <c r="M1702" s="177" t="s">
        <v>2803</v>
      </c>
    </row>
    <row r="1703" spans="1:14" x14ac:dyDescent="0.25">
      <c r="A1703" s="179">
        <v>42978</v>
      </c>
      <c r="B1703" s="177">
        <v>3710</v>
      </c>
      <c r="C1703" s="177" t="str">
        <f>VLOOKUP(B1703,'Chart of Accounts'!A:B,2,FALSE)</f>
        <v>Photocopying</v>
      </c>
      <c r="D1703" s="177" t="s">
        <v>265</v>
      </c>
      <c r="E1703" s="177" t="s">
        <v>264</v>
      </c>
      <c r="F1703" s="177" t="s">
        <v>2833</v>
      </c>
      <c r="G1703" s="177" t="s">
        <v>245</v>
      </c>
      <c r="H1703" s="177">
        <v>0.03</v>
      </c>
      <c r="I1703" s="177">
        <v>0</v>
      </c>
      <c r="K1703" s="177" t="s">
        <v>201</v>
      </c>
      <c r="M1703" s="177" t="s">
        <v>2803</v>
      </c>
    </row>
    <row r="1704" spans="1:14" x14ac:dyDescent="0.25">
      <c r="A1704" s="179">
        <v>42978</v>
      </c>
      <c r="B1704" s="177">
        <v>3710</v>
      </c>
      <c r="C1704" s="177" t="str">
        <f>VLOOKUP(B1704,'Chart of Accounts'!A:B,2,FALSE)</f>
        <v>Photocopying</v>
      </c>
      <c r="D1704" s="177" t="s">
        <v>265</v>
      </c>
      <c r="E1704" s="177" t="s">
        <v>264</v>
      </c>
      <c r="F1704" s="177" t="s">
        <v>2832</v>
      </c>
      <c r="G1704" s="177" t="s">
        <v>245</v>
      </c>
      <c r="H1704" s="177">
        <v>12.28</v>
      </c>
      <c r="I1704" s="177">
        <v>0</v>
      </c>
      <c r="K1704" s="177" t="s">
        <v>201</v>
      </c>
      <c r="M1704" s="177" t="s">
        <v>2803</v>
      </c>
    </row>
    <row r="1705" spans="1:14" x14ac:dyDescent="0.25">
      <c r="A1705" s="179">
        <v>42978</v>
      </c>
      <c r="B1705" s="177">
        <v>3710</v>
      </c>
      <c r="C1705" s="177" t="str">
        <f>VLOOKUP(B1705,'Chart of Accounts'!A:B,2,FALSE)</f>
        <v>Photocopying</v>
      </c>
      <c r="D1705" s="177" t="s">
        <v>265</v>
      </c>
      <c r="E1705" s="177" t="s">
        <v>264</v>
      </c>
      <c r="F1705" s="177" t="s">
        <v>2831</v>
      </c>
      <c r="G1705" s="177" t="s">
        <v>245</v>
      </c>
      <c r="H1705" s="177">
        <v>12.88</v>
      </c>
      <c r="I1705" s="177">
        <v>0</v>
      </c>
      <c r="K1705" s="177" t="s">
        <v>201</v>
      </c>
      <c r="M1705" s="177" t="s">
        <v>2803</v>
      </c>
    </row>
    <row r="1706" spans="1:14" x14ac:dyDescent="0.25">
      <c r="A1706" s="179">
        <v>42978</v>
      </c>
      <c r="B1706" s="177">
        <v>3710</v>
      </c>
      <c r="C1706" s="177" t="str">
        <f>VLOOKUP(B1706,'Chart of Accounts'!A:B,2,FALSE)</f>
        <v>Photocopying</v>
      </c>
      <c r="D1706" s="177" t="s">
        <v>265</v>
      </c>
      <c r="E1706" s="177" t="s">
        <v>264</v>
      </c>
      <c r="F1706" s="177" t="s">
        <v>2830</v>
      </c>
      <c r="G1706" s="177" t="s">
        <v>245</v>
      </c>
      <c r="H1706" s="177">
        <v>0.16</v>
      </c>
      <c r="I1706" s="177">
        <v>0</v>
      </c>
      <c r="K1706" s="177" t="s">
        <v>201</v>
      </c>
      <c r="M1706" s="177" t="s">
        <v>2803</v>
      </c>
    </row>
    <row r="1707" spans="1:14" x14ac:dyDescent="0.25">
      <c r="A1707" s="179">
        <v>42978</v>
      </c>
      <c r="B1707" s="177">
        <v>3710</v>
      </c>
      <c r="C1707" s="177" t="str">
        <f>VLOOKUP(B1707,'Chart of Accounts'!A:B,2,FALSE)</f>
        <v>Photocopying</v>
      </c>
      <c r="D1707" s="177" t="s">
        <v>265</v>
      </c>
      <c r="E1707" s="177" t="s">
        <v>264</v>
      </c>
      <c r="F1707" s="177" t="s">
        <v>2829</v>
      </c>
      <c r="G1707" s="177" t="s">
        <v>245</v>
      </c>
      <c r="H1707" s="177">
        <v>0.08</v>
      </c>
      <c r="I1707" s="177">
        <v>0</v>
      </c>
      <c r="K1707" s="177" t="s">
        <v>201</v>
      </c>
      <c r="M1707" s="177" t="s">
        <v>2803</v>
      </c>
    </row>
    <row r="1708" spans="1:14" x14ac:dyDescent="0.25">
      <c r="A1708" s="179">
        <v>42978</v>
      </c>
      <c r="B1708" s="177">
        <v>3710</v>
      </c>
      <c r="C1708" s="177" t="str">
        <f>VLOOKUP(B1708,'Chart of Accounts'!A:B,2,FALSE)</f>
        <v>Photocopying</v>
      </c>
      <c r="D1708" s="177" t="s">
        <v>265</v>
      </c>
      <c r="E1708" s="177" t="s">
        <v>264</v>
      </c>
      <c r="F1708" s="177" t="s">
        <v>2828</v>
      </c>
      <c r="G1708" s="177" t="s">
        <v>245</v>
      </c>
      <c r="H1708" s="177">
        <v>0.28999999999999998</v>
      </c>
      <c r="I1708" s="177">
        <v>0</v>
      </c>
      <c r="K1708" s="177" t="s">
        <v>201</v>
      </c>
      <c r="M1708" s="177" t="s">
        <v>2803</v>
      </c>
    </row>
    <row r="1709" spans="1:14" x14ac:dyDescent="0.25">
      <c r="A1709" s="179">
        <v>42978</v>
      </c>
      <c r="B1709" s="177">
        <v>3710</v>
      </c>
      <c r="C1709" s="177" t="str">
        <f>VLOOKUP(B1709,'Chart of Accounts'!A:B,2,FALSE)</f>
        <v>Photocopying</v>
      </c>
      <c r="D1709" s="177" t="s">
        <v>265</v>
      </c>
      <c r="E1709" s="177" t="s">
        <v>264</v>
      </c>
      <c r="F1709" s="177" t="s">
        <v>2827</v>
      </c>
      <c r="G1709" s="177" t="s">
        <v>245</v>
      </c>
      <c r="H1709" s="177">
        <v>5.65</v>
      </c>
      <c r="I1709" s="177">
        <v>0</v>
      </c>
      <c r="K1709" s="177" t="s">
        <v>201</v>
      </c>
      <c r="M1709" s="177" t="s">
        <v>2803</v>
      </c>
    </row>
    <row r="1710" spans="1:14" x14ac:dyDescent="0.25">
      <c r="A1710" s="179">
        <v>42978</v>
      </c>
      <c r="B1710" s="177">
        <v>3710</v>
      </c>
      <c r="C1710" s="177" t="str">
        <f>VLOOKUP(B1710,'Chart of Accounts'!A:B,2,FALSE)</f>
        <v>Photocopying</v>
      </c>
      <c r="D1710" s="177" t="s">
        <v>265</v>
      </c>
      <c r="E1710" s="177" t="s">
        <v>264</v>
      </c>
      <c r="F1710" s="177" t="s">
        <v>2826</v>
      </c>
      <c r="G1710" s="177" t="s">
        <v>245</v>
      </c>
      <c r="H1710" s="177">
        <v>69.52</v>
      </c>
      <c r="I1710" s="177">
        <v>0</v>
      </c>
      <c r="K1710" s="177" t="s">
        <v>201</v>
      </c>
      <c r="M1710" s="177" t="s">
        <v>2803</v>
      </c>
    </row>
    <row r="1711" spans="1:14" x14ac:dyDescent="0.25">
      <c r="A1711" s="179">
        <v>42978</v>
      </c>
      <c r="B1711" s="177">
        <v>3710</v>
      </c>
      <c r="C1711" s="177" t="str">
        <f>VLOOKUP(B1711,'Chart of Accounts'!A:B,2,FALSE)</f>
        <v>Photocopying</v>
      </c>
      <c r="D1711" s="177" t="s">
        <v>265</v>
      </c>
      <c r="E1711" s="177" t="s">
        <v>264</v>
      </c>
      <c r="F1711" s="177" t="s">
        <v>2825</v>
      </c>
      <c r="G1711" s="177" t="s">
        <v>245</v>
      </c>
      <c r="H1711" s="177">
        <v>1.81</v>
      </c>
      <c r="I1711" s="177">
        <v>0</v>
      </c>
      <c r="K1711" s="177" t="s">
        <v>201</v>
      </c>
      <c r="M1711" s="177" t="s">
        <v>2803</v>
      </c>
    </row>
    <row r="1712" spans="1:14" x14ac:dyDescent="0.25">
      <c r="A1712" s="179">
        <v>42978</v>
      </c>
      <c r="B1712" s="177">
        <v>3710</v>
      </c>
      <c r="C1712" s="177" t="str">
        <f>VLOOKUP(B1712,'Chart of Accounts'!A:B,2,FALSE)</f>
        <v>Photocopying</v>
      </c>
      <c r="D1712" s="177" t="s">
        <v>265</v>
      </c>
      <c r="E1712" s="177" t="s">
        <v>264</v>
      </c>
      <c r="F1712" s="177" t="s">
        <v>2824</v>
      </c>
      <c r="G1712" s="177" t="s">
        <v>245</v>
      </c>
      <c r="H1712" s="177">
        <v>15.28</v>
      </c>
      <c r="I1712" s="177">
        <v>0</v>
      </c>
      <c r="K1712" s="177" t="s">
        <v>201</v>
      </c>
      <c r="M1712" s="177" t="s">
        <v>2803</v>
      </c>
    </row>
    <row r="1713" spans="1:13" x14ac:dyDescent="0.25">
      <c r="A1713" s="179">
        <v>42978</v>
      </c>
      <c r="B1713" s="177">
        <v>3710</v>
      </c>
      <c r="C1713" s="177" t="str">
        <f>VLOOKUP(B1713,'Chart of Accounts'!A:B,2,FALSE)</f>
        <v>Photocopying</v>
      </c>
      <c r="D1713" s="177" t="s">
        <v>265</v>
      </c>
      <c r="E1713" s="177" t="s">
        <v>264</v>
      </c>
      <c r="F1713" s="177" t="s">
        <v>2823</v>
      </c>
      <c r="G1713" s="177" t="s">
        <v>245</v>
      </c>
      <c r="H1713" s="177">
        <v>5.98</v>
      </c>
      <c r="I1713" s="177">
        <v>0</v>
      </c>
      <c r="K1713" s="177" t="s">
        <v>201</v>
      </c>
      <c r="M1713" s="177" t="s">
        <v>2803</v>
      </c>
    </row>
    <row r="1714" spans="1:13" x14ac:dyDescent="0.25">
      <c r="A1714" s="179">
        <v>42978</v>
      </c>
      <c r="B1714" s="177">
        <v>3710</v>
      </c>
      <c r="C1714" s="177" t="str">
        <f>VLOOKUP(B1714,'Chart of Accounts'!A:B,2,FALSE)</f>
        <v>Photocopying</v>
      </c>
      <c r="D1714" s="177" t="s">
        <v>265</v>
      </c>
      <c r="E1714" s="177" t="s">
        <v>264</v>
      </c>
      <c r="F1714" s="177" t="s">
        <v>2822</v>
      </c>
      <c r="G1714" s="177" t="s">
        <v>245</v>
      </c>
      <c r="H1714" s="177">
        <v>0.32</v>
      </c>
      <c r="I1714" s="177">
        <v>0</v>
      </c>
      <c r="K1714" s="177" t="s">
        <v>201</v>
      </c>
      <c r="M1714" s="177" t="s">
        <v>2803</v>
      </c>
    </row>
    <row r="1715" spans="1:13" x14ac:dyDescent="0.25">
      <c r="A1715" s="179">
        <v>42978</v>
      </c>
      <c r="B1715" s="177">
        <v>3710</v>
      </c>
      <c r="C1715" s="177" t="str">
        <f>VLOOKUP(B1715,'Chart of Accounts'!A:B,2,FALSE)</f>
        <v>Photocopying</v>
      </c>
      <c r="D1715" s="177" t="s">
        <v>265</v>
      </c>
      <c r="E1715" s="177" t="s">
        <v>264</v>
      </c>
      <c r="F1715" s="177" t="s">
        <v>2821</v>
      </c>
      <c r="G1715" s="177" t="s">
        <v>245</v>
      </c>
      <c r="H1715" s="177">
        <v>0.05</v>
      </c>
      <c r="I1715" s="177">
        <v>0</v>
      </c>
      <c r="K1715" s="177" t="s">
        <v>201</v>
      </c>
      <c r="M1715" s="177" t="s">
        <v>2803</v>
      </c>
    </row>
    <row r="1716" spans="1:13" x14ac:dyDescent="0.25">
      <c r="A1716" s="179">
        <v>42978</v>
      </c>
      <c r="B1716" s="177">
        <v>3710</v>
      </c>
      <c r="C1716" s="177" t="str">
        <f>VLOOKUP(B1716,'Chart of Accounts'!A:B,2,FALSE)</f>
        <v>Photocopying</v>
      </c>
      <c r="D1716" s="177" t="s">
        <v>265</v>
      </c>
      <c r="E1716" s="177" t="s">
        <v>264</v>
      </c>
      <c r="F1716" s="177" t="s">
        <v>2820</v>
      </c>
      <c r="G1716" s="177" t="s">
        <v>245</v>
      </c>
      <c r="H1716" s="177">
        <v>25.66</v>
      </c>
      <c r="I1716" s="177">
        <v>0</v>
      </c>
      <c r="K1716" s="177" t="s">
        <v>201</v>
      </c>
      <c r="M1716" s="177" t="s">
        <v>2803</v>
      </c>
    </row>
    <row r="1717" spans="1:13" x14ac:dyDescent="0.25">
      <c r="A1717" s="179">
        <v>42978</v>
      </c>
      <c r="B1717" s="177">
        <v>3710</v>
      </c>
      <c r="C1717" s="177" t="str">
        <f>VLOOKUP(B1717,'Chart of Accounts'!A:B,2,FALSE)</f>
        <v>Photocopying</v>
      </c>
      <c r="D1717" s="177" t="s">
        <v>265</v>
      </c>
      <c r="E1717" s="177" t="s">
        <v>264</v>
      </c>
      <c r="F1717" s="177" t="s">
        <v>2819</v>
      </c>
      <c r="G1717" s="177" t="s">
        <v>245</v>
      </c>
      <c r="H1717" s="177">
        <v>10.94</v>
      </c>
      <c r="I1717" s="177">
        <v>0</v>
      </c>
      <c r="K1717" s="177" t="s">
        <v>201</v>
      </c>
      <c r="M1717" s="177" t="s">
        <v>2803</v>
      </c>
    </row>
    <row r="1718" spans="1:13" x14ac:dyDescent="0.25">
      <c r="A1718" s="179">
        <v>42978</v>
      </c>
      <c r="B1718" s="177">
        <v>3710</v>
      </c>
      <c r="C1718" s="177" t="str">
        <f>VLOOKUP(B1718,'Chart of Accounts'!A:B,2,FALSE)</f>
        <v>Photocopying</v>
      </c>
      <c r="D1718" s="177" t="s">
        <v>265</v>
      </c>
      <c r="E1718" s="177" t="s">
        <v>264</v>
      </c>
      <c r="F1718" s="177" t="s">
        <v>2818</v>
      </c>
      <c r="G1718" s="177" t="s">
        <v>245</v>
      </c>
      <c r="H1718" s="177">
        <v>42.01</v>
      </c>
      <c r="I1718" s="177">
        <v>0</v>
      </c>
      <c r="K1718" s="177" t="s">
        <v>201</v>
      </c>
      <c r="M1718" s="177" t="s">
        <v>2803</v>
      </c>
    </row>
    <row r="1719" spans="1:13" x14ac:dyDescent="0.25">
      <c r="A1719" s="179">
        <v>42978</v>
      </c>
      <c r="B1719" s="177">
        <v>3710</v>
      </c>
      <c r="C1719" s="177" t="str">
        <f>VLOOKUP(B1719,'Chart of Accounts'!A:B,2,FALSE)</f>
        <v>Photocopying</v>
      </c>
      <c r="D1719" s="177" t="s">
        <v>265</v>
      </c>
      <c r="E1719" s="177" t="s">
        <v>264</v>
      </c>
      <c r="F1719" s="177" t="s">
        <v>2817</v>
      </c>
      <c r="G1719" s="177" t="s">
        <v>245</v>
      </c>
      <c r="H1719" s="177">
        <v>10.78</v>
      </c>
      <c r="I1719" s="177">
        <v>0</v>
      </c>
      <c r="K1719" s="177" t="s">
        <v>201</v>
      </c>
      <c r="M1719" s="177" t="s">
        <v>2803</v>
      </c>
    </row>
    <row r="1720" spans="1:13" x14ac:dyDescent="0.25">
      <c r="A1720" s="179">
        <v>42978</v>
      </c>
      <c r="B1720" s="177">
        <v>3710</v>
      </c>
      <c r="C1720" s="177" t="str">
        <f>VLOOKUP(B1720,'Chart of Accounts'!A:B,2,FALSE)</f>
        <v>Photocopying</v>
      </c>
      <c r="D1720" s="177" t="s">
        <v>265</v>
      </c>
      <c r="E1720" s="177" t="s">
        <v>264</v>
      </c>
      <c r="F1720" s="177" t="s">
        <v>2816</v>
      </c>
      <c r="G1720" s="177" t="s">
        <v>245</v>
      </c>
      <c r="H1720" s="177">
        <v>50.04</v>
      </c>
      <c r="I1720" s="177">
        <v>0</v>
      </c>
      <c r="K1720" s="177" t="s">
        <v>201</v>
      </c>
      <c r="M1720" s="177" t="s">
        <v>2803</v>
      </c>
    </row>
    <row r="1721" spans="1:13" x14ac:dyDescent="0.25">
      <c r="A1721" s="179">
        <v>42978</v>
      </c>
      <c r="B1721" s="177">
        <v>3710</v>
      </c>
      <c r="C1721" s="177" t="str">
        <f>VLOOKUP(B1721,'Chart of Accounts'!A:B,2,FALSE)</f>
        <v>Photocopying</v>
      </c>
      <c r="D1721" s="177" t="s">
        <v>265</v>
      </c>
      <c r="E1721" s="177" t="s">
        <v>264</v>
      </c>
      <c r="F1721" s="177" t="s">
        <v>2815</v>
      </c>
      <c r="G1721" s="177" t="s">
        <v>245</v>
      </c>
      <c r="H1721" s="177">
        <v>14.36</v>
      </c>
      <c r="I1721" s="177">
        <v>0</v>
      </c>
      <c r="K1721" s="177" t="s">
        <v>201</v>
      </c>
      <c r="M1721" s="177" t="s">
        <v>2803</v>
      </c>
    </row>
    <row r="1722" spans="1:13" x14ac:dyDescent="0.25">
      <c r="A1722" s="179">
        <v>42978</v>
      </c>
      <c r="B1722" s="177">
        <v>3710</v>
      </c>
      <c r="C1722" s="177" t="str">
        <f>VLOOKUP(B1722,'Chart of Accounts'!A:B,2,FALSE)</f>
        <v>Photocopying</v>
      </c>
      <c r="D1722" s="177" t="s">
        <v>265</v>
      </c>
      <c r="E1722" s="177" t="s">
        <v>264</v>
      </c>
      <c r="F1722" s="177" t="s">
        <v>2814</v>
      </c>
      <c r="G1722" s="177" t="s">
        <v>245</v>
      </c>
      <c r="H1722" s="177">
        <v>17.8</v>
      </c>
      <c r="I1722" s="177">
        <v>0</v>
      </c>
      <c r="K1722" s="177" t="s">
        <v>201</v>
      </c>
      <c r="M1722" s="177" t="s">
        <v>2803</v>
      </c>
    </row>
    <row r="1723" spans="1:13" x14ac:dyDescent="0.25">
      <c r="A1723" s="179">
        <v>42978</v>
      </c>
      <c r="B1723" s="177">
        <v>3710</v>
      </c>
      <c r="C1723" s="177" t="str">
        <f>VLOOKUP(B1723,'Chart of Accounts'!A:B,2,FALSE)</f>
        <v>Photocopying</v>
      </c>
      <c r="D1723" s="177" t="s">
        <v>265</v>
      </c>
      <c r="E1723" s="177" t="s">
        <v>264</v>
      </c>
      <c r="F1723" s="177" t="s">
        <v>2813</v>
      </c>
      <c r="G1723" s="177" t="s">
        <v>245</v>
      </c>
      <c r="H1723" s="177">
        <v>3.21</v>
      </c>
      <c r="I1723" s="177">
        <v>0</v>
      </c>
      <c r="K1723" s="177" t="s">
        <v>201</v>
      </c>
      <c r="M1723" s="177" t="s">
        <v>2803</v>
      </c>
    </row>
    <row r="1724" spans="1:13" x14ac:dyDescent="0.25">
      <c r="A1724" s="179">
        <v>42978</v>
      </c>
      <c r="B1724" s="177">
        <v>3710</v>
      </c>
      <c r="C1724" s="177" t="str">
        <f>VLOOKUP(B1724,'Chart of Accounts'!A:B,2,FALSE)</f>
        <v>Photocopying</v>
      </c>
      <c r="D1724" s="177" t="s">
        <v>265</v>
      </c>
      <c r="E1724" s="177" t="s">
        <v>264</v>
      </c>
      <c r="F1724" s="177" t="s">
        <v>2812</v>
      </c>
      <c r="G1724" s="177" t="s">
        <v>245</v>
      </c>
      <c r="H1724" s="177">
        <v>3.18</v>
      </c>
      <c r="I1724" s="177">
        <v>0</v>
      </c>
      <c r="K1724" s="177" t="s">
        <v>201</v>
      </c>
      <c r="M1724" s="177" t="s">
        <v>2803</v>
      </c>
    </row>
    <row r="1725" spans="1:13" x14ac:dyDescent="0.25">
      <c r="A1725" s="179">
        <v>42978</v>
      </c>
      <c r="B1725" s="177">
        <v>3710</v>
      </c>
      <c r="C1725" s="177" t="str">
        <f>VLOOKUP(B1725,'Chart of Accounts'!A:B,2,FALSE)</f>
        <v>Photocopying</v>
      </c>
      <c r="D1725" s="177" t="s">
        <v>265</v>
      </c>
      <c r="E1725" s="177" t="s">
        <v>264</v>
      </c>
      <c r="F1725" s="177" t="s">
        <v>2811</v>
      </c>
      <c r="G1725" s="177" t="s">
        <v>245</v>
      </c>
      <c r="H1725" s="177">
        <v>0.08</v>
      </c>
      <c r="I1725" s="177">
        <v>0</v>
      </c>
      <c r="K1725" s="177" t="s">
        <v>201</v>
      </c>
      <c r="M1725" s="177" t="s">
        <v>2803</v>
      </c>
    </row>
    <row r="1726" spans="1:13" x14ac:dyDescent="0.25">
      <c r="A1726" s="179">
        <v>42978</v>
      </c>
      <c r="B1726" s="177">
        <v>3710</v>
      </c>
      <c r="C1726" s="177" t="str">
        <f>VLOOKUP(B1726,'Chart of Accounts'!A:B,2,FALSE)</f>
        <v>Photocopying</v>
      </c>
      <c r="D1726" s="177" t="s">
        <v>265</v>
      </c>
      <c r="E1726" s="177" t="s">
        <v>264</v>
      </c>
      <c r="F1726" s="177" t="s">
        <v>2810</v>
      </c>
      <c r="G1726" s="177" t="s">
        <v>245</v>
      </c>
      <c r="H1726" s="177">
        <v>1.34</v>
      </c>
      <c r="I1726" s="177">
        <v>0</v>
      </c>
      <c r="K1726" s="177" t="s">
        <v>201</v>
      </c>
      <c r="M1726" s="177" t="s">
        <v>2803</v>
      </c>
    </row>
    <row r="1727" spans="1:13" x14ac:dyDescent="0.25">
      <c r="A1727" s="179">
        <v>42978</v>
      </c>
      <c r="B1727" s="177">
        <v>3710</v>
      </c>
      <c r="C1727" s="177" t="str">
        <f>VLOOKUP(B1727,'Chart of Accounts'!A:B,2,FALSE)</f>
        <v>Photocopying</v>
      </c>
      <c r="D1727" s="177" t="s">
        <v>265</v>
      </c>
      <c r="E1727" s="177" t="s">
        <v>264</v>
      </c>
      <c r="F1727" s="177" t="s">
        <v>2809</v>
      </c>
      <c r="G1727" s="177" t="s">
        <v>245</v>
      </c>
      <c r="H1727" s="177">
        <v>0.39</v>
      </c>
      <c r="I1727" s="177">
        <v>0</v>
      </c>
      <c r="K1727" s="177" t="s">
        <v>201</v>
      </c>
      <c r="M1727" s="177" t="s">
        <v>2803</v>
      </c>
    </row>
    <row r="1728" spans="1:13" x14ac:dyDescent="0.25">
      <c r="A1728" s="179">
        <v>42978</v>
      </c>
      <c r="B1728" s="177">
        <v>3710</v>
      </c>
      <c r="C1728" s="177" t="str">
        <f>VLOOKUP(B1728,'Chart of Accounts'!A:B,2,FALSE)</f>
        <v>Photocopying</v>
      </c>
      <c r="D1728" s="177" t="s">
        <v>265</v>
      </c>
      <c r="E1728" s="177" t="s">
        <v>264</v>
      </c>
      <c r="F1728" s="177" t="s">
        <v>2808</v>
      </c>
      <c r="G1728" s="177" t="s">
        <v>245</v>
      </c>
      <c r="H1728" s="177">
        <v>0.87</v>
      </c>
      <c r="I1728" s="177">
        <v>0</v>
      </c>
      <c r="K1728" s="177" t="s">
        <v>201</v>
      </c>
      <c r="M1728" s="177" t="s">
        <v>2803</v>
      </c>
    </row>
    <row r="1729" spans="1:14" x14ac:dyDescent="0.25">
      <c r="A1729" s="179">
        <v>42978</v>
      </c>
      <c r="B1729" s="177">
        <v>3710</v>
      </c>
      <c r="C1729" s="177" t="str">
        <f>VLOOKUP(B1729,'Chart of Accounts'!A:B,2,FALSE)</f>
        <v>Photocopying</v>
      </c>
      <c r="D1729" s="177" t="s">
        <v>265</v>
      </c>
      <c r="E1729" s="177" t="s">
        <v>264</v>
      </c>
      <c r="F1729" s="177" t="s">
        <v>2807</v>
      </c>
      <c r="G1729" s="177" t="s">
        <v>245</v>
      </c>
      <c r="H1729" s="177">
        <v>1.1599999999999999</v>
      </c>
      <c r="I1729" s="177">
        <v>0</v>
      </c>
      <c r="K1729" s="177" t="s">
        <v>201</v>
      </c>
      <c r="M1729" s="177" t="s">
        <v>2803</v>
      </c>
    </row>
    <row r="1730" spans="1:14" x14ac:dyDescent="0.25">
      <c r="A1730" s="179">
        <v>42978</v>
      </c>
      <c r="B1730" s="177">
        <v>3710</v>
      </c>
      <c r="C1730" s="177" t="str">
        <f>VLOOKUP(B1730,'Chart of Accounts'!A:B,2,FALSE)</f>
        <v>Photocopying</v>
      </c>
      <c r="D1730" s="177" t="s">
        <v>265</v>
      </c>
      <c r="E1730" s="177" t="s">
        <v>264</v>
      </c>
      <c r="F1730" s="177" t="s">
        <v>2806</v>
      </c>
      <c r="G1730" s="177" t="s">
        <v>245</v>
      </c>
      <c r="H1730" s="177">
        <v>0.11</v>
      </c>
      <c r="I1730" s="177">
        <v>0</v>
      </c>
      <c r="K1730" s="177" t="s">
        <v>201</v>
      </c>
      <c r="M1730" s="177" t="s">
        <v>2803</v>
      </c>
    </row>
    <row r="1731" spans="1:14" x14ac:dyDescent="0.25">
      <c r="A1731" s="179">
        <v>42978</v>
      </c>
      <c r="B1731" s="177">
        <v>3710</v>
      </c>
      <c r="C1731" s="177" t="str">
        <f>VLOOKUP(B1731,'Chart of Accounts'!A:B,2,FALSE)</f>
        <v>Photocopying</v>
      </c>
      <c r="D1731" s="177" t="s">
        <v>265</v>
      </c>
      <c r="E1731" s="177" t="s">
        <v>264</v>
      </c>
      <c r="F1731" s="177" t="s">
        <v>2805</v>
      </c>
      <c r="G1731" s="177" t="s">
        <v>245</v>
      </c>
      <c r="H1731" s="177">
        <v>15.15</v>
      </c>
      <c r="I1731" s="177">
        <v>0</v>
      </c>
      <c r="K1731" s="177" t="s">
        <v>201</v>
      </c>
      <c r="M1731" s="177" t="s">
        <v>2803</v>
      </c>
    </row>
    <row r="1732" spans="1:14" x14ac:dyDescent="0.25">
      <c r="A1732" s="179">
        <v>42978</v>
      </c>
      <c r="B1732" s="177">
        <v>3710</v>
      </c>
      <c r="C1732" s="177" t="str">
        <f>VLOOKUP(B1732,'Chart of Accounts'!A:B,2,FALSE)</f>
        <v>Photocopying</v>
      </c>
      <c r="D1732" s="177" t="s">
        <v>265</v>
      </c>
      <c r="E1732" s="177" t="s">
        <v>264</v>
      </c>
      <c r="F1732" s="177" t="s">
        <v>2804</v>
      </c>
      <c r="G1732" s="177" t="s">
        <v>245</v>
      </c>
      <c r="H1732" s="177">
        <v>51.01</v>
      </c>
      <c r="I1732" s="177">
        <v>0</v>
      </c>
      <c r="K1732" s="177" t="s">
        <v>201</v>
      </c>
      <c r="M1732" s="177" t="s">
        <v>2803</v>
      </c>
    </row>
    <row r="1733" spans="1:14" x14ac:dyDescent="0.25">
      <c r="A1733" s="179">
        <v>42978</v>
      </c>
      <c r="B1733" s="177">
        <v>3710</v>
      </c>
      <c r="C1733" s="177" t="str">
        <f>VLOOKUP(B1733,'Chart of Accounts'!A:B,2,FALSE)</f>
        <v>Photocopying</v>
      </c>
      <c r="D1733" s="177" t="s">
        <v>265</v>
      </c>
      <c r="E1733" s="177" t="s">
        <v>264</v>
      </c>
      <c r="F1733" s="177" t="s">
        <v>2802</v>
      </c>
      <c r="G1733" s="177" t="s">
        <v>245</v>
      </c>
      <c r="H1733" s="177">
        <v>20.32</v>
      </c>
      <c r="I1733" s="177">
        <v>0</v>
      </c>
      <c r="J1733" s="177" t="s">
        <v>194</v>
      </c>
      <c r="K1733" s="177" t="s">
        <v>201</v>
      </c>
      <c r="L1733" s="177" t="s">
        <v>201</v>
      </c>
      <c r="M1733" s="177" t="s">
        <v>2425</v>
      </c>
      <c r="N1733" s="177" t="s">
        <v>333</v>
      </c>
    </row>
    <row r="1734" spans="1:14" x14ac:dyDescent="0.25">
      <c r="A1734" s="179">
        <v>42978</v>
      </c>
      <c r="B1734" s="177">
        <v>3710</v>
      </c>
      <c r="C1734" s="177" t="str">
        <f>VLOOKUP(B1734,'Chart of Accounts'!A:B,2,FALSE)</f>
        <v>Photocopying</v>
      </c>
      <c r="D1734" s="177" t="s">
        <v>265</v>
      </c>
      <c r="E1734" s="177" t="s">
        <v>264</v>
      </c>
      <c r="F1734" s="177" t="s">
        <v>2801</v>
      </c>
      <c r="G1734" s="177" t="s">
        <v>245</v>
      </c>
      <c r="H1734" s="177">
        <v>1.64</v>
      </c>
      <c r="I1734" s="177">
        <v>0</v>
      </c>
      <c r="J1734" s="177" t="s">
        <v>194</v>
      </c>
      <c r="K1734" s="177" t="s">
        <v>201</v>
      </c>
      <c r="L1734" s="177" t="s">
        <v>201</v>
      </c>
      <c r="M1734" s="177" t="s">
        <v>2425</v>
      </c>
      <c r="N1734" s="177" t="s">
        <v>333</v>
      </c>
    </row>
    <row r="1735" spans="1:14" x14ac:dyDescent="0.25">
      <c r="A1735" s="179">
        <v>43008</v>
      </c>
      <c r="B1735" s="177">
        <v>3710</v>
      </c>
      <c r="C1735" s="177" t="str">
        <f>VLOOKUP(B1735,'Chart of Accounts'!A:B,2,FALSE)</f>
        <v>Photocopying</v>
      </c>
      <c r="D1735" s="177" t="s">
        <v>265</v>
      </c>
      <c r="E1735" s="177" t="s">
        <v>264</v>
      </c>
      <c r="F1735" s="177" t="s">
        <v>2800</v>
      </c>
      <c r="G1735" s="177" t="s">
        <v>245</v>
      </c>
      <c r="H1735" s="177">
        <v>14.83</v>
      </c>
      <c r="I1735" s="177">
        <v>0</v>
      </c>
      <c r="K1735" s="177" t="s">
        <v>201</v>
      </c>
      <c r="M1735" s="177" t="s">
        <v>2775</v>
      </c>
    </row>
    <row r="1736" spans="1:14" x14ac:dyDescent="0.25">
      <c r="A1736" s="179">
        <v>43008</v>
      </c>
      <c r="B1736" s="177">
        <v>3710</v>
      </c>
      <c r="C1736" s="177" t="str">
        <f>VLOOKUP(B1736,'Chart of Accounts'!A:B,2,FALSE)</f>
        <v>Photocopying</v>
      </c>
      <c r="D1736" s="177" t="s">
        <v>265</v>
      </c>
      <c r="E1736" s="177" t="s">
        <v>264</v>
      </c>
      <c r="F1736" s="177" t="s">
        <v>2799</v>
      </c>
      <c r="G1736" s="177" t="s">
        <v>245</v>
      </c>
      <c r="H1736" s="177">
        <v>0.25</v>
      </c>
      <c r="I1736" s="177">
        <v>0</v>
      </c>
      <c r="K1736" s="177" t="s">
        <v>201</v>
      </c>
      <c r="M1736" s="177" t="s">
        <v>2775</v>
      </c>
    </row>
    <row r="1737" spans="1:14" x14ac:dyDescent="0.25">
      <c r="A1737" s="179">
        <v>43008</v>
      </c>
      <c r="B1737" s="177">
        <v>3710</v>
      </c>
      <c r="C1737" s="177" t="str">
        <f>VLOOKUP(B1737,'Chart of Accounts'!A:B,2,FALSE)</f>
        <v>Photocopying</v>
      </c>
      <c r="D1737" s="177" t="s">
        <v>265</v>
      </c>
      <c r="E1737" s="177" t="s">
        <v>264</v>
      </c>
      <c r="F1737" s="177" t="s">
        <v>2798</v>
      </c>
      <c r="G1737" s="177" t="s">
        <v>245</v>
      </c>
      <c r="H1737" s="177">
        <v>0.03</v>
      </c>
      <c r="I1737" s="177">
        <v>0</v>
      </c>
      <c r="K1737" s="177" t="s">
        <v>201</v>
      </c>
      <c r="M1737" s="177" t="s">
        <v>2775</v>
      </c>
    </row>
    <row r="1738" spans="1:14" x14ac:dyDescent="0.25">
      <c r="A1738" s="179">
        <v>43008</v>
      </c>
      <c r="B1738" s="177">
        <v>3710</v>
      </c>
      <c r="C1738" s="177" t="str">
        <f>VLOOKUP(B1738,'Chart of Accounts'!A:B,2,FALSE)</f>
        <v>Photocopying</v>
      </c>
      <c r="D1738" s="177" t="s">
        <v>265</v>
      </c>
      <c r="E1738" s="177" t="s">
        <v>264</v>
      </c>
      <c r="F1738" s="177" t="s">
        <v>2797</v>
      </c>
      <c r="G1738" s="177" t="s">
        <v>245</v>
      </c>
      <c r="H1738" s="177">
        <v>5.2</v>
      </c>
      <c r="I1738" s="177">
        <v>0</v>
      </c>
      <c r="K1738" s="177" t="s">
        <v>201</v>
      </c>
      <c r="M1738" s="177" t="s">
        <v>2775</v>
      </c>
    </row>
    <row r="1739" spans="1:14" x14ac:dyDescent="0.25">
      <c r="A1739" s="179">
        <v>43008</v>
      </c>
      <c r="B1739" s="177">
        <v>3710</v>
      </c>
      <c r="C1739" s="177" t="str">
        <f>VLOOKUP(B1739,'Chart of Accounts'!A:B,2,FALSE)</f>
        <v>Photocopying</v>
      </c>
      <c r="D1739" s="177" t="s">
        <v>265</v>
      </c>
      <c r="E1739" s="177" t="s">
        <v>264</v>
      </c>
      <c r="F1739" s="177" t="s">
        <v>2796</v>
      </c>
      <c r="G1739" s="177" t="s">
        <v>245</v>
      </c>
      <c r="H1739" s="177">
        <v>0.34</v>
      </c>
      <c r="I1739" s="177">
        <v>0</v>
      </c>
      <c r="K1739" s="177" t="s">
        <v>201</v>
      </c>
      <c r="M1739" s="177" t="s">
        <v>2775</v>
      </c>
    </row>
    <row r="1740" spans="1:14" x14ac:dyDescent="0.25">
      <c r="A1740" s="179">
        <v>43008</v>
      </c>
      <c r="B1740" s="177">
        <v>3710</v>
      </c>
      <c r="C1740" s="177" t="str">
        <f>VLOOKUP(B1740,'Chart of Accounts'!A:B,2,FALSE)</f>
        <v>Photocopying</v>
      </c>
      <c r="D1740" s="177" t="s">
        <v>265</v>
      </c>
      <c r="E1740" s="177" t="s">
        <v>264</v>
      </c>
      <c r="F1740" s="177" t="s">
        <v>2795</v>
      </c>
      <c r="G1740" s="177" t="s">
        <v>245</v>
      </c>
      <c r="H1740" s="177">
        <v>6.84</v>
      </c>
      <c r="I1740" s="177">
        <v>0</v>
      </c>
      <c r="K1740" s="177" t="s">
        <v>201</v>
      </c>
      <c r="M1740" s="177" t="s">
        <v>2775</v>
      </c>
    </row>
    <row r="1741" spans="1:14" x14ac:dyDescent="0.25">
      <c r="A1741" s="179">
        <v>43008</v>
      </c>
      <c r="B1741" s="177">
        <v>3710</v>
      </c>
      <c r="C1741" s="177" t="str">
        <f>VLOOKUP(B1741,'Chart of Accounts'!A:B,2,FALSE)</f>
        <v>Photocopying</v>
      </c>
      <c r="D1741" s="177" t="s">
        <v>265</v>
      </c>
      <c r="E1741" s="177" t="s">
        <v>264</v>
      </c>
      <c r="F1741" s="177" t="s">
        <v>2794</v>
      </c>
      <c r="G1741" s="177" t="s">
        <v>245</v>
      </c>
      <c r="H1741" s="177">
        <v>35.07</v>
      </c>
      <c r="I1741" s="177">
        <v>0</v>
      </c>
      <c r="K1741" s="177" t="s">
        <v>201</v>
      </c>
      <c r="M1741" s="177" t="s">
        <v>2775</v>
      </c>
    </row>
    <row r="1742" spans="1:14" x14ac:dyDescent="0.25">
      <c r="A1742" s="179">
        <v>43008</v>
      </c>
      <c r="B1742" s="177">
        <v>3710</v>
      </c>
      <c r="C1742" s="177" t="str">
        <f>VLOOKUP(B1742,'Chart of Accounts'!A:B,2,FALSE)</f>
        <v>Photocopying</v>
      </c>
      <c r="D1742" s="177" t="s">
        <v>265</v>
      </c>
      <c r="E1742" s="177" t="s">
        <v>264</v>
      </c>
      <c r="F1742" s="177" t="s">
        <v>2793</v>
      </c>
      <c r="G1742" s="177" t="s">
        <v>245</v>
      </c>
      <c r="H1742" s="177">
        <v>15.12</v>
      </c>
      <c r="I1742" s="177">
        <v>0</v>
      </c>
      <c r="K1742" s="177" t="s">
        <v>201</v>
      </c>
      <c r="M1742" s="177" t="s">
        <v>2775</v>
      </c>
    </row>
    <row r="1743" spans="1:14" x14ac:dyDescent="0.25">
      <c r="A1743" s="179">
        <v>43008</v>
      </c>
      <c r="B1743" s="177">
        <v>3710</v>
      </c>
      <c r="C1743" s="177" t="str">
        <f>VLOOKUP(B1743,'Chart of Accounts'!A:B,2,FALSE)</f>
        <v>Photocopying</v>
      </c>
      <c r="D1743" s="177" t="s">
        <v>265</v>
      </c>
      <c r="E1743" s="177" t="s">
        <v>264</v>
      </c>
      <c r="F1743" s="177" t="s">
        <v>2792</v>
      </c>
      <c r="G1743" s="177" t="s">
        <v>245</v>
      </c>
      <c r="H1743" s="177">
        <v>0.56000000000000005</v>
      </c>
      <c r="I1743" s="177">
        <v>0</v>
      </c>
      <c r="K1743" s="177" t="s">
        <v>201</v>
      </c>
      <c r="M1743" s="177" t="s">
        <v>2775</v>
      </c>
    </row>
    <row r="1744" spans="1:14" x14ac:dyDescent="0.25">
      <c r="A1744" s="179">
        <v>43008</v>
      </c>
      <c r="B1744" s="177">
        <v>3710</v>
      </c>
      <c r="C1744" s="177" t="str">
        <f>VLOOKUP(B1744,'Chart of Accounts'!A:B,2,FALSE)</f>
        <v>Photocopying</v>
      </c>
      <c r="D1744" s="177" t="s">
        <v>265</v>
      </c>
      <c r="E1744" s="177" t="s">
        <v>264</v>
      </c>
      <c r="F1744" s="177" t="s">
        <v>2791</v>
      </c>
      <c r="G1744" s="177" t="s">
        <v>245</v>
      </c>
      <c r="H1744" s="177">
        <v>22.87</v>
      </c>
      <c r="I1744" s="177">
        <v>0</v>
      </c>
      <c r="K1744" s="177" t="s">
        <v>201</v>
      </c>
      <c r="M1744" s="177" t="s">
        <v>2775</v>
      </c>
    </row>
    <row r="1745" spans="1:14" x14ac:dyDescent="0.25">
      <c r="A1745" s="179">
        <v>43008</v>
      </c>
      <c r="B1745" s="177">
        <v>3710</v>
      </c>
      <c r="C1745" s="177" t="str">
        <f>VLOOKUP(B1745,'Chart of Accounts'!A:B,2,FALSE)</f>
        <v>Photocopying</v>
      </c>
      <c r="D1745" s="177" t="s">
        <v>265</v>
      </c>
      <c r="E1745" s="177" t="s">
        <v>264</v>
      </c>
      <c r="F1745" s="177" t="s">
        <v>2790</v>
      </c>
      <c r="G1745" s="177" t="s">
        <v>245</v>
      </c>
      <c r="H1745" s="177">
        <v>1.5</v>
      </c>
      <c r="I1745" s="177">
        <v>0</v>
      </c>
      <c r="K1745" s="177" t="s">
        <v>201</v>
      </c>
      <c r="M1745" s="177" t="s">
        <v>2775</v>
      </c>
    </row>
    <row r="1746" spans="1:14" x14ac:dyDescent="0.25">
      <c r="A1746" s="179">
        <v>43008</v>
      </c>
      <c r="B1746" s="177">
        <v>3710</v>
      </c>
      <c r="C1746" s="177" t="str">
        <f>VLOOKUP(B1746,'Chart of Accounts'!A:B,2,FALSE)</f>
        <v>Photocopying</v>
      </c>
      <c r="D1746" s="177" t="s">
        <v>265</v>
      </c>
      <c r="E1746" s="177" t="s">
        <v>264</v>
      </c>
      <c r="F1746" s="177" t="s">
        <v>2789</v>
      </c>
      <c r="G1746" s="177" t="s">
        <v>245</v>
      </c>
      <c r="H1746" s="177">
        <v>13.14</v>
      </c>
      <c r="I1746" s="177">
        <v>0</v>
      </c>
      <c r="K1746" s="177" t="s">
        <v>201</v>
      </c>
      <c r="M1746" s="177" t="s">
        <v>2775</v>
      </c>
    </row>
    <row r="1747" spans="1:14" x14ac:dyDescent="0.25">
      <c r="A1747" s="179">
        <v>43008</v>
      </c>
      <c r="B1747" s="177">
        <v>3710</v>
      </c>
      <c r="C1747" s="177" t="str">
        <f>VLOOKUP(B1747,'Chart of Accounts'!A:B,2,FALSE)</f>
        <v>Photocopying</v>
      </c>
      <c r="D1747" s="177" t="s">
        <v>265</v>
      </c>
      <c r="E1747" s="177" t="s">
        <v>264</v>
      </c>
      <c r="F1747" s="177" t="s">
        <v>2788</v>
      </c>
      <c r="G1747" s="177" t="s">
        <v>245</v>
      </c>
      <c r="H1747" s="177">
        <v>5.95</v>
      </c>
      <c r="I1747" s="177">
        <v>0</v>
      </c>
      <c r="K1747" s="177" t="s">
        <v>201</v>
      </c>
      <c r="M1747" s="177" t="s">
        <v>2775</v>
      </c>
    </row>
    <row r="1748" spans="1:14" x14ac:dyDescent="0.25">
      <c r="A1748" s="179">
        <v>43008</v>
      </c>
      <c r="B1748" s="177">
        <v>3710</v>
      </c>
      <c r="C1748" s="177" t="str">
        <f>VLOOKUP(B1748,'Chart of Accounts'!A:B,2,FALSE)</f>
        <v>Photocopying</v>
      </c>
      <c r="D1748" s="177" t="s">
        <v>265</v>
      </c>
      <c r="E1748" s="177" t="s">
        <v>264</v>
      </c>
      <c r="F1748" s="177" t="s">
        <v>2787</v>
      </c>
      <c r="G1748" s="177" t="s">
        <v>245</v>
      </c>
      <c r="H1748" s="177">
        <v>33.32</v>
      </c>
      <c r="I1748" s="177">
        <v>0</v>
      </c>
      <c r="K1748" s="177" t="s">
        <v>201</v>
      </c>
      <c r="M1748" s="177" t="s">
        <v>2775</v>
      </c>
    </row>
    <row r="1749" spans="1:14" x14ac:dyDescent="0.25">
      <c r="A1749" s="179">
        <v>43008</v>
      </c>
      <c r="B1749" s="177">
        <v>3710</v>
      </c>
      <c r="C1749" s="177" t="str">
        <f>VLOOKUP(B1749,'Chart of Accounts'!A:B,2,FALSE)</f>
        <v>Photocopying</v>
      </c>
      <c r="D1749" s="177" t="s">
        <v>265</v>
      </c>
      <c r="E1749" s="177" t="s">
        <v>264</v>
      </c>
      <c r="F1749" s="177" t="s">
        <v>2786</v>
      </c>
      <c r="G1749" s="177" t="s">
        <v>245</v>
      </c>
      <c r="H1749" s="177">
        <v>13.84</v>
      </c>
      <c r="I1749" s="177">
        <v>0</v>
      </c>
      <c r="K1749" s="177" t="s">
        <v>201</v>
      </c>
      <c r="M1749" s="177" t="s">
        <v>2775</v>
      </c>
    </row>
    <row r="1750" spans="1:14" x14ac:dyDescent="0.25">
      <c r="A1750" s="179">
        <v>43008</v>
      </c>
      <c r="B1750" s="177">
        <v>3710</v>
      </c>
      <c r="C1750" s="177" t="str">
        <f>VLOOKUP(B1750,'Chart of Accounts'!A:B,2,FALSE)</f>
        <v>Photocopying</v>
      </c>
      <c r="D1750" s="177" t="s">
        <v>265</v>
      </c>
      <c r="E1750" s="177" t="s">
        <v>264</v>
      </c>
      <c r="F1750" s="177" t="s">
        <v>2785</v>
      </c>
      <c r="G1750" s="177" t="s">
        <v>245</v>
      </c>
      <c r="H1750" s="177">
        <v>15.87</v>
      </c>
      <c r="I1750" s="177">
        <v>0</v>
      </c>
      <c r="K1750" s="177" t="s">
        <v>201</v>
      </c>
      <c r="M1750" s="177" t="s">
        <v>2775</v>
      </c>
    </row>
    <row r="1751" spans="1:14" x14ac:dyDescent="0.25">
      <c r="A1751" s="179">
        <v>43008</v>
      </c>
      <c r="B1751" s="177">
        <v>3710</v>
      </c>
      <c r="C1751" s="177" t="str">
        <f>VLOOKUP(B1751,'Chart of Accounts'!A:B,2,FALSE)</f>
        <v>Photocopying</v>
      </c>
      <c r="D1751" s="177" t="s">
        <v>265</v>
      </c>
      <c r="E1751" s="177" t="s">
        <v>264</v>
      </c>
      <c r="F1751" s="177" t="s">
        <v>2784</v>
      </c>
      <c r="G1751" s="177" t="s">
        <v>245</v>
      </c>
      <c r="H1751" s="177">
        <v>1.58</v>
      </c>
      <c r="I1751" s="177">
        <v>0</v>
      </c>
      <c r="K1751" s="177" t="s">
        <v>201</v>
      </c>
      <c r="M1751" s="177" t="s">
        <v>2775</v>
      </c>
    </row>
    <row r="1752" spans="1:14" x14ac:dyDescent="0.25">
      <c r="A1752" s="179">
        <v>43008</v>
      </c>
      <c r="B1752" s="177">
        <v>3710</v>
      </c>
      <c r="C1752" s="177" t="str">
        <f>VLOOKUP(B1752,'Chart of Accounts'!A:B,2,FALSE)</f>
        <v>Photocopying</v>
      </c>
      <c r="D1752" s="177" t="s">
        <v>265</v>
      </c>
      <c r="E1752" s="177" t="s">
        <v>264</v>
      </c>
      <c r="F1752" s="177" t="s">
        <v>2783</v>
      </c>
      <c r="G1752" s="177" t="s">
        <v>245</v>
      </c>
      <c r="H1752" s="177">
        <v>0.05</v>
      </c>
      <c r="I1752" s="177">
        <v>0</v>
      </c>
      <c r="K1752" s="177" t="s">
        <v>201</v>
      </c>
      <c r="M1752" s="177" t="s">
        <v>2775</v>
      </c>
    </row>
    <row r="1753" spans="1:14" x14ac:dyDescent="0.25">
      <c r="A1753" s="179">
        <v>43008</v>
      </c>
      <c r="B1753" s="177">
        <v>3710</v>
      </c>
      <c r="C1753" s="177" t="str">
        <f>VLOOKUP(B1753,'Chart of Accounts'!A:B,2,FALSE)</f>
        <v>Photocopying</v>
      </c>
      <c r="D1753" s="177" t="s">
        <v>265</v>
      </c>
      <c r="E1753" s="177" t="s">
        <v>264</v>
      </c>
      <c r="F1753" s="177" t="s">
        <v>2782</v>
      </c>
      <c r="G1753" s="177" t="s">
        <v>245</v>
      </c>
      <c r="H1753" s="177">
        <v>0.66</v>
      </c>
      <c r="I1753" s="177">
        <v>0</v>
      </c>
      <c r="K1753" s="177" t="s">
        <v>201</v>
      </c>
      <c r="M1753" s="177" t="s">
        <v>2775</v>
      </c>
    </row>
    <row r="1754" spans="1:14" x14ac:dyDescent="0.25">
      <c r="A1754" s="179">
        <v>43008</v>
      </c>
      <c r="B1754" s="177">
        <v>3710</v>
      </c>
      <c r="C1754" s="177" t="str">
        <f>VLOOKUP(B1754,'Chart of Accounts'!A:B,2,FALSE)</f>
        <v>Photocopying</v>
      </c>
      <c r="D1754" s="177" t="s">
        <v>265</v>
      </c>
      <c r="E1754" s="177" t="s">
        <v>264</v>
      </c>
      <c r="F1754" s="177" t="s">
        <v>2781</v>
      </c>
      <c r="G1754" s="177" t="s">
        <v>245</v>
      </c>
      <c r="H1754" s="177">
        <v>9.6199999999999992</v>
      </c>
      <c r="I1754" s="177">
        <v>0</v>
      </c>
      <c r="K1754" s="177" t="s">
        <v>201</v>
      </c>
      <c r="M1754" s="177" t="s">
        <v>2775</v>
      </c>
    </row>
    <row r="1755" spans="1:14" x14ac:dyDescent="0.25">
      <c r="A1755" s="179">
        <v>43008</v>
      </c>
      <c r="B1755" s="177">
        <v>3710</v>
      </c>
      <c r="C1755" s="177" t="str">
        <f>VLOOKUP(B1755,'Chart of Accounts'!A:B,2,FALSE)</f>
        <v>Photocopying</v>
      </c>
      <c r="D1755" s="177" t="s">
        <v>265</v>
      </c>
      <c r="E1755" s="177" t="s">
        <v>264</v>
      </c>
      <c r="F1755" s="177" t="s">
        <v>2780</v>
      </c>
      <c r="G1755" s="177" t="s">
        <v>245</v>
      </c>
      <c r="H1755" s="177">
        <v>4.99</v>
      </c>
      <c r="I1755" s="177">
        <v>0</v>
      </c>
      <c r="K1755" s="177" t="s">
        <v>201</v>
      </c>
      <c r="M1755" s="177" t="s">
        <v>2775</v>
      </c>
    </row>
    <row r="1756" spans="1:14" x14ac:dyDescent="0.25">
      <c r="A1756" s="179">
        <v>43008</v>
      </c>
      <c r="B1756" s="177">
        <v>3710</v>
      </c>
      <c r="C1756" s="177" t="str">
        <f>VLOOKUP(B1756,'Chart of Accounts'!A:B,2,FALSE)</f>
        <v>Photocopying</v>
      </c>
      <c r="D1756" s="177" t="s">
        <v>265</v>
      </c>
      <c r="E1756" s="177" t="s">
        <v>264</v>
      </c>
      <c r="F1756" s="177" t="s">
        <v>2779</v>
      </c>
      <c r="G1756" s="177" t="s">
        <v>245</v>
      </c>
      <c r="H1756" s="177">
        <v>0.24</v>
      </c>
      <c r="I1756" s="177">
        <v>0</v>
      </c>
      <c r="K1756" s="177" t="s">
        <v>201</v>
      </c>
      <c r="M1756" s="177" t="s">
        <v>2775</v>
      </c>
    </row>
    <row r="1757" spans="1:14" x14ac:dyDescent="0.25">
      <c r="A1757" s="179">
        <v>43008</v>
      </c>
      <c r="B1757" s="177">
        <v>3710</v>
      </c>
      <c r="C1757" s="177" t="str">
        <f>VLOOKUP(B1757,'Chart of Accounts'!A:B,2,FALSE)</f>
        <v>Photocopying</v>
      </c>
      <c r="D1757" s="177" t="s">
        <v>265</v>
      </c>
      <c r="E1757" s="177" t="s">
        <v>264</v>
      </c>
      <c r="F1757" s="177" t="s">
        <v>2778</v>
      </c>
      <c r="G1757" s="177" t="s">
        <v>245</v>
      </c>
      <c r="H1757" s="177">
        <v>3.82</v>
      </c>
      <c r="I1757" s="177">
        <v>0</v>
      </c>
      <c r="K1757" s="177" t="s">
        <v>201</v>
      </c>
      <c r="M1757" s="177" t="s">
        <v>2775</v>
      </c>
    </row>
    <row r="1758" spans="1:14" x14ac:dyDescent="0.25">
      <c r="A1758" s="179">
        <v>43008</v>
      </c>
      <c r="B1758" s="177">
        <v>3710</v>
      </c>
      <c r="C1758" s="177" t="str">
        <f>VLOOKUP(B1758,'Chart of Accounts'!A:B,2,FALSE)</f>
        <v>Photocopying</v>
      </c>
      <c r="D1758" s="177" t="s">
        <v>265</v>
      </c>
      <c r="E1758" s="177" t="s">
        <v>264</v>
      </c>
      <c r="F1758" s="177" t="s">
        <v>2777</v>
      </c>
      <c r="G1758" s="177" t="s">
        <v>245</v>
      </c>
      <c r="H1758" s="177">
        <v>9.6300000000000008</v>
      </c>
      <c r="I1758" s="177">
        <v>0</v>
      </c>
      <c r="K1758" s="177" t="s">
        <v>201</v>
      </c>
      <c r="M1758" s="177" t="s">
        <v>2775</v>
      </c>
    </row>
    <row r="1759" spans="1:14" x14ac:dyDescent="0.25">
      <c r="A1759" s="179">
        <v>43008</v>
      </c>
      <c r="B1759" s="177">
        <v>3710</v>
      </c>
      <c r="C1759" s="177" t="str">
        <f>VLOOKUP(B1759,'Chart of Accounts'!A:B,2,FALSE)</f>
        <v>Photocopying</v>
      </c>
      <c r="D1759" s="177" t="s">
        <v>265</v>
      </c>
      <c r="E1759" s="177" t="s">
        <v>264</v>
      </c>
      <c r="F1759" s="177" t="s">
        <v>2776</v>
      </c>
      <c r="G1759" s="177" t="s">
        <v>245</v>
      </c>
      <c r="H1759" s="177">
        <v>20.13</v>
      </c>
      <c r="I1759" s="177">
        <v>0</v>
      </c>
      <c r="K1759" s="177" t="s">
        <v>201</v>
      </c>
      <c r="M1759" s="177" t="s">
        <v>2775</v>
      </c>
    </row>
    <row r="1760" spans="1:14" x14ac:dyDescent="0.25">
      <c r="A1760" s="179">
        <v>43008</v>
      </c>
      <c r="B1760" s="177">
        <v>3710</v>
      </c>
      <c r="C1760" s="177" t="str">
        <f>VLOOKUP(B1760,'Chart of Accounts'!A:B,2,FALSE)</f>
        <v>Photocopying</v>
      </c>
      <c r="D1760" s="177" t="s">
        <v>265</v>
      </c>
      <c r="E1760" s="177" t="s">
        <v>264</v>
      </c>
      <c r="F1760" s="177" t="s">
        <v>2774</v>
      </c>
      <c r="G1760" s="177" t="s">
        <v>245</v>
      </c>
      <c r="H1760" s="177">
        <v>3.19</v>
      </c>
      <c r="I1760" s="177">
        <v>0</v>
      </c>
      <c r="J1760" s="177" t="s">
        <v>194</v>
      </c>
      <c r="K1760" s="177" t="s">
        <v>201</v>
      </c>
      <c r="L1760" s="177" t="s">
        <v>201</v>
      </c>
      <c r="M1760" s="177" t="s">
        <v>2772</v>
      </c>
      <c r="N1760" s="177" t="s">
        <v>333</v>
      </c>
    </row>
    <row r="1761" spans="1:14" x14ac:dyDescent="0.25">
      <c r="A1761" s="179">
        <v>43008</v>
      </c>
      <c r="B1761" s="177">
        <v>3710</v>
      </c>
      <c r="C1761" s="177" t="str">
        <f>VLOOKUP(B1761,'Chart of Accounts'!A:B,2,FALSE)</f>
        <v>Photocopying</v>
      </c>
      <c r="D1761" s="177" t="s">
        <v>265</v>
      </c>
      <c r="E1761" s="177" t="s">
        <v>264</v>
      </c>
      <c r="F1761" s="177" t="s">
        <v>2773</v>
      </c>
      <c r="G1761" s="177" t="s">
        <v>245</v>
      </c>
      <c r="H1761" s="177">
        <v>1.4</v>
      </c>
      <c r="I1761" s="177">
        <v>0</v>
      </c>
      <c r="J1761" s="177" t="s">
        <v>194</v>
      </c>
      <c r="K1761" s="177" t="s">
        <v>201</v>
      </c>
      <c r="L1761" s="177" t="s">
        <v>201</v>
      </c>
      <c r="M1761" s="177" t="s">
        <v>2772</v>
      </c>
      <c r="N1761" s="177" t="s">
        <v>333</v>
      </c>
    </row>
    <row r="1762" spans="1:14" x14ac:dyDescent="0.25">
      <c r="A1762" s="179">
        <v>43039</v>
      </c>
      <c r="B1762" s="177">
        <v>3710</v>
      </c>
      <c r="C1762" s="177" t="str">
        <f>VLOOKUP(B1762,'Chart of Accounts'!A:B,2,FALSE)</f>
        <v>Photocopying</v>
      </c>
      <c r="D1762" s="177" t="s">
        <v>265</v>
      </c>
      <c r="E1762" s="177" t="s">
        <v>264</v>
      </c>
      <c r="F1762" s="177" t="s">
        <v>2771</v>
      </c>
      <c r="G1762" s="177" t="s">
        <v>245</v>
      </c>
      <c r="H1762" s="177">
        <v>4.78</v>
      </c>
      <c r="I1762" s="177">
        <v>0</v>
      </c>
      <c r="K1762" s="177" t="s">
        <v>188</v>
      </c>
      <c r="M1762" s="177" t="s">
        <v>2743</v>
      </c>
    </row>
    <row r="1763" spans="1:14" x14ac:dyDescent="0.25">
      <c r="A1763" s="179">
        <v>43039</v>
      </c>
      <c r="B1763" s="177">
        <v>3710</v>
      </c>
      <c r="C1763" s="177" t="str">
        <f>VLOOKUP(B1763,'Chart of Accounts'!A:B,2,FALSE)</f>
        <v>Photocopying</v>
      </c>
      <c r="D1763" s="177" t="s">
        <v>265</v>
      </c>
      <c r="E1763" s="177" t="s">
        <v>264</v>
      </c>
      <c r="F1763" s="177" t="s">
        <v>2770</v>
      </c>
      <c r="G1763" s="177" t="s">
        <v>245</v>
      </c>
      <c r="H1763" s="177">
        <v>1.21</v>
      </c>
      <c r="I1763" s="177">
        <v>0</v>
      </c>
      <c r="K1763" s="177" t="s">
        <v>188</v>
      </c>
      <c r="M1763" s="177" t="s">
        <v>2743</v>
      </c>
    </row>
    <row r="1764" spans="1:14" x14ac:dyDescent="0.25">
      <c r="A1764" s="179">
        <v>43039</v>
      </c>
      <c r="B1764" s="177">
        <v>3710</v>
      </c>
      <c r="C1764" s="177" t="str">
        <f>VLOOKUP(B1764,'Chart of Accounts'!A:B,2,FALSE)</f>
        <v>Photocopying</v>
      </c>
      <c r="D1764" s="177" t="s">
        <v>265</v>
      </c>
      <c r="E1764" s="177" t="s">
        <v>264</v>
      </c>
      <c r="F1764" s="177" t="s">
        <v>2769</v>
      </c>
      <c r="G1764" s="177" t="s">
        <v>245</v>
      </c>
      <c r="H1764" s="177">
        <v>0.09</v>
      </c>
      <c r="I1764" s="177">
        <v>0</v>
      </c>
      <c r="K1764" s="177" t="s">
        <v>188</v>
      </c>
      <c r="M1764" s="177" t="s">
        <v>2743</v>
      </c>
    </row>
    <row r="1765" spans="1:14" x14ac:dyDescent="0.25">
      <c r="A1765" s="179">
        <v>43039</v>
      </c>
      <c r="B1765" s="177">
        <v>3710</v>
      </c>
      <c r="C1765" s="177" t="str">
        <f>VLOOKUP(B1765,'Chart of Accounts'!A:B,2,FALSE)</f>
        <v>Photocopying</v>
      </c>
      <c r="D1765" s="177" t="s">
        <v>265</v>
      </c>
      <c r="E1765" s="177" t="s">
        <v>264</v>
      </c>
      <c r="F1765" s="177" t="s">
        <v>2768</v>
      </c>
      <c r="G1765" s="177" t="s">
        <v>245</v>
      </c>
      <c r="H1765" s="177">
        <v>1.45</v>
      </c>
      <c r="I1765" s="177">
        <v>0</v>
      </c>
      <c r="K1765" s="177" t="s">
        <v>188</v>
      </c>
      <c r="M1765" s="177" t="s">
        <v>2743</v>
      </c>
    </row>
    <row r="1766" spans="1:14" x14ac:dyDescent="0.25">
      <c r="A1766" s="179">
        <v>43039</v>
      </c>
      <c r="B1766" s="177">
        <v>3710</v>
      </c>
      <c r="C1766" s="177" t="str">
        <f>VLOOKUP(B1766,'Chart of Accounts'!A:B,2,FALSE)</f>
        <v>Photocopying</v>
      </c>
      <c r="D1766" s="177" t="s">
        <v>265</v>
      </c>
      <c r="E1766" s="177" t="s">
        <v>264</v>
      </c>
      <c r="F1766" s="177" t="s">
        <v>2767</v>
      </c>
      <c r="G1766" s="177" t="s">
        <v>245</v>
      </c>
      <c r="H1766" s="177">
        <v>6.65</v>
      </c>
      <c r="I1766" s="177">
        <v>0</v>
      </c>
      <c r="K1766" s="177" t="s">
        <v>188</v>
      </c>
      <c r="M1766" s="177" t="s">
        <v>2743</v>
      </c>
    </row>
    <row r="1767" spans="1:14" x14ac:dyDescent="0.25">
      <c r="A1767" s="179">
        <v>43039</v>
      </c>
      <c r="B1767" s="177">
        <v>3710</v>
      </c>
      <c r="C1767" s="177" t="str">
        <f>VLOOKUP(B1767,'Chart of Accounts'!A:B,2,FALSE)</f>
        <v>Photocopying</v>
      </c>
      <c r="D1767" s="177" t="s">
        <v>265</v>
      </c>
      <c r="E1767" s="177" t="s">
        <v>264</v>
      </c>
      <c r="F1767" s="177" t="s">
        <v>2766</v>
      </c>
      <c r="G1767" s="177" t="s">
        <v>245</v>
      </c>
      <c r="H1767" s="177">
        <v>0.18</v>
      </c>
      <c r="I1767" s="177">
        <v>0</v>
      </c>
      <c r="K1767" s="177" t="s">
        <v>188</v>
      </c>
      <c r="M1767" s="177" t="s">
        <v>2743</v>
      </c>
    </row>
    <row r="1768" spans="1:14" x14ac:dyDescent="0.25">
      <c r="A1768" s="179">
        <v>43039</v>
      </c>
      <c r="B1768" s="177">
        <v>3710</v>
      </c>
      <c r="C1768" s="177" t="str">
        <f>VLOOKUP(B1768,'Chart of Accounts'!A:B,2,FALSE)</f>
        <v>Photocopying</v>
      </c>
      <c r="D1768" s="177" t="s">
        <v>265</v>
      </c>
      <c r="E1768" s="177" t="s">
        <v>264</v>
      </c>
      <c r="F1768" s="177" t="s">
        <v>2765</v>
      </c>
      <c r="G1768" s="177" t="s">
        <v>245</v>
      </c>
      <c r="H1768" s="177">
        <v>6.24</v>
      </c>
      <c r="I1768" s="177">
        <v>0</v>
      </c>
      <c r="K1768" s="177" t="s">
        <v>188</v>
      </c>
      <c r="M1768" s="177" t="s">
        <v>2743</v>
      </c>
    </row>
    <row r="1769" spans="1:14" x14ac:dyDescent="0.25">
      <c r="A1769" s="179">
        <v>43039</v>
      </c>
      <c r="B1769" s="177">
        <v>3710</v>
      </c>
      <c r="C1769" s="177" t="str">
        <f>VLOOKUP(B1769,'Chart of Accounts'!A:B,2,FALSE)</f>
        <v>Photocopying</v>
      </c>
      <c r="D1769" s="177" t="s">
        <v>265</v>
      </c>
      <c r="E1769" s="177" t="s">
        <v>264</v>
      </c>
      <c r="F1769" s="177" t="s">
        <v>2764</v>
      </c>
      <c r="G1769" s="177" t="s">
        <v>245</v>
      </c>
      <c r="H1769" s="177">
        <v>6.76</v>
      </c>
      <c r="I1769" s="177">
        <v>0</v>
      </c>
      <c r="K1769" s="177" t="s">
        <v>188</v>
      </c>
      <c r="M1769" s="177" t="s">
        <v>2743</v>
      </c>
    </row>
    <row r="1770" spans="1:14" x14ac:dyDescent="0.25">
      <c r="A1770" s="179">
        <v>43039</v>
      </c>
      <c r="B1770" s="177">
        <v>3710</v>
      </c>
      <c r="C1770" s="177" t="str">
        <f>VLOOKUP(B1770,'Chart of Accounts'!A:B,2,FALSE)</f>
        <v>Photocopying</v>
      </c>
      <c r="D1770" s="177" t="s">
        <v>265</v>
      </c>
      <c r="E1770" s="177" t="s">
        <v>264</v>
      </c>
      <c r="F1770" s="177" t="s">
        <v>2763</v>
      </c>
      <c r="G1770" s="177" t="s">
        <v>245</v>
      </c>
      <c r="H1770" s="177">
        <v>11.09</v>
      </c>
      <c r="I1770" s="177">
        <v>0</v>
      </c>
      <c r="K1770" s="177" t="s">
        <v>188</v>
      </c>
      <c r="M1770" s="177" t="s">
        <v>2743</v>
      </c>
    </row>
    <row r="1771" spans="1:14" x14ac:dyDescent="0.25">
      <c r="A1771" s="179">
        <v>43039</v>
      </c>
      <c r="B1771" s="177">
        <v>3710</v>
      </c>
      <c r="C1771" s="177" t="str">
        <f>VLOOKUP(B1771,'Chart of Accounts'!A:B,2,FALSE)</f>
        <v>Photocopying</v>
      </c>
      <c r="D1771" s="177" t="s">
        <v>265</v>
      </c>
      <c r="E1771" s="177" t="s">
        <v>264</v>
      </c>
      <c r="F1771" s="177" t="s">
        <v>2762</v>
      </c>
      <c r="G1771" s="177" t="s">
        <v>245</v>
      </c>
      <c r="H1771" s="177">
        <v>0.11</v>
      </c>
      <c r="I1771" s="177">
        <v>0</v>
      </c>
      <c r="K1771" s="177" t="s">
        <v>188</v>
      </c>
      <c r="M1771" s="177" t="s">
        <v>2743</v>
      </c>
    </row>
    <row r="1772" spans="1:14" x14ac:dyDescent="0.25">
      <c r="A1772" s="179">
        <v>43039</v>
      </c>
      <c r="B1772" s="177">
        <v>3710</v>
      </c>
      <c r="C1772" s="177" t="str">
        <f>VLOOKUP(B1772,'Chart of Accounts'!A:B,2,FALSE)</f>
        <v>Photocopying</v>
      </c>
      <c r="D1772" s="177" t="s">
        <v>265</v>
      </c>
      <c r="E1772" s="177" t="s">
        <v>264</v>
      </c>
      <c r="F1772" s="177" t="s">
        <v>2761</v>
      </c>
      <c r="G1772" s="177" t="s">
        <v>245</v>
      </c>
      <c r="H1772" s="177">
        <v>57.55</v>
      </c>
      <c r="I1772" s="177">
        <v>0</v>
      </c>
      <c r="K1772" s="177" t="s">
        <v>188</v>
      </c>
      <c r="M1772" s="177" t="s">
        <v>2743</v>
      </c>
    </row>
    <row r="1773" spans="1:14" x14ac:dyDescent="0.25">
      <c r="A1773" s="179">
        <v>43039</v>
      </c>
      <c r="B1773" s="177">
        <v>3710</v>
      </c>
      <c r="C1773" s="177" t="str">
        <f>VLOOKUP(B1773,'Chart of Accounts'!A:B,2,FALSE)</f>
        <v>Photocopying</v>
      </c>
      <c r="D1773" s="177" t="s">
        <v>265</v>
      </c>
      <c r="E1773" s="177" t="s">
        <v>264</v>
      </c>
      <c r="F1773" s="177" t="s">
        <v>2760</v>
      </c>
      <c r="G1773" s="177" t="s">
        <v>245</v>
      </c>
      <c r="H1773" s="177">
        <v>0.16</v>
      </c>
      <c r="I1773" s="177">
        <v>0</v>
      </c>
      <c r="K1773" s="177" t="s">
        <v>188</v>
      </c>
      <c r="M1773" s="177" t="s">
        <v>2743</v>
      </c>
    </row>
    <row r="1774" spans="1:14" x14ac:dyDescent="0.25">
      <c r="A1774" s="179">
        <v>43039</v>
      </c>
      <c r="B1774" s="177">
        <v>3710</v>
      </c>
      <c r="C1774" s="177" t="str">
        <f>VLOOKUP(B1774,'Chart of Accounts'!A:B,2,FALSE)</f>
        <v>Photocopying</v>
      </c>
      <c r="D1774" s="177" t="s">
        <v>265</v>
      </c>
      <c r="E1774" s="177" t="s">
        <v>264</v>
      </c>
      <c r="F1774" s="177" t="s">
        <v>2759</v>
      </c>
      <c r="G1774" s="177" t="s">
        <v>245</v>
      </c>
      <c r="H1774" s="177">
        <v>4.88</v>
      </c>
      <c r="I1774" s="177">
        <v>0</v>
      </c>
      <c r="K1774" s="177" t="s">
        <v>188</v>
      </c>
      <c r="M1774" s="177" t="s">
        <v>2743</v>
      </c>
    </row>
    <row r="1775" spans="1:14" x14ac:dyDescent="0.25">
      <c r="A1775" s="179">
        <v>43039</v>
      </c>
      <c r="B1775" s="177">
        <v>3710</v>
      </c>
      <c r="C1775" s="177" t="str">
        <f>VLOOKUP(B1775,'Chart of Accounts'!A:B,2,FALSE)</f>
        <v>Photocopying</v>
      </c>
      <c r="D1775" s="177" t="s">
        <v>265</v>
      </c>
      <c r="E1775" s="177" t="s">
        <v>264</v>
      </c>
      <c r="F1775" s="177" t="s">
        <v>2758</v>
      </c>
      <c r="G1775" s="177" t="s">
        <v>245</v>
      </c>
      <c r="H1775" s="177">
        <v>7.34</v>
      </c>
      <c r="I1775" s="177">
        <v>0</v>
      </c>
      <c r="K1775" s="177" t="s">
        <v>188</v>
      </c>
      <c r="M1775" s="177" t="s">
        <v>2743</v>
      </c>
    </row>
    <row r="1776" spans="1:14" x14ac:dyDescent="0.25">
      <c r="A1776" s="179">
        <v>43039</v>
      </c>
      <c r="B1776" s="177">
        <v>3710</v>
      </c>
      <c r="C1776" s="177" t="str">
        <f>VLOOKUP(B1776,'Chart of Accounts'!A:B,2,FALSE)</f>
        <v>Photocopying</v>
      </c>
      <c r="D1776" s="177" t="s">
        <v>265</v>
      </c>
      <c r="E1776" s="177" t="s">
        <v>264</v>
      </c>
      <c r="F1776" s="177" t="s">
        <v>2757</v>
      </c>
      <c r="G1776" s="177" t="s">
        <v>245</v>
      </c>
      <c r="H1776" s="177">
        <v>21.81</v>
      </c>
      <c r="I1776" s="177">
        <v>0</v>
      </c>
      <c r="K1776" s="177" t="s">
        <v>188</v>
      </c>
      <c r="M1776" s="177" t="s">
        <v>2743</v>
      </c>
    </row>
    <row r="1777" spans="1:14" x14ac:dyDescent="0.25">
      <c r="A1777" s="179">
        <v>43039</v>
      </c>
      <c r="B1777" s="177">
        <v>3710</v>
      </c>
      <c r="C1777" s="177" t="str">
        <f>VLOOKUP(B1777,'Chart of Accounts'!A:B,2,FALSE)</f>
        <v>Photocopying</v>
      </c>
      <c r="D1777" s="177" t="s">
        <v>265</v>
      </c>
      <c r="E1777" s="177" t="s">
        <v>264</v>
      </c>
      <c r="F1777" s="177" t="s">
        <v>2756</v>
      </c>
      <c r="G1777" s="177" t="s">
        <v>245</v>
      </c>
      <c r="H1777" s="177">
        <v>23.34</v>
      </c>
      <c r="I1777" s="177">
        <v>0</v>
      </c>
      <c r="K1777" s="177" t="s">
        <v>188</v>
      </c>
      <c r="M1777" s="177" t="s">
        <v>2743</v>
      </c>
    </row>
    <row r="1778" spans="1:14" x14ac:dyDescent="0.25">
      <c r="A1778" s="179">
        <v>43039</v>
      </c>
      <c r="B1778" s="177">
        <v>3710</v>
      </c>
      <c r="C1778" s="177" t="str">
        <f>VLOOKUP(B1778,'Chart of Accounts'!A:B,2,FALSE)</f>
        <v>Photocopying</v>
      </c>
      <c r="D1778" s="177" t="s">
        <v>265</v>
      </c>
      <c r="E1778" s="177" t="s">
        <v>264</v>
      </c>
      <c r="F1778" s="177" t="s">
        <v>2755</v>
      </c>
      <c r="G1778" s="177" t="s">
        <v>245</v>
      </c>
      <c r="H1778" s="177">
        <v>0.57999999999999996</v>
      </c>
      <c r="I1778" s="177">
        <v>0</v>
      </c>
      <c r="K1778" s="177" t="s">
        <v>188</v>
      </c>
      <c r="M1778" s="177" t="s">
        <v>2743</v>
      </c>
    </row>
    <row r="1779" spans="1:14" x14ac:dyDescent="0.25">
      <c r="A1779" s="179">
        <v>43039</v>
      </c>
      <c r="B1779" s="177">
        <v>3710</v>
      </c>
      <c r="C1779" s="177" t="str">
        <f>VLOOKUP(B1779,'Chart of Accounts'!A:B,2,FALSE)</f>
        <v>Photocopying</v>
      </c>
      <c r="D1779" s="177" t="s">
        <v>265</v>
      </c>
      <c r="E1779" s="177" t="s">
        <v>264</v>
      </c>
      <c r="F1779" s="177" t="s">
        <v>2754</v>
      </c>
      <c r="G1779" s="177" t="s">
        <v>245</v>
      </c>
      <c r="H1779" s="177">
        <v>19.420000000000002</v>
      </c>
      <c r="I1779" s="177">
        <v>0</v>
      </c>
      <c r="K1779" s="177" t="s">
        <v>188</v>
      </c>
      <c r="M1779" s="177" t="s">
        <v>2743</v>
      </c>
    </row>
    <row r="1780" spans="1:14" x14ac:dyDescent="0.25">
      <c r="A1780" s="179">
        <v>43039</v>
      </c>
      <c r="B1780" s="177">
        <v>3710</v>
      </c>
      <c r="C1780" s="177" t="str">
        <f>VLOOKUP(B1780,'Chart of Accounts'!A:B,2,FALSE)</f>
        <v>Photocopying</v>
      </c>
      <c r="D1780" s="177" t="s">
        <v>265</v>
      </c>
      <c r="E1780" s="177" t="s">
        <v>264</v>
      </c>
      <c r="F1780" s="177" t="s">
        <v>2753</v>
      </c>
      <c r="G1780" s="177" t="s">
        <v>245</v>
      </c>
      <c r="H1780" s="177">
        <v>3.53</v>
      </c>
      <c r="I1780" s="177">
        <v>0</v>
      </c>
      <c r="K1780" s="177" t="s">
        <v>188</v>
      </c>
      <c r="M1780" s="177" t="s">
        <v>2743</v>
      </c>
    </row>
    <row r="1781" spans="1:14" x14ac:dyDescent="0.25">
      <c r="A1781" s="179">
        <v>43039</v>
      </c>
      <c r="B1781" s="177">
        <v>3710</v>
      </c>
      <c r="C1781" s="177" t="str">
        <f>VLOOKUP(B1781,'Chart of Accounts'!A:B,2,FALSE)</f>
        <v>Photocopying</v>
      </c>
      <c r="D1781" s="177" t="s">
        <v>265</v>
      </c>
      <c r="E1781" s="177" t="s">
        <v>264</v>
      </c>
      <c r="F1781" s="177" t="s">
        <v>2752</v>
      </c>
      <c r="G1781" s="177" t="s">
        <v>245</v>
      </c>
      <c r="H1781" s="177">
        <v>2.04</v>
      </c>
      <c r="I1781" s="177">
        <v>0</v>
      </c>
      <c r="K1781" s="177" t="s">
        <v>188</v>
      </c>
      <c r="M1781" s="177" t="s">
        <v>2743</v>
      </c>
    </row>
    <row r="1782" spans="1:14" x14ac:dyDescent="0.25">
      <c r="A1782" s="179">
        <v>43039</v>
      </c>
      <c r="B1782" s="177">
        <v>3710</v>
      </c>
      <c r="C1782" s="177" t="str">
        <f>VLOOKUP(B1782,'Chart of Accounts'!A:B,2,FALSE)</f>
        <v>Photocopying</v>
      </c>
      <c r="D1782" s="177" t="s">
        <v>265</v>
      </c>
      <c r="E1782" s="177" t="s">
        <v>264</v>
      </c>
      <c r="F1782" s="177" t="s">
        <v>2751</v>
      </c>
      <c r="G1782" s="177" t="s">
        <v>245</v>
      </c>
      <c r="H1782" s="177">
        <v>1.9</v>
      </c>
      <c r="I1782" s="177">
        <v>0</v>
      </c>
      <c r="K1782" s="177" t="s">
        <v>188</v>
      </c>
      <c r="M1782" s="177" t="s">
        <v>2743</v>
      </c>
    </row>
    <row r="1783" spans="1:14" x14ac:dyDescent="0.25">
      <c r="A1783" s="179">
        <v>43039</v>
      </c>
      <c r="B1783" s="177">
        <v>3710</v>
      </c>
      <c r="C1783" s="177" t="str">
        <f>VLOOKUP(B1783,'Chart of Accounts'!A:B,2,FALSE)</f>
        <v>Photocopying</v>
      </c>
      <c r="D1783" s="177" t="s">
        <v>265</v>
      </c>
      <c r="E1783" s="177" t="s">
        <v>264</v>
      </c>
      <c r="F1783" s="177" t="s">
        <v>2750</v>
      </c>
      <c r="G1783" s="177" t="s">
        <v>245</v>
      </c>
      <c r="H1783" s="177">
        <v>2.23</v>
      </c>
      <c r="I1783" s="177">
        <v>0</v>
      </c>
      <c r="K1783" s="177" t="s">
        <v>188</v>
      </c>
      <c r="M1783" s="177" t="s">
        <v>2743</v>
      </c>
    </row>
    <row r="1784" spans="1:14" x14ac:dyDescent="0.25">
      <c r="A1784" s="179">
        <v>43039</v>
      </c>
      <c r="B1784" s="177">
        <v>3710</v>
      </c>
      <c r="C1784" s="177" t="str">
        <f>VLOOKUP(B1784,'Chart of Accounts'!A:B,2,FALSE)</f>
        <v>Photocopying</v>
      </c>
      <c r="D1784" s="177" t="s">
        <v>265</v>
      </c>
      <c r="E1784" s="177" t="s">
        <v>264</v>
      </c>
      <c r="F1784" s="177" t="s">
        <v>2749</v>
      </c>
      <c r="G1784" s="177" t="s">
        <v>245</v>
      </c>
      <c r="H1784" s="177">
        <v>6.92</v>
      </c>
      <c r="I1784" s="177">
        <v>0</v>
      </c>
      <c r="K1784" s="177" t="s">
        <v>188</v>
      </c>
      <c r="M1784" s="177" t="s">
        <v>2743</v>
      </c>
    </row>
    <row r="1785" spans="1:14" x14ac:dyDescent="0.25">
      <c r="A1785" s="179">
        <v>43039</v>
      </c>
      <c r="B1785" s="177">
        <v>3710</v>
      </c>
      <c r="C1785" s="177" t="str">
        <f>VLOOKUP(B1785,'Chart of Accounts'!A:B,2,FALSE)</f>
        <v>Photocopying</v>
      </c>
      <c r="D1785" s="177" t="s">
        <v>265</v>
      </c>
      <c r="E1785" s="177" t="s">
        <v>264</v>
      </c>
      <c r="F1785" s="177" t="s">
        <v>2748</v>
      </c>
      <c r="G1785" s="177" t="s">
        <v>245</v>
      </c>
      <c r="H1785" s="177">
        <v>1.05</v>
      </c>
      <c r="I1785" s="177">
        <v>0</v>
      </c>
      <c r="K1785" s="177" t="s">
        <v>188</v>
      </c>
      <c r="M1785" s="177" t="s">
        <v>2743</v>
      </c>
    </row>
    <row r="1786" spans="1:14" x14ac:dyDescent="0.25">
      <c r="A1786" s="179">
        <v>43039</v>
      </c>
      <c r="B1786" s="177">
        <v>3710</v>
      </c>
      <c r="C1786" s="177" t="str">
        <f>VLOOKUP(B1786,'Chart of Accounts'!A:B,2,FALSE)</f>
        <v>Photocopying</v>
      </c>
      <c r="D1786" s="177" t="s">
        <v>265</v>
      </c>
      <c r="E1786" s="177" t="s">
        <v>264</v>
      </c>
      <c r="F1786" s="177" t="s">
        <v>2747</v>
      </c>
      <c r="G1786" s="177" t="s">
        <v>245</v>
      </c>
      <c r="H1786" s="177">
        <v>0.74</v>
      </c>
      <c r="I1786" s="177">
        <v>0</v>
      </c>
      <c r="K1786" s="177" t="s">
        <v>188</v>
      </c>
      <c r="M1786" s="177" t="s">
        <v>2743</v>
      </c>
    </row>
    <row r="1787" spans="1:14" x14ac:dyDescent="0.25">
      <c r="A1787" s="179">
        <v>43039</v>
      </c>
      <c r="B1787" s="177">
        <v>3710</v>
      </c>
      <c r="C1787" s="177" t="str">
        <f>VLOOKUP(B1787,'Chart of Accounts'!A:B,2,FALSE)</f>
        <v>Photocopying</v>
      </c>
      <c r="D1787" s="177" t="s">
        <v>265</v>
      </c>
      <c r="E1787" s="177" t="s">
        <v>264</v>
      </c>
      <c r="F1787" s="177" t="s">
        <v>2746</v>
      </c>
      <c r="G1787" s="177" t="s">
        <v>245</v>
      </c>
      <c r="H1787" s="177">
        <v>10.36</v>
      </c>
      <c r="I1787" s="177">
        <v>0</v>
      </c>
      <c r="K1787" s="177" t="s">
        <v>188</v>
      </c>
      <c r="M1787" s="177" t="s">
        <v>2743</v>
      </c>
    </row>
    <row r="1788" spans="1:14" x14ac:dyDescent="0.25">
      <c r="A1788" s="179">
        <v>43039</v>
      </c>
      <c r="B1788" s="177">
        <v>3710</v>
      </c>
      <c r="C1788" s="177" t="str">
        <f>VLOOKUP(B1788,'Chart of Accounts'!A:B,2,FALSE)</f>
        <v>Photocopying</v>
      </c>
      <c r="D1788" s="177" t="s">
        <v>265</v>
      </c>
      <c r="E1788" s="177" t="s">
        <v>264</v>
      </c>
      <c r="F1788" s="177" t="s">
        <v>2745</v>
      </c>
      <c r="G1788" s="177" t="s">
        <v>245</v>
      </c>
      <c r="H1788" s="177">
        <v>9.15</v>
      </c>
      <c r="I1788" s="177">
        <v>0</v>
      </c>
      <c r="K1788" s="177" t="s">
        <v>188</v>
      </c>
      <c r="M1788" s="177" t="s">
        <v>2743</v>
      </c>
    </row>
    <row r="1789" spans="1:14" x14ac:dyDescent="0.25">
      <c r="A1789" s="179">
        <v>43039</v>
      </c>
      <c r="B1789" s="177">
        <v>3710</v>
      </c>
      <c r="C1789" s="177" t="str">
        <f>VLOOKUP(B1789,'Chart of Accounts'!A:B,2,FALSE)</f>
        <v>Photocopying</v>
      </c>
      <c r="D1789" s="177" t="s">
        <v>265</v>
      </c>
      <c r="E1789" s="177" t="s">
        <v>264</v>
      </c>
      <c r="F1789" s="177" t="s">
        <v>2744</v>
      </c>
      <c r="G1789" s="177" t="s">
        <v>245</v>
      </c>
      <c r="H1789" s="177">
        <v>18.61</v>
      </c>
      <c r="I1789" s="177">
        <v>0</v>
      </c>
      <c r="K1789" s="177" t="s">
        <v>188</v>
      </c>
      <c r="M1789" s="177" t="s">
        <v>2743</v>
      </c>
    </row>
    <row r="1790" spans="1:14" x14ac:dyDescent="0.25">
      <c r="A1790" s="179">
        <v>43039</v>
      </c>
      <c r="B1790" s="177">
        <v>3710</v>
      </c>
      <c r="C1790" s="177" t="str">
        <f>VLOOKUP(B1790,'Chart of Accounts'!A:B,2,FALSE)</f>
        <v>Photocopying</v>
      </c>
      <c r="D1790" s="177" t="s">
        <v>265</v>
      </c>
      <c r="E1790" s="177" t="s">
        <v>264</v>
      </c>
      <c r="F1790" s="177" t="s">
        <v>2742</v>
      </c>
      <c r="G1790" s="177" t="s">
        <v>245</v>
      </c>
      <c r="H1790" s="177">
        <v>0.05</v>
      </c>
      <c r="I1790" s="177">
        <v>0</v>
      </c>
      <c r="J1790" s="177" t="s">
        <v>194</v>
      </c>
      <c r="K1790" s="177" t="s">
        <v>201</v>
      </c>
      <c r="L1790" s="177" t="s">
        <v>201</v>
      </c>
      <c r="M1790" s="177" t="s">
        <v>2741</v>
      </c>
      <c r="N1790" s="177" t="s">
        <v>333</v>
      </c>
    </row>
    <row r="1791" spans="1:14" x14ac:dyDescent="0.25">
      <c r="A1791" s="179">
        <v>43069</v>
      </c>
      <c r="B1791" s="177">
        <v>3710</v>
      </c>
      <c r="C1791" s="177" t="str">
        <f>VLOOKUP(B1791,'Chart of Accounts'!A:B,2,FALSE)</f>
        <v>Photocopying</v>
      </c>
      <c r="D1791" s="177" t="s">
        <v>265</v>
      </c>
      <c r="E1791" s="177" t="s">
        <v>264</v>
      </c>
      <c r="F1791" s="177" t="s">
        <v>2740</v>
      </c>
      <c r="G1791" s="177" t="s">
        <v>245</v>
      </c>
      <c r="H1791" s="177">
        <v>0.5</v>
      </c>
      <c r="I1791" s="177">
        <v>0</v>
      </c>
      <c r="K1791" s="177" t="s">
        <v>188</v>
      </c>
      <c r="M1791" s="177" t="s">
        <v>2713</v>
      </c>
    </row>
    <row r="1792" spans="1:14" x14ac:dyDescent="0.25">
      <c r="A1792" s="179">
        <v>43069</v>
      </c>
      <c r="B1792" s="177">
        <v>3710</v>
      </c>
      <c r="C1792" s="177" t="str">
        <f>VLOOKUP(B1792,'Chart of Accounts'!A:B,2,FALSE)</f>
        <v>Photocopying</v>
      </c>
      <c r="D1792" s="177" t="s">
        <v>265</v>
      </c>
      <c r="E1792" s="177" t="s">
        <v>264</v>
      </c>
      <c r="F1792" s="177" t="s">
        <v>2739</v>
      </c>
      <c r="G1792" s="177" t="s">
        <v>245</v>
      </c>
      <c r="H1792" s="177">
        <v>0.11</v>
      </c>
      <c r="I1792" s="177">
        <v>0</v>
      </c>
      <c r="K1792" s="177" t="s">
        <v>188</v>
      </c>
      <c r="M1792" s="177" t="s">
        <v>2713</v>
      </c>
    </row>
    <row r="1793" spans="1:13" x14ac:dyDescent="0.25">
      <c r="A1793" s="179">
        <v>43069</v>
      </c>
      <c r="B1793" s="177">
        <v>3710</v>
      </c>
      <c r="C1793" s="177" t="str">
        <f>VLOOKUP(B1793,'Chart of Accounts'!A:B,2,FALSE)</f>
        <v>Photocopying</v>
      </c>
      <c r="D1793" s="177" t="s">
        <v>265</v>
      </c>
      <c r="E1793" s="177" t="s">
        <v>264</v>
      </c>
      <c r="F1793" s="177" t="s">
        <v>2738</v>
      </c>
      <c r="G1793" s="177" t="s">
        <v>245</v>
      </c>
      <c r="H1793" s="177">
        <v>0.21</v>
      </c>
      <c r="I1793" s="177">
        <v>0</v>
      </c>
      <c r="K1793" s="177" t="s">
        <v>188</v>
      </c>
      <c r="M1793" s="177" t="s">
        <v>2713</v>
      </c>
    </row>
    <row r="1794" spans="1:13" x14ac:dyDescent="0.25">
      <c r="A1794" s="179">
        <v>43069</v>
      </c>
      <c r="B1794" s="177">
        <v>3710</v>
      </c>
      <c r="C1794" s="177" t="str">
        <f>VLOOKUP(B1794,'Chart of Accounts'!A:B,2,FALSE)</f>
        <v>Photocopying</v>
      </c>
      <c r="D1794" s="177" t="s">
        <v>265</v>
      </c>
      <c r="E1794" s="177" t="s">
        <v>264</v>
      </c>
      <c r="F1794" s="177" t="s">
        <v>2737</v>
      </c>
      <c r="G1794" s="177" t="s">
        <v>245</v>
      </c>
      <c r="H1794" s="177">
        <v>0.39</v>
      </c>
      <c r="I1794" s="177">
        <v>0</v>
      </c>
      <c r="K1794" s="177" t="s">
        <v>188</v>
      </c>
      <c r="M1794" s="177" t="s">
        <v>2713</v>
      </c>
    </row>
    <row r="1795" spans="1:13" x14ac:dyDescent="0.25">
      <c r="A1795" s="179">
        <v>43069</v>
      </c>
      <c r="B1795" s="177">
        <v>3710</v>
      </c>
      <c r="C1795" s="177" t="str">
        <f>VLOOKUP(B1795,'Chart of Accounts'!A:B,2,FALSE)</f>
        <v>Photocopying</v>
      </c>
      <c r="D1795" s="177" t="s">
        <v>265</v>
      </c>
      <c r="E1795" s="177" t="s">
        <v>264</v>
      </c>
      <c r="F1795" s="177" t="s">
        <v>2736</v>
      </c>
      <c r="G1795" s="177" t="s">
        <v>245</v>
      </c>
      <c r="H1795" s="177">
        <v>1.02</v>
      </c>
      <c r="I1795" s="177">
        <v>0</v>
      </c>
      <c r="K1795" s="177" t="s">
        <v>188</v>
      </c>
      <c r="M1795" s="177" t="s">
        <v>2713</v>
      </c>
    </row>
    <row r="1796" spans="1:13" x14ac:dyDescent="0.25">
      <c r="A1796" s="179">
        <v>43069</v>
      </c>
      <c r="B1796" s="177">
        <v>3710</v>
      </c>
      <c r="C1796" s="177" t="str">
        <f>VLOOKUP(B1796,'Chart of Accounts'!A:B,2,FALSE)</f>
        <v>Photocopying</v>
      </c>
      <c r="D1796" s="177" t="s">
        <v>265</v>
      </c>
      <c r="E1796" s="177" t="s">
        <v>264</v>
      </c>
      <c r="F1796" s="177" t="s">
        <v>2735</v>
      </c>
      <c r="G1796" s="177" t="s">
        <v>245</v>
      </c>
      <c r="H1796" s="177">
        <v>7.12</v>
      </c>
      <c r="I1796" s="177">
        <v>0</v>
      </c>
      <c r="K1796" s="177" t="s">
        <v>188</v>
      </c>
      <c r="M1796" s="177" t="s">
        <v>2713</v>
      </c>
    </row>
    <row r="1797" spans="1:13" x14ac:dyDescent="0.25">
      <c r="A1797" s="179">
        <v>43069</v>
      </c>
      <c r="B1797" s="177">
        <v>3710</v>
      </c>
      <c r="C1797" s="177" t="str">
        <f>VLOOKUP(B1797,'Chart of Accounts'!A:B,2,FALSE)</f>
        <v>Photocopying</v>
      </c>
      <c r="D1797" s="177" t="s">
        <v>265</v>
      </c>
      <c r="E1797" s="177" t="s">
        <v>264</v>
      </c>
      <c r="F1797" s="177" t="s">
        <v>2734</v>
      </c>
      <c r="G1797" s="177" t="s">
        <v>245</v>
      </c>
      <c r="H1797" s="177">
        <v>41.58</v>
      </c>
      <c r="I1797" s="177">
        <v>0</v>
      </c>
      <c r="K1797" s="177" t="s">
        <v>188</v>
      </c>
      <c r="M1797" s="177" t="s">
        <v>2713</v>
      </c>
    </row>
    <row r="1798" spans="1:13" x14ac:dyDescent="0.25">
      <c r="A1798" s="179">
        <v>43069</v>
      </c>
      <c r="B1798" s="177">
        <v>3710</v>
      </c>
      <c r="C1798" s="177" t="str">
        <f>VLOOKUP(B1798,'Chart of Accounts'!A:B,2,FALSE)</f>
        <v>Photocopying</v>
      </c>
      <c r="D1798" s="177" t="s">
        <v>265</v>
      </c>
      <c r="E1798" s="177" t="s">
        <v>264</v>
      </c>
      <c r="F1798" s="177" t="s">
        <v>2733</v>
      </c>
      <c r="G1798" s="177" t="s">
        <v>245</v>
      </c>
      <c r="H1798" s="177">
        <v>73.819999999999993</v>
      </c>
      <c r="I1798" s="177">
        <v>0</v>
      </c>
      <c r="K1798" s="177" t="s">
        <v>188</v>
      </c>
      <c r="M1798" s="177" t="s">
        <v>2713</v>
      </c>
    </row>
    <row r="1799" spans="1:13" x14ac:dyDescent="0.25">
      <c r="A1799" s="179">
        <v>43069</v>
      </c>
      <c r="B1799" s="177">
        <v>3710</v>
      </c>
      <c r="C1799" s="177" t="str">
        <f>VLOOKUP(B1799,'Chart of Accounts'!A:B,2,FALSE)</f>
        <v>Photocopying</v>
      </c>
      <c r="D1799" s="177" t="s">
        <v>265</v>
      </c>
      <c r="E1799" s="177" t="s">
        <v>264</v>
      </c>
      <c r="F1799" s="177" t="s">
        <v>2732</v>
      </c>
      <c r="G1799" s="177" t="s">
        <v>245</v>
      </c>
      <c r="H1799" s="177">
        <v>0.03</v>
      </c>
      <c r="I1799" s="177">
        <v>0</v>
      </c>
      <c r="K1799" s="177" t="s">
        <v>188</v>
      </c>
      <c r="M1799" s="177" t="s">
        <v>2713</v>
      </c>
    </row>
    <row r="1800" spans="1:13" x14ac:dyDescent="0.25">
      <c r="A1800" s="179">
        <v>43069</v>
      </c>
      <c r="B1800" s="177">
        <v>3710</v>
      </c>
      <c r="C1800" s="177" t="str">
        <f>VLOOKUP(B1800,'Chart of Accounts'!A:B,2,FALSE)</f>
        <v>Photocopying</v>
      </c>
      <c r="D1800" s="177" t="s">
        <v>265</v>
      </c>
      <c r="E1800" s="177" t="s">
        <v>264</v>
      </c>
      <c r="F1800" s="177" t="s">
        <v>2731</v>
      </c>
      <c r="G1800" s="177" t="s">
        <v>245</v>
      </c>
      <c r="H1800" s="177">
        <v>92.74</v>
      </c>
      <c r="I1800" s="177">
        <v>0</v>
      </c>
      <c r="K1800" s="177" t="s">
        <v>188</v>
      </c>
      <c r="M1800" s="177" t="s">
        <v>2713</v>
      </c>
    </row>
    <row r="1801" spans="1:13" x14ac:dyDescent="0.25">
      <c r="A1801" s="179">
        <v>43069</v>
      </c>
      <c r="B1801" s="177">
        <v>3710</v>
      </c>
      <c r="C1801" s="177" t="str">
        <f>VLOOKUP(B1801,'Chart of Accounts'!A:B,2,FALSE)</f>
        <v>Photocopying</v>
      </c>
      <c r="D1801" s="177" t="s">
        <v>265</v>
      </c>
      <c r="E1801" s="177" t="s">
        <v>264</v>
      </c>
      <c r="F1801" s="177" t="s">
        <v>2730</v>
      </c>
      <c r="G1801" s="177" t="s">
        <v>245</v>
      </c>
      <c r="H1801" s="177">
        <v>2.69</v>
      </c>
      <c r="I1801" s="177">
        <v>0</v>
      </c>
      <c r="K1801" s="177" t="s">
        <v>188</v>
      </c>
      <c r="M1801" s="177" t="s">
        <v>2713</v>
      </c>
    </row>
    <row r="1802" spans="1:13" x14ac:dyDescent="0.25">
      <c r="A1802" s="179">
        <v>43069</v>
      </c>
      <c r="B1802" s="177">
        <v>3710</v>
      </c>
      <c r="C1802" s="177" t="str">
        <f>VLOOKUP(B1802,'Chart of Accounts'!A:B,2,FALSE)</f>
        <v>Photocopying</v>
      </c>
      <c r="D1802" s="177" t="s">
        <v>265</v>
      </c>
      <c r="E1802" s="177" t="s">
        <v>264</v>
      </c>
      <c r="F1802" s="177" t="s">
        <v>2729</v>
      </c>
      <c r="G1802" s="177" t="s">
        <v>245</v>
      </c>
      <c r="H1802" s="177">
        <v>61.77</v>
      </c>
      <c r="I1802" s="177">
        <v>0</v>
      </c>
      <c r="K1802" s="177" t="s">
        <v>188</v>
      </c>
      <c r="M1802" s="177" t="s">
        <v>2713</v>
      </c>
    </row>
    <row r="1803" spans="1:13" x14ac:dyDescent="0.25">
      <c r="A1803" s="179">
        <v>43069</v>
      </c>
      <c r="B1803" s="177">
        <v>3710</v>
      </c>
      <c r="C1803" s="177" t="str">
        <f>VLOOKUP(B1803,'Chart of Accounts'!A:B,2,FALSE)</f>
        <v>Photocopying</v>
      </c>
      <c r="D1803" s="177" t="s">
        <v>265</v>
      </c>
      <c r="E1803" s="177" t="s">
        <v>264</v>
      </c>
      <c r="F1803" s="177" t="s">
        <v>2728</v>
      </c>
      <c r="G1803" s="177" t="s">
        <v>245</v>
      </c>
      <c r="H1803" s="177">
        <v>26.95</v>
      </c>
      <c r="I1803" s="177">
        <v>0</v>
      </c>
      <c r="K1803" s="177" t="s">
        <v>188</v>
      </c>
      <c r="M1803" s="177" t="s">
        <v>2713</v>
      </c>
    </row>
    <row r="1804" spans="1:13" x14ac:dyDescent="0.25">
      <c r="A1804" s="179">
        <v>43069</v>
      </c>
      <c r="B1804" s="177">
        <v>3710</v>
      </c>
      <c r="C1804" s="177" t="str">
        <f>VLOOKUP(B1804,'Chart of Accounts'!A:B,2,FALSE)</f>
        <v>Photocopying</v>
      </c>
      <c r="D1804" s="177" t="s">
        <v>265</v>
      </c>
      <c r="E1804" s="177" t="s">
        <v>264</v>
      </c>
      <c r="F1804" s="177" t="s">
        <v>2727</v>
      </c>
      <c r="G1804" s="177" t="s">
        <v>245</v>
      </c>
      <c r="H1804" s="177">
        <v>1.41</v>
      </c>
      <c r="I1804" s="177">
        <v>0</v>
      </c>
      <c r="K1804" s="177" t="s">
        <v>188</v>
      </c>
      <c r="M1804" s="177" t="s">
        <v>2713</v>
      </c>
    </row>
    <row r="1805" spans="1:13" x14ac:dyDescent="0.25">
      <c r="A1805" s="179">
        <v>43069</v>
      </c>
      <c r="B1805" s="177">
        <v>3710</v>
      </c>
      <c r="C1805" s="177" t="str">
        <f>VLOOKUP(B1805,'Chart of Accounts'!A:B,2,FALSE)</f>
        <v>Photocopying</v>
      </c>
      <c r="D1805" s="177" t="s">
        <v>265</v>
      </c>
      <c r="E1805" s="177" t="s">
        <v>264</v>
      </c>
      <c r="F1805" s="177" t="s">
        <v>2726</v>
      </c>
      <c r="G1805" s="177" t="s">
        <v>245</v>
      </c>
      <c r="H1805" s="177">
        <v>1.5</v>
      </c>
      <c r="I1805" s="177">
        <v>0</v>
      </c>
      <c r="K1805" s="177" t="s">
        <v>188</v>
      </c>
      <c r="M1805" s="177" t="s">
        <v>2713</v>
      </c>
    </row>
    <row r="1806" spans="1:13" x14ac:dyDescent="0.25">
      <c r="A1806" s="179">
        <v>43069</v>
      </c>
      <c r="B1806" s="177">
        <v>3710</v>
      </c>
      <c r="C1806" s="177" t="str">
        <f>VLOOKUP(B1806,'Chart of Accounts'!A:B,2,FALSE)</f>
        <v>Photocopying</v>
      </c>
      <c r="D1806" s="177" t="s">
        <v>265</v>
      </c>
      <c r="E1806" s="177" t="s">
        <v>264</v>
      </c>
      <c r="F1806" s="177" t="s">
        <v>2725</v>
      </c>
      <c r="G1806" s="177" t="s">
        <v>245</v>
      </c>
      <c r="H1806" s="177">
        <v>31.32</v>
      </c>
      <c r="I1806" s="177">
        <v>0</v>
      </c>
      <c r="K1806" s="177" t="s">
        <v>188</v>
      </c>
      <c r="M1806" s="177" t="s">
        <v>2713</v>
      </c>
    </row>
    <row r="1807" spans="1:13" x14ac:dyDescent="0.25">
      <c r="A1807" s="179">
        <v>43069</v>
      </c>
      <c r="B1807" s="177">
        <v>3710</v>
      </c>
      <c r="C1807" s="177" t="str">
        <f>VLOOKUP(B1807,'Chart of Accounts'!A:B,2,FALSE)</f>
        <v>Photocopying</v>
      </c>
      <c r="D1807" s="177" t="s">
        <v>265</v>
      </c>
      <c r="E1807" s="177" t="s">
        <v>264</v>
      </c>
      <c r="F1807" s="177" t="s">
        <v>2724</v>
      </c>
      <c r="G1807" s="177" t="s">
        <v>245</v>
      </c>
      <c r="H1807" s="177">
        <v>18.61</v>
      </c>
      <c r="I1807" s="177">
        <v>0</v>
      </c>
      <c r="K1807" s="177" t="s">
        <v>188</v>
      </c>
      <c r="M1807" s="177" t="s">
        <v>2713</v>
      </c>
    </row>
    <row r="1808" spans="1:13" x14ac:dyDescent="0.25">
      <c r="A1808" s="179">
        <v>43069</v>
      </c>
      <c r="B1808" s="177">
        <v>3710</v>
      </c>
      <c r="C1808" s="177" t="str">
        <f>VLOOKUP(B1808,'Chart of Accounts'!A:B,2,FALSE)</f>
        <v>Photocopying</v>
      </c>
      <c r="D1808" s="177" t="s">
        <v>265</v>
      </c>
      <c r="E1808" s="177" t="s">
        <v>264</v>
      </c>
      <c r="F1808" s="177" t="s">
        <v>2723</v>
      </c>
      <c r="G1808" s="177" t="s">
        <v>245</v>
      </c>
      <c r="H1808" s="177">
        <v>3.56</v>
      </c>
      <c r="I1808" s="177">
        <v>0</v>
      </c>
      <c r="K1808" s="177" t="s">
        <v>188</v>
      </c>
      <c r="M1808" s="177" t="s">
        <v>2713</v>
      </c>
    </row>
    <row r="1809" spans="1:14" x14ac:dyDescent="0.25">
      <c r="A1809" s="179">
        <v>43069</v>
      </c>
      <c r="B1809" s="177">
        <v>3710</v>
      </c>
      <c r="C1809" s="177" t="str">
        <f>VLOOKUP(B1809,'Chart of Accounts'!A:B,2,FALSE)</f>
        <v>Photocopying</v>
      </c>
      <c r="D1809" s="177" t="s">
        <v>265</v>
      </c>
      <c r="E1809" s="177" t="s">
        <v>264</v>
      </c>
      <c r="F1809" s="177" t="s">
        <v>2722</v>
      </c>
      <c r="G1809" s="177" t="s">
        <v>245</v>
      </c>
      <c r="H1809" s="177">
        <v>8.68</v>
      </c>
      <c r="I1809" s="177">
        <v>0</v>
      </c>
      <c r="K1809" s="177" t="s">
        <v>188</v>
      </c>
      <c r="M1809" s="177" t="s">
        <v>2713</v>
      </c>
    </row>
    <row r="1810" spans="1:14" x14ac:dyDescent="0.25">
      <c r="A1810" s="179">
        <v>43069</v>
      </c>
      <c r="B1810" s="177">
        <v>3710</v>
      </c>
      <c r="C1810" s="177" t="str">
        <f>VLOOKUP(B1810,'Chart of Accounts'!A:B,2,FALSE)</f>
        <v>Photocopying</v>
      </c>
      <c r="D1810" s="177" t="s">
        <v>265</v>
      </c>
      <c r="E1810" s="177" t="s">
        <v>264</v>
      </c>
      <c r="F1810" s="177" t="s">
        <v>2721</v>
      </c>
      <c r="G1810" s="177" t="s">
        <v>245</v>
      </c>
      <c r="H1810" s="177">
        <v>4.4400000000000004</v>
      </c>
      <c r="I1810" s="177">
        <v>0</v>
      </c>
      <c r="K1810" s="177" t="s">
        <v>188</v>
      </c>
      <c r="M1810" s="177" t="s">
        <v>2713</v>
      </c>
    </row>
    <row r="1811" spans="1:14" x14ac:dyDescent="0.25">
      <c r="A1811" s="179">
        <v>43069</v>
      </c>
      <c r="B1811" s="177">
        <v>3710</v>
      </c>
      <c r="C1811" s="177" t="str">
        <f>VLOOKUP(B1811,'Chart of Accounts'!A:B,2,FALSE)</f>
        <v>Photocopying</v>
      </c>
      <c r="D1811" s="177" t="s">
        <v>265</v>
      </c>
      <c r="E1811" s="177" t="s">
        <v>264</v>
      </c>
      <c r="F1811" s="177" t="s">
        <v>2720</v>
      </c>
      <c r="G1811" s="177" t="s">
        <v>245</v>
      </c>
      <c r="H1811" s="177">
        <v>12.48</v>
      </c>
      <c r="I1811" s="177">
        <v>0</v>
      </c>
      <c r="K1811" s="177" t="s">
        <v>188</v>
      </c>
      <c r="M1811" s="177" t="s">
        <v>2713</v>
      </c>
    </row>
    <row r="1812" spans="1:14" x14ac:dyDescent="0.25">
      <c r="A1812" s="179">
        <v>43069</v>
      </c>
      <c r="B1812" s="177">
        <v>3710</v>
      </c>
      <c r="C1812" s="177" t="str">
        <f>VLOOKUP(B1812,'Chart of Accounts'!A:B,2,FALSE)</f>
        <v>Photocopying</v>
      </c>
      <c r="D1812" s="177" t="s">
        <v>265</v>
      </c>
      <c r="E1812" s="177" t="s">
        <v>264</v>
      </c>
      <c r="F1812" s="177" t="s">
        <v>2719</v>
      </c>
      <c r="G1812" s="177" t="s">
        <v>245</v>
      </c>
      <c r="H1812" s="177">
        <v>1.32</v>
      </c>
      <c r="I1812" s="177">
        <v>0</v>
      </c>
      <c r="K1812" s="177" t="s">
        <v>188</v>
      </c>
      <c r="M1812" s="177" t="s">
        <v>2713</v>
      </c>
    </row>
    <row r="1813" spans="1:14" x14ac:dyDescent="0.25">
      <c r="A1813" s="179">
        <v>43069</v>
      </c>
      <c r="B1813" s="177">
        <v>3710</v>
      </c>
      <c r="C1813" s="177" t="str">
        <f>VLOOKUP(B1813,'Chart of Accounts'!A:B,2,FALSE)</f>
        <v>Photocopying</v>
      </c>
      <c r="D1813" s="177" t="s">
        <v>265</v>
      </c>
      <c r="E1813" s="177" t="s">
        <v>264</v>
      </c>
      <c r="F1813" s="177" t="s">
        <v>2718</v>
      </c>
      <c r="G1813" s="177" t="s">
        <v>245</v>
      </c>
      <c r="H1813" s="177">
        <v>0.16</v>
      </c>
      <c r="I1813" s="177">
        <v>0</v>
      </c>
      <c r="K1813" s="177" t="s">
        <v>188</v>
      </c>
      <c r="M1813" s="177" t="s">
        <v>2713</v>
      </c>
    </row>
    <row r="1814" spans="1:14" x14ac:dyDescent="0.25">
      <c r="A1814" s="179">
        <v>43069</v>
      </c>
      <c r="B1814" s="177">
        <v>3710</v>
      </c>
      <c r="C1814" s="177" t="str">
        <f>VLOOKUP(B1814,'Chart of Accounts'!A:B,2,FALSE)</f>
        <v>Photocopying</v>
      </c>
      <c r="D1814" s="177" t="s">
        <v>265</v>
      </c>
      <c r="E1814" s="177" t="s">
        <v>264</v>
      </c>
      <c r="F1814" s="177" t="s">
        <v>2717</v>
      </c>
      <c r="G1814" s="177" t="s">
        <v>245</v>
      </c>
      <c r="H1814" s="177">
        <v>8.23</v>
      </c>
      <c r="I1814" s="177">
        <v>0</v>
      </c>
      <c r="K1814" s="177" t="s">
        <v>188</v>
      </c>
      <c r="M1814" s="177" t="s">
        <v>2713</v>
      </c>
    </row>
    <row r="1815" spans="1:14" x14ac:dyDescent="0.25">
      <c r="A1815" s="179">
        <v>43069</v>
      </c>
      <c r="B1815" s="177">
        <v>3710</v>
      </c>
      <c r="C1815" s="177" t="str">
        <f>VLOOKUP(B1815,'Chart of Accounts'!A:B,2,FALSE)</f>
        <v>Photocopying</v>
      </c>
      <c r="D1815" s="177" t="s">
        <v>265</v>
      </c>
      <c r="E1815" s="177" t="s">
        <v>264</v>
      </c>
      <c r="F1815" s="177" t="s">
        <v>2716</v>
      </c>
      <c r="G1815" s="177" t="s">
        <v>245</v>
      </c>
      <c r="H1815" s="177">
        <v>3.94</v>
      </c>
      <c r="I1815" s="177">
        <v>0</v>
      </c>
      <c r="K1815" s="177" t="s">
        <v>188</v>
      </c>
      <c r="M1815" s="177" t="s">
        <v>2713</v>
      </c>
    </row>
    <row r="1816" spans="1:14" x14ac:dyDescent="0.25">
      <c r="A1816" s="179">
        <v>43069</v>
      </c>
      <c r="B1816" s="177">
        <v>3710</v>
      </c>
      <c r="C1816" s="177" t="str">
        <f>VLOOKUP(B1816,'Chart of Accounts'!A:B,2,FALSE)</f>
        <v>Photocopying</v>
      </c>
      <c r="D1816" s="177" t="s">
        <v>265</v>
      </c>
      <c r="E1816" s="177" t="s">
        <v>264</v>
      </c>
      <c r="F1816" s="177" t="s">
        <v>2715</v>
      </c>
      <c r="G1816" s="177" t="s">
        <v>245</v>
      </c>
      <c r="H1816" s="177">
        <v>17.47</v>
      </c>
      <c r="I1816" s="177">
        <v>0</v>
      </c>
      <c r="K1816" s="177" t="s">
        <v>188</v>
      </c>
      <c r="M1816" s="177" t="s">
        <v>2713</v>
      </c>
    </row>
    <row r="1817" spans="1:14" x14ac:dyDescent="0.25">
      <c r="A1817" s="179">
        <v>43069</v>
      </c>
      <c r="B1817" s="177">
        <v>3710</v>
      </c>
      <c r="C1817" s="177" t="str">
        <f>VLOOKUP(B1817,'Chart of Accounts'!A:B,2,FALSE)</f>
        <v>Photocopying</v>
      </c>
      <c r="D1817" s="177" t="s">
        <v>265</v>
      </c>
      <c r="E1817" s="177" t="s">
        <v>264</v>
      </c>
      <c r="F1817" s="177" t="s">
        <v>2714</v>
      </c>
      <c r="G1817" s="177" t="s">
        <v>245</v>
      </c>
      <c r="H1817" s="177">
        <v>30.69</v>
      </c>
      <c r="I1817" s="177">
        <v>0</v>
      </c>
      <c r="K1817" s="177" t="s">
        <v>188</v>
      </c>
      <c r="M1817" s="177" t="s">
        <v>2713</v>
      </c>
    </row>
    <row r="1818" spans="1:14" x14ac:dyDescent="0.25">
      <c r="A1818" s="179">
        <v>43069</v>
      </c>
      <c r="B1818" s="177">
        <v>3710</v>
      </c>
      <c r="C1818" s="177" t="str">
        <f>VLOOKUP(B1818,'Chart of Accounts'!A:B,2,FALSE)</f>
        <v>Photocopying</v>
      </c>
      <c r="D1818" s="177" t="s">
        <v>265</v>
      </c>
      <c r="E1818" s="177" t="s">
        <v>264</v>
      </c>
      <c r="F1818" s="177" t="s">
        <v>2712</v>
      </c>
      <c r="G1818" s="177" t="s">
        <v>245</v>
      </c>
      <c r="H1818" s="177">
        <v>9.1</v>
      </c>
      <c r="I1818" s="177">
        <v>0</v>
      </c>
      <c r="J1818" s="177" t="s">
        <v>194</v>
      </c>
      <c r="K1818" s="177" t="s">
        <v>201</v>
      </c>
      <c r="L1818" s="177" t="s">
        <v>201</v>
      </c>
      <c r="M1818" s="177" t="s">
        <v>2709</v>
      </c>
      <c r="N1818" s="177" t="s">
        <v>333</v>
      </c>
    </row>
    <row r="1819" spans="1:14" x14ac:dyDescent="0.25">
      <c r="A1819" s="179">
        <v>43069</v>
      </c>
      <c r="B1819" s="177">
        <v>3710</v>
      </c>
      <c r="C1819" s="177" t="str">
        <f>VLOOKUP(B1819,'Chart of Accounts'!A:B,2,FALSE)</f>
        <v>Photocopying</v>
      </c>
      <c r="D1819" s="177" t="s">
        <v>265</v>
      </c>
      <c r="E1819" s="177" t="s">
        <v>264</v>
      </c>
      <c r="F1819" s="177" t="s">
        <v>2711</v>
      </c>
      <c r="G1819" s="177" t="s">
        <v>245</v>
      </c>
      <c r="H1819" s="177">
        <v>0.79</v>
      </c>
      <c r="I1819" s="177">
        <v>0</v>
      </c>
      <c r="J1819" s="177" t="s">
        <v>194</v>
      </c>
      <c r="K1819" s="177" t="s">
        <v>201</v>
      </c>
      <c r="L1819" s="177" t="s">
        <v>201</v>
      </c>
      <c r="M1819" s="177" t="s">
        <v>2709</v>
      </c>
      <c r="N1819" s="177" t="s">
        <v>333</v>
      </c>
    </row>
    <row r="1820" spans="1:14" x14ac:dyDescent="0.25">
      <c r="A1820" s="179">
        <v>43069</v>
      </c>
      <c r="B1820" s="177">
        <v>3710</v>
      </c>
      <c r="C1820" s="177" t="str">
        <f>VLOOKUP(B1820,'Chart of Accounts'!A:B,2,FALSE)</f>
        <v>Photocopying</v>
      </c>
      <c r="D1820" s="177" t="s">
        <v>265</v>
      </c>
      <c r="E1820" s="177" t="s">
        <v>264</v>
      </c>
      <c r="F1820" s="177" t="s">
        <v>2710</v>
      </c>
      <c r="G1820" s="177" t="s">
        <v>245</v>
      </c>
      <c r="H1820" s="177">
        <v>0.09</v>
      </c>
      <c r="I1820" s="177">
        <v>0</v>
      </c>
      <c r="J1820" s="177" t="s">
        <v>194</v>
      </c>
      <c r="K1820" s="177" t="s">
        <v>201</v>
      </c>
      <c r="L1820" s="177" t="s">
        <v>201</v>
      </c>
      <c r="M1820" s="177" t="s">
        <v>2709</v>
      </c>
      <c r="N1820" s="177" t="s">
        <v>333</v>
      </c>
    </row>
    <row r="1821" spans="1:14" x14ac:dyDescent="0.25">
      <c r="A1821" s="179">
        <v>43100</v>
      </c>
      <c r="B1821" s="177">
        <v>3710</v>
      </c>
      <c r="C1821" s="177" t="str">
        <f>VLOOKUP(B1821,'Chart of Accounts'!A:B,2,FALSE)</f>
        <v>Photocopying</v>
      </c>
      <c r="D1821" s="177" t="s">
        <v>265</v>
      </c>
      <c r="E1821" s="177" t="s">
        <v>264</v>
      </c>
      <c r="F1821" s="177" t="s">
        <v>2708</v>
      </c>
      <c r="G1821" s="177" t="s">
        <v>245</v>
      </c>
      <c r="H1821" s="177">
        <v>0.16</v>
      </c>
      <c r="I1821" s="177">
        <v>0</v>
      </c>
      <c r="K1821" s="177" t="s">
        <v>188</v>
      </c>
      <c r="M1821" s="177" t="s">
        <v>2674</v>
      </c>
    </row>
    <row r="1822" spans="1:14" x14ac:dyDescent="0.25">
      <c r="A1822" s="179">
        <v>43100</v>
      </c>
      <c r="B1822" s="177">
        <v>3710</v>
      </c>
      <c r="C1822" s="177" t="str">
        <f>VLOOKUP(B1822,'Chart of Accounts'!A:B,2,FALSE)</f>
        <v>Photocopying</v>
      </c>
      <c r="D1822" s="177" t="s">
        <v>265</v>
      </c>
      <c r="E1822" s="177" t="s">
        <v>264</v>
      </c>
      <c r="F1822" s="177" t="s">
        <v>2707</v>
      </c>
      <c r="G1822" s="177" t="s">
        <v>245</v>
      </c>
      <c r="H1822" s="177">
        <v>1.39</v>
      </c>
      <c r="I1822" s="177">
        <v>0</v>
      </c>
      <c r="K1822" s="177" t="s">
        <v>188</v>
      </c>
      <c r="M1822" s="177" t="s">
        <v>2674</v>
      </c>
    </row>
    <row r="1823" spans="1:14" x14ac:dyDescent="0.25">
      <c r="A1823" s="179">
        <v>43100</v>
      </c>
      <c r="B1823" s="177">
        <v>3710</v>
      </c>
      <c r="C1823" s="177" t="str">
        <f>VLOOKUP(B1823,'Chart of Accounts'!A:B,2,FALSE)</f>
        <v>Photocopying</v>
      </c>
      <c r="D1823" s="177" t="s">
        <v>265</v>
      </c>
      <c r="E1823" s="177" t="s">
        <v>264</v>
      </c>
      <c r="F1823" s="177" t="s">
        <v>2706</v>
      </c>
      <c r="G1823" s="177" t="s">
        <v>245</v>
      </c>
      <c r="H1823" s="177">
        <v>1.37</v>
      </c>
      <c r="I1823" s="177">
        <v>0</v>
      </c>
      <c r="K1823" s="177" t="s">
        <v>188</v>
      </c>
      <c r="M1823" s="177" t="s">
        <v>2674</v>
      </c>
    </row>
    <row r="1824" spans="1:14" x14ac:dyDescent="0.25">
      <c r="A1824" s="179">
        <v>43100</v>
      </c>
      <c r="B1824" s="177">
        <v>3710</v>
      </c>
      <c r="C1824" s="177" t="str">
        <f>VLOOKUP(B1824,'Chart of Accounts'!A:B,2,FALSE)</f>
        <v>Photocopying</v>
      </c>
      <c r="D1824" s="177" t="s">
        <v>265</v>
      </c>
      <c r="E1824" s="177" t="s">
        <v>264</v>
      </c>
      <c r="F1824" s="177" t="s">
        <v>2705</v>
      </c>
      <c r="G1824" s="177" t="s">
        <v>245</v>
      </c>
      <c r="H1824" s="177">
        <v>4.0199999999999996</v>
      </c>
      <c r="I1824" s="177">
        <v>0</v>
      </c>
      <c r="K1824" s="177" t="s">
        <v>188</v>
      </c>
      <c r="M1824" s="177" t="s">
        <v>2674</v>
      </c>
    </row>
    <row r="1825" spans="1:13" x14ac:dyDescent="0.25">
      <c r="A1825" s="179">
        <v>43100</v>
      </c>
      <c r="B1825" s="177">
        <v>3710</v>
      </c>
      <c r="C1825" s="177" t="str">
        <f>VLOOKUP(B1825,'Chart of Accounts'!A:B,2,FALSE)</f>
        <v>Photocopying</v>
      </c>
      <c r="D1825" s="177" t="s">
        <v>265</v>
      </c>
      <c r="E1825" s="177" t="s">
        <v>264</v>
      </c>
      <c r="F1825" s="177" t="s">
        <v>2704</v>
      </c>
      <c r="G1825" s="177" t="s">
        <v>245</v>
      </c>
      <c r="H1825" s="177">
        <v>6.32</v>
      </c>
      <c r="I1825" s="177">
        <v>0</v>
      </c>
      <c r="K1825" s="177" t="s">
        <v>188</v>
      </c>
      <c r="M1825" s="177" t="s">
        <v>2674</v>
      </c>
    </row>
    <row r="1826" spans="1:13" x14ac:dyDescent="0.25">
      <c r="A1826" s="179">
        <v>43100</v>
      </c>
      <c r="B1826" s="177">
        <v>3710</v>
      </c>
      <c r="C1826" s="177" t="str">
        <f>VLOOKUP(B1826,'Chart of Accounts'!A:B,2,FALSE)</f>
        <v>Photocopying</v>
      </c>
      <c r="D1826" s="177" t="s">
        <v>265</v>
      </c>
      <c r="E1826" s="177" t="s">
        <v>264</v>
      </c>
      <c r="F1826" s="177" t="s">
        <v>2703</v>
      </c>
      <c r="G1826" s="177" t="s">
        <v>245</v>
      </c>
      <c r="H1826" s="177">
        <v>2.44</v>
      </c>
      <c r="I1826" s="177">
        <v>0</v>
      </c>
      <c r="K1826" s="177" t="s">
        <v>188</v>
      </c>
      <c r="M1826" s="177" t="s">
        <v>2674</v>
      </c>
    </row>
    <row r="1827" spans="1:13" x14ac:dyDescent="0.25">
      <c r="A1827" s="179">
        <v>43100</v>
      </c>
      <c r="B1827" s="177">
        <v>3710</v>
      </c>
      <c r="C1827" s="177" t="str">
        <f>VLOOKUP(B1827,'Chart of Accounts'!A:B,2,FALSE)</f>
        <v>Photocopying</v>
      </c>
      <c r="D1827" s="177" t="s">
        <v>265</v>
      </c>
      <c r="E1827" s="177" t="s">
        <v>264</v>
      </c>
      <c r="F1827" s="177" t="s">
        <v>2702</v>
      </c>
      <c r="G1827" s="177" t="s">
        <v>245</v>
      </c>
      <c r="H1827" s="177">
        <v>1.85</v>
      </c>
      <c r="I1827" s="177">
        <v>0</v>
      </c>
      <c r="K1827" s="177" t="s">
        <v>188</v>
      </c>
      <c r="M1827" s="177" t="s">
        <v>2674</v>
      </c>
    </row>
    <row r="1828" spans="1:13" x14ac:dyDescent="0.25">
      <c r="A1828" s="179">
        <v>43100</v>
      </c>
      <c r="B1828" s="177">
        <v>3710</v>
      </c>
      <c r="C1828" s="177" t="str">
        <f>VLOOKUP(B1828,'Chart of Accounts'!A:B,2,FALSE)</f>
        <v>Photocopying</v>
      </c>
      <c r="D1828" s="177" t="s">
        <v>265</v>
      </c>
      <c r="E1828" s="177" t="s">
        <v>264</v>
      </c>
      <c r="F1828" s="177" t="s">
        <v>2701</v>
      </c>
      <c r="G1828" s="177" t="s">
        <v>245</v>
      </c>
      <c r="H1828" s="177">
        <v>0.16</v>
      </c>
      <c r="I1828" s="177">
        <v>0</v>
      </c>
      <c r="K1828" s="177" t="s">
        <v>188</v>
      </c>
      <c r="M1828" s="177" t="s">
        <v>2674</v>
      </c>
    </row>
    <row r="1829" spans="1:13" x14ac:dyDescent="0.25">
      <c r="A1829" s="179">
        <v>43100</v>
      </c>
      <c r="B1829" s="177">
        <v>3710</v>
      </c>
      <c r="C1829" s="177" t="str">
        <f>VLOOKUP(B1829,'Chart of Accounts'!A:B,2,FALSE)</f>
        <v>Photocopying</v>
      </c>
      <c r="D1829" s="177" t="s">
        <v>265</v>
      </c>
      <c r="E1829" s="177" t="s">
        <v>264</v>
      </c>
      <c r="F1829" s="177" t="s">
        <v>2700</v>
      </c>
      <c r="G1829" s="177" t="s">
        <v>245</v>
      </c>
      <c r="H1829" s="177">
        <v>20.47</v>
      </c>
      <c r="I1829" s="177">
        <v>0</v>
      </c>
      <c r="K1829" s="177" t="s">
        <v>188</v>
      </c>
      <c r="M1829" s="177" t="s">
        <v>2674</v>
      </c>
    </row>
    <row r="1830" spans="1:13" x14ac:dyDescent="0.25">
      <c r="A1830" s="179">
        <v>43100</v>
      </c>
      <c r="B1830" s="177">
        <v>3710</v>
      </c>
      <c r="C1830" s="177" t="str">
        <f>VLOOKUP(B1830,'Chart of Accounts'!A:B,2,FALSE)</f>
        <v>Photocopying</v>
      </c>
      <c r="D1830" s="177" t="s">
        <v>265</v>
      </c>
      <c r="E1830" s="177" t="s">
        <v>264</v>
      </c>
      <c r="F1830" s="177" t="s">
        <v>2699</v>
      </c>
      <c r="G1830" s="177" t="s">
        <v>245</v>
      </c>
      <c r="H1830" s="177">
        <v>30.14</v>
      </c>
      <c r="I1830" s="177">
        <v>0</v>
      </c>
      <c r="K1830" s="177" t="s">
        <v>188</v>
      </c>
      <c r="M1830" s="177" t="s">
        <v>2674</v>
      </c>
    </row>
    <row r="1831" spans="1:13" x14ac:dyDescent="0.25">
      <c r="A1831" s="179">
        <v>43100</v>
      </c>
      <c r="B1831" s="177">
        <v>3710</v>
      </c>
      <c r="C1831" s="177" t="str">
        <f>VLOOKUP(B1831,'Chart of Accounts'!A:B,2,FALSE)</f>
        <v>Photocopying</v>
      </c>
      <c r="D1831" s="177" t="s">
        <v>265</v>
      </c>
      <c r="E1831" s="177" t="s">
        <v>264</v>
      </c>
      <c r="F1831" s="177" t="s">
        <v>2698</v>
      </c>
      <c r="G1831" s="177" t="s">
        <v>245</v>
      </c>
      <c r="H1831" s="177">
        <v>0.3</v>
      </c>
      <c r="I1831" s="177">
        <v>0</v>
      </c>
      <c r="K1831" s="177" t="s">
        <v>188</v>
      </c>
      <c r="M1831" s="177" t="s">
        <v>2674</v>
      </c>
    </row>
    <row r="1832" spans="1:13" x14ac:dyDescent="0.25">
      <c r="A1832" s="179">
        <v>43100</v>
      </c>
      <c r="B1832" s="177">
        <v>3710</v>
      </c>
      <c r="C1832" s="177" t="str">
        <f>VLOOKUP(B1832,'Chart of Accounts'!A:B,2,FALSE)</f>
        <v>Photocopying</v>
      </c>
      <c r="D1832" s="177" t="s">
        <v>265</v>
      </c>
      <c r="E1832" s="177" t="s">
        <v>264</v>
      </c>
      <c r="F1832" s="177" t="s">
        <v>2697</v>
      </c>
      <c r="G1832" s="177" t="s">
        <v>245</v>
      </c>
      <c r="H1832" s="177">
        <v>2.14</v>
      </c>
      <c r="I1832" s="177">
        <v>0</v>
      </c>
      <c r="K1832" s="177" t="s">
        <v>188</v>
      </c>
      <c r="M1832" s="177" t="s">
        <v>2674</v>
      </c>
    </row>
    <row r="1833" spans="1:13" x14ac:dyDescent="0.25">
      <c r="A1833" s="179">
        <v>43100</v>
      </c>
      <c r="B1833" s="177">
        <v>3710</v>
      </c>
      <c r="C1833" s="177" t="str">
        <f>VLOOKUP(B1833,'Chart of Accounts'!A:B,2,FALSE)</f>
        <v>Photocopying</v>
      </c>
      <c r="D1833" s="177" t="s">
        <v>265</v>
      </c>
      <c r="E1833" s="177" t="s">
        <v>264</v>
      </c>
      <c r="F1833" s="177" t="s">
        <v>2696</v>
      </c>
      <c r="G1833" s="177" t="s">
        <v>245</v>
      </c>
      <c r="H1833" s="177">
        <v>14.08</v>
      </c>
      <c r="I1833" s="177">
        <v>0</v>
      </c>
      <c r="K1833" s="177" t="s">
        <v>188</v>
      </c>
      <c r="M1833" s="177" t="s">
        <v>2674</v>
      </c>
    </row>
    <row r="1834" spans="1:13" x14ac:dyDescent="0.25">
      <c r="A1834" s="179">
        <v>43100</v>
      </c>
      <c r="B1834" s="177">
        <v>3710</v>
      </c>
      <c r="C1834" s="177" t="str">
        <f>VLOOKUP(B1834,'Chart of Accounts'!A:B,2,FALSE)</f>
        <v>Photocopying</v>
      </c>
      <c r="D1834" s="177" t="s">
        <v>265</v>
      </c>
      <c r="E1834" s="177" t="s">
        <v>264</v>
      </c>
      <c r="F1834" s="177" t="s">
        <v>2695</v>
      </c>
      <c r="G1834" s="177" t="s">
        <v>245</v>
      </c>
      <c r="H1834" s="177">
        <v>13</v>
      </c>
      <c r="I1834" s="177">
        <v>0</v>
      </c>
      <c r="K1834" s="177" t="s">
        <v>188</v>
      </c>
      <c r="M1834" s="177" t="s">
        <v>2674</v>
      </c>
    </row>
    <row r="1835" spans="1:13" x14ac:dyDescent="0.25">
      <c r="A1835" s="179">
        <v>43100</v>
      </c>
      <c r="B1835" s="177">
        <v>3710</v>
      </c>
      <c r="C1835" s="177" t="str">
        <f>VLOOKUP(B1835,'Chart of Accounts'!A:B,2,FALSE)</f>
        <v>Photocopying</v>
      </c>
      <c r="D1835" s="177" t="s">
        <v>265</v>
      </c>
      <c r="E1835" s="177" t="s">
        <v>264</v>
      </c>
      <c r="F1835" s="177" t="s">
        <v>2694</v>
      </c>
      <c r="G1835" s="177" t="s">
        <v>245</v>
      </c>
      <c r="H1835" s="177">
        <v>1.83</v>
      </c>
      <c r="I1835" s="177">
        <v>0</v>
      </c>
      <c r="K1835" s="177" t="s">
        <v>188</v>
      </c>
      <c r="M1835" s="177" t="s">
        <v>2674</v>
      </c>
    </row>
    <row r="1836" spans="1:13" x14ac:dyDescent="0.25">
      <c r="A1836" s="179">
        <v>43100</v>
      </c>
      <c r="B1836" s="177">
        <v>3710</v>
      </c>
      <c r="C1836" s="177" t="str">
        <f>VLOOKUP(B1836,'Chart of Accounts'!A:B,2,FALSE)</f>
        <v>Photocopying</v>
      </c>
      <c r="D1836" s="177" t="s">
        <v>265</v>
      </c>
      <c r="E1836" s="177" t="s">
        <v>264</v>
      </c>
      <c r="F1836" s="177" t="s">
        <v>2693</v>
      </c>
      <c r="G1836" s="177" t="s">
        <v>245</v>
      </c>
      <c r="H1836" s="177">
        <v>16.14</v>
      </c>
      <c r="I1836" s="177">
        <v>0</v>
      </c>
      <c r="K1836" s="177" t="s">
        <v>188</v>
      </c>
      <c r="M1836" s="177" t="s">
        <v>2674</v>
      </c>
    </row>
    <row r="1837" spans="1:13" x14ac:dyDescent="0.25">
      <c r="A1837" s="179">
        <v>43100</v>
      </c>
      <c r="B1837" s="177">
        <v>3710</v>
      </c>
      <c r="C1837" s="177" t="str">
        <f>VLOOKUP(B1837,'Chart of Accounts'!A:B,2,FALSE)</f>
        <v>Photocopying</v>
      </c>
      <c r="D1837" s="177" t="s">
        <v>265</v>
      </c>
      <c r="E1837" s="177" t="s">
        <v>264</v>
      </c>
      <c r="F1837" s="177" t="s">
        <v>2692</v>
      </c>
      <c r="G1837" s="177" t="s">
        <v>245</v>
      </c>
      <c r="H1837" s="177">
        <v>11.37</v>
      </c>
      <c r="I1837" s="177">
        <v>0</v>
      </c>
      <c r="K1837" s="177" t="s">
        <v>188</v>
      </c>
      <c r="M1837" s="177" t="s">
        <v>2674</v>
      </c>
    </row>
    <row r="1838" spans="1:13" x14ac:dyDescent="0.25">
      <c r="A1838" s="179">
        <v>43100</v>
      </c>
      <c r="B1838" s="177">
        <v>3710</v>
      </c>
      <c r="C1838" s="177" t="str">
        <f>VLOOKUP(B1838,'Chart of Accounts'!A:B,2,FALSE)</f>
        <v>Photocopying</v>
      </c>
      <c r="D1838" s="177" t="s">
        <v>265</v>
      </c>
      <c r="E1838" s="177" t="s">
        <v>264</v>
      </c>
      <c r="F1838" s="177" t="s">
        <v>2691</v>
      </c>
      <c r="G1838" s="177" t="s">
        <v>245</v>
      </c>
      <c r="H1838" s="177">
        <v>7.41</v>
      </c>
      <c r="I1838" s="177">
        <v>0</v>
      </c>
      <c r="K1838" s="177" t="s">
        <v>188</v>
      </c>
      <c r="M1838" s="177" t="s">
        <v>2674</v>
      </c>
    </row>
    <row r="1839" spans="1:13" x14ac:dyDescent="0.25">
      <c r="A1839" s="179">
        <v>43100</v>
      </c>
      <c r="B1839" s="177">
        <v>3710</v>
      </c>
      <c r="C1839" s="177" t="str">
        <f>VLOOKUP(B1839,'Chart of Accounts'!A:B,2,FALSE)</f>
        <v>Photocopying</v>
      </c>
      <c r="D1839" s="177" t="s">
        <v>265</v>
      </c>
      <c r="E1839" s="177" t="s">
        <v>264</v>
      </c>
      <c r="F1839" s="177" t="s">
        <v>2690</v>
      </c>
      <c r="G1839" s="177" t="s">
        <v>245</v>
      </c>
      <c r="H1839" s="177">
        <v>0.9</v>
      </c>
      <c r="I1839" s="177">
        <v>0</v>
      </c>
      <c r="K1839" s="177" t="s">
        <v>188</v>
      </c>
      <c r="M1839" s="177" t="s">
        <v>2674</v>
      </c>
    </row>
    <row r="1840" spans="1:13" x14ac:dyDescent="0.25">
      <c r="A1840" s="179">
        <v>43100</v>
      </c>
      <c r="B1840" s="177">
        <v>3710</v>
      </c>
      <c r="C1840" s="177" t="str">
        <f>VLOOKUP(B1840,'Chart of Accounts'!A:B,2,FALSE)</f>
        <v>Photocopying</v>
      </c>
      <c r="D1840" s="177" t="s">
        <v>265</v>
      </c>
      <c r="E1840" s="177" t="s">
        <v>264</v>
      </c>
      <c r="F1840" s="177" t="s">
        <v>2689</v>
      </c>
      <c r="G1840" s="177" t="s">
        <v>245</v>
      </c>
      <c r="H1840" s="177">
        <v>4.8899999999999997</v>
      </c>
      <c r="I1840" s="177">
        <v>0</v>
      </c>
      <c r="K1840" s="177" t="s">
        <v>188</v>
      </c>
      <c r="M1840" s="177" t="s">
        <v>2674</v>
      </c>
    </row>
    <row r="1841" spans="1:14" x14ac:dyDescent="0.25">
      <c r="A1841" s="179">
        <v>43100</v>
      </c>
      <c r="B1841" s="177">
        <v>3710</v>
      </c>
      <c r="C1841" s="177" t="str">
        <f>VLOOKUP(B1841,'Chart of Accounts'!A:B,2,FALSE)</f>
        <v>Photocopying</v>
      </c>
      <c r="D1841" s="177" t="s">
        <v>265</v>
      </c>
      <c r="E1841" s="177" t="s">
        <v>264</v>
      </c>
      <c r="F1841" s="177" t="s">
        <v>2688</v>
      </c>
      <c r="G1841" s="177" t="s">
        <v>245</v>
      </c>
      <c r="H1841" s="177">
        <v>30.23</v>
      </c>
      <c r="I1841" s="177">
        <v>0</v>
      </c>
      <c r="K1841" s="177" t="s">
        <v>188</v>
      </c>
      <c r="M1841" s="177" t="s">
        <v>2674</v>
      </c>
    </row>
    <row r="1842" spans="1:14" x14ac:dyDescent="0.25">
      <c r="A1842" s="179">
        <v>43100</v>
      </c>
      <c r="B1842" s="177">
        <v>3710</v>
      </c>
      <c r="C1842" s="177" t="str">
        <f>VLOOKUP(B1842,'Chart of Accounts'!A:B,2,FALSE)</f>
        <v>Photocopying</v>
      </c>
      <c r="D1842" s="177" t="s">
        <v>265</v>
      </c>
      <c r="E1842" s="177" t="s">
        <v>264</v>
      </c>
      <c r="F1842" s="177" t="s">
        <v>2687</v>
      </c>
      <c r="G1842" s="177" t="s">
        <v>245</v>
      </c>
      <c r="H1842" s="177">
        <v>13.38</v>
      </c>
      <c r="I1842" s="177">
        <v>0</v>
      </c>
      <c r="K1842" s="177" t="s">
        <v>188</v>
      </c>
      <c r="M1842" s="177" t="s">
        <v>2674</v>
      </c>
    </row>
    <row r="1843" spans="1:14" x14ac:dyDescent="0.25">
      <c r="A1843" s="179">
        <v>43100</v>
      </c>
      <c r="B1843" s="177">
        <v>3710</v>
      </c>
      <c r="C1843" s="177" t="str">
        <f>VLOOKUP(B1843,'Chart of Accounts'!A:B,2,FALSE)</f>
        <v>Photocopying</v>
      </c>
      <c r="D1843" s="177" t="s">
        <v>265</v>
      </c>
      <c r="E1843" s="177" t="s">
        <v>264</v>
      </c>
      <c r="F1843" s="177" t="s">
        <v>2686</v>
      </c>
      <c r="G1843" s="177" t="s">
        <v>245</v>
      </c>
      <c r="H1843" s="177">
        <v>8.26</v>
      </c>
      <c r="I1843" s="177">
        <v>0</v>
      </c>
      <c r="K1843" s="177" t="s">
        <v>188</v>
      </c>
      <c r="M1843" s="177" t="s">
        <v>2674</v>
      </c>
    </row>
    <row r="1844" spans="1:14" x14ac:dyDescent="0.25">
      <c r="A1844" s="179">
        <v>43100</v>
      </c>
      <c r="B1844" s="177">
        <v>3710</v>
      </c>
      <c r="C1844" s="177" t="str">
        <f>VLOOKUP(B1844,'Chart of Accounts'!A:B,2,FALSE)</f>
        <v>Photocopying</v>
      </c>
      <c r="D1844" s="177" t="s">
        <v>265</v>
      </c>
      <c r="E1844" s="177" t="s">
        <v>264</v>
      </c>
      <c r="F1844" s="177" t="s">
        <v>2685</v>
      </c>
      <c r="G1844" s="177" t="s">
        <v>245</v>
      </c>
      <c r="H1844" s="177">
        <v>3.34</v>
      </c>
      <c r="I1844" s="177">
        <v>0</v>
      </c>
      <c r="K1844" s="177" t="s">
        <v>188</v>
      </c>
      <c r="M1844" s="177" t="s">
        <v>2674</v>
      </c>
    </row>
    <row r="1845" spans="1:14" x14ac:dyDescent="0.25">
      <c r="A1845" s="179">
        <v>43100</v>
      </c>
      <c r="B1845" s="177">
        <v>3710</v>
      </c>
      <c r="C1845" s="177" t="str">
        <f>VLOOKUP(B1845,'Chart of Accounts'!A:B,2,FALSE)</f>
        <v>Photocopying</v>
      </c>
      <c r="D1845" s="177" t="s">
        <v>265</v>
      </c>
      <c r="E1845" s="177" t="s">
        <v>264</v>
      </c>
      <c r="F1845" s="177" t="s">
        <v>2684</v>
      </c>
      <c r="G1845" s="177" t="s">
        <v>245</v>
      </c>
      <c r="H1845" s="177">
        <v>6.18</v>
      </c>
      <c r="I1845" s="177">
        <v>0</v>
      </c>
      <c r="K1845" s="177" t="s">
        <v>188</v>
      </c>
      <c r="M1845" s="177" t="s">
        <v>2674</v>
      </c>
    </row>
    <row r="1846" spans="1:14" x14ac:dyDescent="0.25">
      <c r="A1846" s="179">
        <v>43100</v>
      </c>
      <c r="B1846" s="177">
        <v>3710</v>
      </c>
      <c r="C1846" s="177" t="str">
        <f>VLOOKUP(B1846,'Chart of Accounts'!A:B,2,FALSE)</f>
        <v>Photocopying</v>
      </c>
      <c r="D1846" s="177" t="s">
        <v>265</v>
      </c>
      <c r="E1846" s="177" t="s">
        <v>264</v>
      </c>
      <c r="F1846" s="177" t="s">
        <v>2683</v>
      </c>
      <c r="G1846" s="177" t="s">
        <v>245</v>
      </c>
      <c r="H1846" s="177">
        <v>0.24</v>
      </c>
      <c r="I1846" s="177">
        <v>0</v>
      </c>
      <c r="K1846" s="177" t="s">
        <v>188</v>
      </c>
      <c r="M1846" s="177" t="s">
        <v>2674</v>
      </c>
    </row>
    <row r="1847" spans="1:14" x14ac:dyDescent="0.25">
      <c r="A1847" s="179">
        <v>43100</v>
      </c>
      <c r="B1847" s="177">
        <v>3710</v>
      </c>
      <c r="C1847" s="177" t="str">
        <f>VLOOKUP(B1847,'Chart of Accounts'!A:B,2,FALSE)</f>
        <v>Photocopying</v>
      </c>
      <c r="D1847" s="177" t="s">
        <v>265</v>
      </c>
      <c r="E1847" s="177" t="s">
        <v>264</v>
      </c>
      <c r="F1847" s="177" t="s">
        <v>2682</v>
      </c>
      <c r="G1847" s="177" t="s">
        <v>245</v>
      </c>
      <c r="H1847" s="177">
        <v>24.99</v>
      </c>
      <c r="I1847" s="177">
        <v>0</v>
      </c>
      <c r="K1847" s="177" t="s">
        <v>188</v>
      </c>
      <c r="M1847" s="177" t="s">
        <v>2674</v>
      </c>
    </row>
    <row r="1848" spans="1:14" x14ac:dyDescent="0.25">
      <c r="A1848" s="179">
        <v>43100</v>
      </c>
      <c r="B1848" s="177">
        <v>3710</v>
      </c>
      <c r="C1848" s="177" t="str">
        <f>VLOOKUP(B1848,'Chart of Accounts'!A:B,2,FALSE)</f>
        <v>Photocopying</v>
      </c>
      <c r="D1848" s="177" t="s">
        <v>265</v>
      </c>
      <c r="E1848" s="177" t="s">
        <v>264</v>
      </c>
      <c r="F1848" s="177" t="s">
        <v>2681</v>
      </c>
      <c r="G1848" s="177" t="s">
        <v>245</v>
      </c>
      <c r="H1848" s="177">
        <v>0.3</v>
      </c>
      <c r="I1848" s="177">
        <v>0</v>
      </c>
      <c r="K1848" s="177" t="s">
        <v>188</v>
      </c>
      <c r="M1848" s="177" t="s">
        <v>2674</v>
      </c>
    </row>
    <row r="1849" spans="1:14" x14ac:dyDescent="0.25">
      <c r="A1849" s="179">
        <v>43100</v>
      </c>
      <c r="B1849" s="177">
        <v>3710</v>
      </c>
      <c r="C1849" s="177" t="str">
        <f>VLOOKUP(B1849,'Chart of Accounts'!A:B,2,FALSE)</f>
        <v>Photocopying</v>
      </c>
      <c r="D1849" s="177" t="s">
        <v>265</v>
      </c>
      <c r="E1849" s="177" t="s">
        <v>264</v>
      </c>
      <c r="F1849" s="177" t="s">
        <v>2680</v>
      </c>
      <c r="G1849" s="177" t="s">
        <v>245</v>
      </c>
      <c r="H1849" s="177">
        <v>11.46</v>
      </c>
      <c r="I1849" s="177">
        <v>0</v>
      </c>
      <c r="K1849" s="177" t="s">
        <v>188</v>
      </c>
      <c r="M1849" s="177" t="s">
        <v>2674</v>
      </c>
    </row>
    <row r="1850" spans="1:14" x14ac:dyDescent="0.25">
      <c r="A1850" s="179">
        <v>43100</v>
      </c>
      <c r="B1850" s="177">
        <v>3710</v>
      </c>
      <c r="C1850" s="177" t="str">
        <f>VLOOKUP(B1850,'Chart of Accounts'!A:B,2,FALSE)</f>
        <v>Photocopying</v>
      </c>
      <c r="D1850" s="177" t="s">
        <v>265</v>
      </c>
      <c r="E1850" s="177" t="s">
        <v>264</v>
      </c>
      <c r="F1850" s="177" t="s">
        <v>2679</v>
      </c>
      <c r="G1850" s="177" t="s">
        <v>245</v>
      </c>
      <c r="H1850" s="177">
        <v>3.24</v>
      </c>
      <c r="I1850" s="177">
        <v>0</v>
      </c>
      <c r="K1850" s="177" t="s">
        <v>188</v>
      </c>
      <c r="M1850" s="177" t="s">
        <v>2674</v>
      </c>
    </row>
    <row r="1851" spans="1:14" x14ac:dyDescent="0.25">
      <c r="A1851" s="179">
        <v>43100</v>
      </c>
      <c r="B1851" s="177">
        <v>3710</v>
      </c>
      <c r="C1851" s="177" t="str">
        <f>VLOOKUP(B1851,'Chart of Accounts'!A:B,2,FALSE)</f>
        <v>Photocopying</v>
      </c>
      <c r="D1851" s="177" t="s">
        <v>265</v>
      </c>
      <c r="E1851" s="177" t="s">
        <v>264</v>
      </c>
      <c r="F1851" s="177" t="s">
        <v>2678</v>
      </c>
      <c r="G1851" s="177" t="s">
        <v>245</v>
      </c>
      <c r="H1851" s="177">
        <v>0.47</v>
      </c>
      <c r="I1851" s="177">
        <v>0</v>
      </c>
      <c r="K1851" s="177" t="s">
        <v>188</v>
      </c>
      <c r="M1851" s="177" t="s">
        <v>2674</v>
      </c>
    </row>
    <row r="1852" spans="1:14" x14ac:dyDescent="0.25">
      <c r="A1852" s="179">
        <v>43100</v>
      </c>
      <c r="B1852" s="177">
        <v>3710</v>
      </c>
      <c r="C1852" s="177" t="str">
        <f>VLOOKUP(B1852,'Chart of Accounts'!A:B,2,FALSE)</f>
        <v>Photocopying</v>
      </c>
      <c r="D1852" s="177" t="s">
        <v>265</v>
      </c>
      <c r="E1852" s="177" t="s">
        <v>264</v>
      </c>
      <c r="F1852" s="177" t="s">
        <v>2677</v>
      </c>
      <c r="G1852" s="177" t="s">
        <v>245</v>
      </c>
      <c r="H1852" s="177">
        <v>10.67</v>
      </c>
      <c r="I1852" s="177">
        <v>0</v>
      </c>
      <c r="K1852" s="177" t="s">
        <v>188</v>
      </c>
      <c r="M1852" s="177" t="s">
        <v>2674</v>
      </c>
    </row>
    <row r="1853" spans="1:14" x14ac:dyDescent="0.25">
      <c r="A1853" s="179">
        <v>43100</v>
      </c>
      <c r="B1853" s="177">
        <v>3710</v>
      </c>
      <c r="C1853" s="177" t="str">
        <f>VLOOKUP(B1853,'Chart of Accounts'!A:B,2,FALSE)</f>
        <v>Photocopying</v>
      </c>
      <c r="D1853" s="177" t="s">
        <v>265</v>
      </c>
      <c r="E1853" s="177" t="s">
        <v>264</v>
      </c>
      <c r="F1853" s="177" t="s">
        <v>2676</v>
      </c>
      <c r="G1853" s="177" t="s">
        <v>245</v>
      </c>
      <c r="H1853" s="177">
        <v>18.28</v>
      </c>
      <c r="I1853" s="177">
        <v>0</v>
      </c>
      <c r="K1853" s="177" t="s">
        <v>188</v>
      </c>
      <c r="M1853" s="177" t="s">
        <v>2674</v>
      </c>
    </row>
    <row r="1854" spans="1:14" x14ac:dyDescent="0.25">
      <c r="A1854" s="179">
        <v>43100</v>
      </c>
      <c r="B1854" s="177">
        <v>3710</v>
      </c>
      <c r="C1854" s="177" t="str">
        <f>VLOOKUP(B1854,'Chart of Accounts'!A:B,2,FALSE)</f>
        <v>Photocopying</v>
      </c>
      <c r="D1854" s="177" t="s">
        <v>265</v>
      </c>
      <c r="E1854" s="177" t="s">
        <v>264</v>
      </c>
      <c r="F1854" s="177" t="s">
        <v>2675</v>
      </c>
      <c r="G1854" s="177" t="s">
        <v>245</v>
      </c>
      <c r="H1854" s="177">
        <v>43.6</v>
      </c>
      <c r="I1854" s="177">
        <v>0</v>
      </c>
      <c r="K1854" s="177" t="s">
        <v>188</v>
      </c>
      <c r="M1854" s="177" t="s">
        <v>2674</v>
      </c>
    </row>
    <row r="1855" spans="1:14" x14ac:dyDescent="0.25">
      <c r="A1855" s="179">
        <v>43100</v>
      </c>
      <c r="B1855" s="177">
        <v>3710</v>
      </c>
      <c r="C1855" s="177" t="str">
        <f>VLOOKUP(B1855,'Chart of Accounts'!A:B,2,FALSE)</f>
        <v>Photocopying</v>
      </c>
      <c r="D1855" s="177" t="s">
        <v>265</v>
      </c>
      <c r="E1855" s="177" t="s">
        <v>264</v>
      </c>
      <c r="F1855" s="177" t="s">
        <v>2673</v>
      </c>
      <c r="G1855" s="177" t="s">
        <v>245</v>
      </c>
      <c r="H1855" s="177">
        <v>14.39</v>
      </c>
      <c r="I1855" s="177">
        <v>0</v>
      </c>
      <c r="J1855" s="177" t="s">
        <v>194</v>
      </c>
      <c r="K1855" s="177" t="s">
        <v>201</v>
      </c>
      <c r="L1855" s="177" t="s">
        <v>201</v>
      </c>
      <c r="M1855" s="177" t="s">
        <v>2671</v>
      </c>
      <c r="N1855" s="177" t="s">
        <v>333</v>
      </c>
    </row>
    <row r="1856" spans="1:14" x14ac:dyDescent="0.25">
      <c r="A1856" s="179">
        <v>43100</v>
      </c>
      <c r="B1856" s="177">
        <v>3710</v>
      </c>
      <c r="C1856" s="177" t="str">
        <f>VLOOKUP(B1856,'Chart of Accounts'!A:B,2,FALSE)</f>
        <v>Photocopying</v>
      </c>
      <c r="D1856" s="177" t="s">
        <v>265</v>
      </c>
      <c r="E1856" s="177" t="s">
        <v>264</v>
      </c>
      <c r="F1856" s="177" t="s">
        <v>2672</v>
      </c>
      <c r="G1856" s="177" t="s">
        <v>245</v>
      </c>
      <c r="H1856" s="177">
        <v>2.4900000000000002</v>
      </c>
      <c r="I1856" s="177">
        <v>0</v>
      </c>
      <c r="J1856" s="177" t="s">
        <v>194</v>
      </c>
      <c r="K1856" s="177" t="s">
        <v>201</v>
      </c>
      <c r="L1856" s="177" t="s">
        <v>201</v>
      </c>
      <c r="M1856" s="177" t="s">
        <v>2671</v>
      </c>
      <c r="N1856" s="177" t="s">
        <v>333</v>
      </c>
    </row>
    <row r="1857" spans="1:13" x14ac:dyDescent="0.25">
      <c r="A1857" s="179">
        <v>43131</v>
      </c>
      <c r="B1857" s="177">
        <v>3710</v>
      </c>
      <c r="C1857" s="177" t="str">
        <f>VLOOKUP(B1857,'Chart of Accounts'!A:B,2,FALSE)</f>
        <v>Photocopying</v>
      </c>
      <c r="D1857" s="177" t="s">
        <v>265</v>
      </c>
      <c r="E1857" s="177" t="s">
        <v>264</v>
      </c>
      <c r="F1857" s="177" t="s">
        <v>2670</v>
      </c>
      <c r="G1857" s="177" t="s">
        <v>245</v>
      </c>
      <c r="H1857" s="177">
        <v>2.36</v>
      </c>
      <c r="I1857" s="177">
        <v>0</v>
      </c>
      <c r="K1857" s="177" t="s">
        <v>201</v>
      </c>
      <c r="M1857" s="177" t="s">
        <v>2644</v>
      </c>
    </row>
    <row r="1858" spans="1:13" x14ac:dyDescent="0.25">
      <c r="A1858" s="179">
        <v>43131</v>
      </c>
      <c r="B1858" s="177">
        <v>3710</v>
      </c>
      <c r="C1858" s="177" t="str">
        <f>VLOOKUP(B1858,'Chart of Accounts'!A:B,2,FALSE)</f>
        <v>Photocopying</v>
      </c>
      <c r="D1858" s="177" t="s">
        <v>265</v>
      </c>
      <c r="E1858" s="177" t="s">
        <v>264</v>
      </c>
      <c r="F1858" s="177" t="s">
        <v>2669</v>
      </c>
      <c r="G1858" s="177" t="s">
        <v>245</v>
      </c>
      <c r="H1858" s="177">
        <v>1.42</v>
      </c>
      <c r="I1858" s="177">
        <v>0</v>
      </c>
      <c r="K1858" s="177" t="s">
        <v>201</v>
      </c>
      <c r="M1858" s="177" t="s">
        <v>2644</v>
      </c>
    </row>
    <row r="1859" spans="1:13" x14ac:dyDescent="0.25">
      <c r="A1859" s="179">
        <v>43131</v>
      </c>
      <c r="B1859" s="177">
        <v>3710</v>
      </c>
      <c r="C1859" s="177" t="str">
        <f>VLOOKUP(B1859,'Chart of Accounts'!A:B,2,FALSE)</f>
        <v>Photocopying</v>
      </c>
      <c r="D1859" s="177" t="s">
        <v>265</v>
      </c>
      <c r="E1859" s="177" t="s">
        <v>264</v>
      </c>
      <c r="F1859" s="177" t="s">
        <v>2668</v>
      </c>
      <c r="G1859" s="177" t="s">
        <v>245</v>
      </c>
      <c r="H1859" s="177">
        <v>0.17</v>
      </c>
      <c r="I1859" s="177">
        <v>0</v>
      </c>
      <c r="K1859" s="177" t="s">
        <v>201</v>
      </c>
      <c r="M1859" s="177" t="s">
        <v>2644</v>
      </c>
    </row>
    <row r="1860" spans="1:13" x14ac:dyDescent="0.25">
      <c r="A1860" s="179">
        <v>43131</v>
      </c>
      <c r="B1860" s="177">
        <v>3710</v>
      </c>
      <c r="C1860" s="177" t="str">
        <f>VLOOKUP(B1860,'Chart of Accounts'!A:B,2,FALSE)</f>
        <v>Photocopying</v>
      </c>
      <c r="D1860" s="177" t="s">
        <v>265</v>
      </c>
      <c r="E1860" s="177" t="s">
        <v>264</v>
      </c>
      <c r="F1860" s="177" t="s">
        <v>2667</v>
      </c>
      <c r="G1860" s="177" t="s">
        <v>245</v>
      </c>
      <c r="H1860" s="177">
        <v>0.16</v>
      </c>
      <c r="I1860" s="177">
        <v>0</v>
      </c>
      <c r="K1860" s="177" t="s">
        <v>201</v>
      </c>
      <c r="M1860" s="177" t="s">
        <v>2644</v>
      </c>
    </row>
    <row r="1861" spans="1:13" x14ac:dyDescent="0.25">
      <c r="A1861" s="179">
        <v>43131</v>
      </c>
      <c r="B1861" s="177">
        <v>3710</v>
      </c>
      <c r="C1861" s="177" t="str">
        <f>VLOOKUP(B1861,'Chart of Accounts'!A:B,2,FALSE)</f>
        <v>Photocopying</v>
      </c>
      <c r="D1861" s="177" t="s">
        <v>265</v>
      </c>
      <c r="E1861" s="177" t="s">
        <v>264</v>
      </c>
      <c r="F1861" s="177" t="s">
        <v>2666</v>
      </c>
      <c r="G1861" s="177" t="s">
        <v>245</v>
      </c>
      <c r="H1861" s="177">
        <v>1.06</v>
      </c>
      <c r="I1861" s="177">
        <v>0</v>
      </c>
      <c r="K1861" s="177" t="s">
        <v>201</v>
      </c>
      <c r="M1861" s="177" t="s">
        <v>2644</v>
      </c>
    </row>
    <row r="1862" spans="1:13" x14ac:dyDescent="0.25">
      <c r="A1862" s="179">
        <v>43131</v>
      </c>
      <c r="B1862" s="177">
        <v>3710</v>
      </c>
      <c r="C1862" s="177" t="str">
        <f>VLOOKUP(B1862,'Chart of Accounts'!A:B,2,FALSE)</f>
        <v>Photocopying</v>
      </c>
      <c r="D1862" s="177" t="s">
        <v>265</v>
      </c>
      <c r="E1862" s="177" t="s">
        <v>264</v>
      </c>
      <c r="F1862" s="177" t="s">
        <v>2665</v>
      </c>
      <c r="G1862" s="177" t="s">
        <v>245</v>
      </c>
      <c r="H1862" s="177">
        <v>0.45</v>
      </c>
      <c r="I1862" s="177">
        <v>0</v>
      </c>
      <c r="K1862" s="177" t="s">
        <v>201</v>
      </c>
      <c r="M1862" s="177" t="s">
        <v>2644</v>
      </c>
    </row>
    <row r="1863" spans="1:13" x14ac:dyDescent="0.25">
      <c r="A1863" s="179">
        <v>43131</v>
      </c>
      <c r="B1863" s="177">
        <v>3710</v>
      </c>
      <c r="C1863" s="177" t="str">
        <f>VLOOKUP(B1863,'Chart of Accounts'!A:B,2,FALSE)</f>
        <v>Photocopying</v>
      </c>
      <c r="D1863" s="177" t="s">
        <v>265</v>
      </c>
      <c r="E1863" s="177" t="s">
        <v>264</v>
      </c>
      <c r="F1863" s="177" t="s">
        <v>2664</v>
      </c>
      <c r="G1863" s="177" t="s">
        <v>245</v>
      </c>
      <c r="H1863" s="177">
        <v>9.7200000000000006</v>
      </c>
      <c r="I1863" s="177">
        <v>0</v>
      </c>
      <c r="K1863" s="177" t="s">
        <v>201</v>
      </c>
      <c r="M1863" s="177" t="s">
        <v>2644</v>
      </c>
    </row>
    <row r="1864" spans="1:13" x14ac:dyDescent="0.25">
      <c r="A1864" s="179">
        <v>43131</v>
      </c>
      <c r="B1864" s="177">
        <v>3710</v>
      </c>
      <c r="C1864" s="177" t="str">
        <f>VLOOKUP(B1864,'Chart of Accounts'!A:B,2,FALSE)</f>
        <v>Photocopying</v>
      </c>
      <c r="D1864" s="177" t="s">
        <v>265</v>
      </c>
      <c r="E1864" s="177" t="s">
        <v>264</v>
      </c>
      <c r="F1864" s="177" t="s">
        <v>2663</v>
      </c>
      <c r="G1864" s="177" t="s">
        <v>245</v>
      </c>
      <c r="H1864" s="177">
        <v>7.53</v>
      </c>
      <c r="I1864" s="177">
        <v>0</v>
      </c>
      <c r="K1864" s="177" t="s">
        <v>201</v>
      </c>
      <c r="M1864" s="177" t="s">
        <v>2644</v>
      </c>
    </row>
    <row r="1865" spans="1:13" x14ac:dyDescent="0.25">
      <c r="A1865" s="179">
        <v>43131</v>
      </c>
      <c r="B1865" s="177">
        <v>3710</v>
      </c>
      <c r="C1865" s="177" t="str">
        <f>VLOOKUP(B1865,'Chart of Accounts'!A:B,2,FALSE)</f>
        <v>Photocopying</v>
      </c>
      <c r="D1865" s="177" t="s">
        <v>265</v>
      </c>
      <c r="E1865" s="177" t="s">
        <v>264</v>
      </c>
      <c r="F1865" s="177" t="s">
        <v>2662</v>
      </c>
      <c r="G1865" s="177" t="s">
        <v>245</v>
      </c>
      <c r="H1865" s="177">
        <v>0.7</v>
      </c>
      <c r="I1865" s="177">
        <v>0</v>
      </c>
      <c r="K1865" s="177" t="s">
        <v>201</v>
      </c>
      <c r="M1865" s="177" t="s">
        <v>2644</v>
      </c>
    </row>
    <row r="1866" spans="1:13" x14ac:dyDescent="0.25">
      <c r="A1866" s="179">
        <v>43131</v>
      </c>
      <c r="B1866" s="177">
        <v>3710</v>
      </c>
      <c r="C1866" s="177" t="str">
        <f>VLOOKUP(B1866,'Chart of Accounts'!A:B,2,FALSE)</f>
        <v>Photocopying</v>
      </c>
      <c r="D1866" s="177" t="s">
        <v>265</v>
      </c>
      <c r="E1866" s="177" t="s">
        <v>264</v>
      </c>
      <c r="F1866" s="177" t="s">
        <v>2661</v>
      </c>
      <c r="G1866" s="177" t="s">
        <v>245</v>
      </c>
      <c r="H1866" s="177">
        <v>46.02</v>
      </c>
      <c r="I1866" s="177">
        <v>0</v>
      </c>
      <c r="K1866" s="177" t="s">
        <v>201</v>
      </c>
      <c r="M1866" s="177" t="s">
        <v>2644</v>
      </c>
    </row>
    <row r="1867" spans="1:13" x14ac:dyDescent="0.25">
      <c r="A1867" s="179">
        <v>43131</v>
      </c>
      <c r="B1867" s="177">
        <v>3710</v>
      </c>
      <c r="C1867" s="177" t="str">
        <f>VLOOKUP(B1867,'Chart of Accounts'!A:B,2,FALSE)</f>
        <v>Photocopying</v>
      </c>
      <c r="D1867" s="177" t="s">
        <v>265</v>
      </c>
      <c r="E1867" s="177" t="s">
        <v>264</v>
      </c>
      <c r="F1867" s="177" t="s">
        <v>2660</v>
      </c>
      <c r="G1867" s="177" t="s">
        <v>245</v>
      </c>
      <c r="H1867" s="177">
        <v>2.0499999999999998</v>
      </c>
      <c r="I1867" s="177">
        <v>0</v>
      </c>
      <c r="K1867" s="177" t="s">
        <v>201</v>
      </c>
      <c r="M1867" s="177" t="s">
        <v>2644</v>
      </c>
    </row>
    <row r="1868" spans="1:13" x14ac:dyDescent="0.25">
      <c r="A1868" s="179">
        <v>43131</v>
      </c>
      <c r="B1868" s="177">
        <v>3710</v>
      </c>
      <c r="C1868" s="177" t="str">
        <f>VLOOKUP(B1868,'Chart of Accounts'!A:B,2,FALSE)</f>
        <v>Photocopying</v>
      </c>
      <c r="D1868" s="177" t="s">
        <v>265</v>
      </c>
      <c r="E1868" s="177" t="s">
        <v>264</v>
      </c>
      <c r="F1868" s="177" t="s">
        <v>2659</v>
      </c>
      <c r="G1868" s="177" t="s">
        <v>245</v>
      </c>
      <c r="H1868" s="177">
        <v>3.66</v>
      </c>
      <c r="I1868" s="177">
        <v>0</v>
      </c>
      <c r="K1868" s="177" t="s">
        <v>201</v>
      </c>
      <c r="M1868" s="177" t="s">
        <v>2644</v>
      </c>
    </row>
    <row r="1869" spans="1:13" x14ac:dyDescent="0.25">
      <c r="A1869" s="179">
        <v>43131</v>
      </c>
      <c r="B1869" s="177">
        <v>3710</v>
      </c>
      <c r="C1869" s="177" t="str">
        <f>VLOOKUP(B1869,'Chart of Accounts'!A:B,2,FALSE)</f>
        <v>Photocopying</v>
      </c>
      <c r="D1869" s="177" t="s">
        <v>265</v>
      </c>
      <c r="E1869" s="177" t="s">
        <v>264</v>
      </c>
      <c r="F1869" s="177" t="s">
        <v>2658</v>
      </c>
      <c r="G1869" s="177" t="s">
        <v>245</v>
      </c>
      <c r="H1869" s="177">
        <v>10.85</v>
      </c>
      <c r="I1869" s="177">
        <v>0</v>
      </c>
      <c r="K1869" s="177" t="s">
        <v>201</v>
      </c>
      <c r="M1869" s="177" t="s">
        <v>2644</v>
      </c>
    </row>
    <row r="1870" spans="1:13" x14ac:dyDescent="0.25">
      <c r="A1870" s="179">
        <v>43131</v>
      </c>
      <c r="B1870" s="177">
        <v>3710</v>
      </c>
      <c r="C1870" s="177" t="str">
        <f>VLOOKUP(B1870,'Chart of Accounts'!A:B,2,FALSE)</f>
        <v>Photocopying</v>
      </c>
      <c r="D1870" s="177" t="s">
        <v>265</v>
      </c>
      <c r="E1870" s="177" t="s">
        <v>264</v>
      </c>
      <c r="F1870" s="177" t="s">
        <v>2657</v>
      </c>
      <c r="G1870" s="177" t="s">
        <v>245</v>
      </c>
      <c r="H1870" s="177">
        <v>0.61</v>
      </c>
      <c r="I1870" s="177">
        <v>0</v>
      </c>
      <c r="K1870" s="177" t="s">
        <v>201</v>
      </c>
      <c r="M1870" s="177" t="s">
        <v>2644</v>
      </c>
    </row>
    <row r="1871" spans="1:13" x14ac:dyDescent="0.25">
      <c r="A1871" s="179">
        <v>43131</v>
      </c>
      <c r="B1871" s="177">
        <v>3710</v>
      </c>
      <c r="C1871" s="177" t="str">
        <f>VLOOKUP(B1871,'Chart of Accounts'!A:B,2,FALSE)</f>
        <v>Photocopying</v>
      </c>
      <c r="D1871" s="177" t="s">
        <v>265</v>
      </c>
      <c r="E1871" s="177" t="s">
        <v>264</v>
      </c>
      <c r="F1871" s="177" t="s">
        <v>2656</v>
      </c>
      <c r="G1871" s="177" t="s">
        <v>245</v>
      </c>
      <c r="H1871" s="177">
        <v>4.4800000000000004</v>
      </c>
      <c r="I1871" s="177">
        <v>0</v>
      </c>
      <c r="K1871" s="177" t="s">
        <v>201</v>
      </c>
      <c r="M1871" s="177" t="s">
        <v>2644</v>
      </c>
    </row>
    <row r="1872" spans="1:13" x14ac:dyDescent="0.25">
      <c r="A1872" s="179">
        <v>43131</v>
      </c>
      <c r="B1872" s="177">
        <v>3710</v>
      </c>
      <c r="C1872" s="177" t="str">
        <f>VLOOKUP(B1872,'Chart of Accounts'!A:B,2,FALSE)</f>
        <v>Photocopying</v>
      </c>
      <c r="D1872" s="177" t="s">
        <v>265</v>
      </c>
      <c r="E1872" s="177" t="s">
        <v>264</v>
      </c>
      <c r="F1872" s="177" t="s">
        <v>2655</v>
      </c>
      <c r="G1872" s="177" t="s">
        <v>245</v>
      </c>
      <c r="H1872" s="177">
        <v>18.3</v>
      </c>
      <c r="I1872" s="177">
        <v>0</v>
      </c>
      <c r="K1872" s="177" t="s">
        <v>201</v>
      </c>
      <c r="M1872" s="177" t="s">
        <v>2644</v>
      </c>
    </row>
    <row r="1873" spans="1:14" x14ac:dyDescent="0.25">
      <c r="A1873" s="179">
        <v>43131</v>
      </c>
      <c r="B1873" s="177">
        <v>3710</v>
      </c>
      <c r="C1873" s="177" t="str">
        <f>VLOOKUP(B1873,'Chart of Accounts'!A:B,2,FALSE)</f>
        <v>Photocopying</v>
      </c>
      <c r="D1873" s="177" t="s">
        <v>265</v>
      </c>
      <c r="E1873" s="177" t="s">
        <v>264</v>
      </c>
      <c r="F1873" s="177" t="s">
        <v>2654</v>
      </c>
      <c r="G1873" s="177" t="s">
        <v>245</v>
      </c>
      <c r="H1873" s="177">
        <v>7.05</v>
      </c>
      <c r="I1873" s="177">
        <v>0</v>
      </c>
      <c r="K1873" s="177" t="s">
        <v>201</v>
      </c>
      <c r="M1873" s="177" t="s">
        <v>2644</v>
      </c>
    </row>
    <row r="1874" spans="1:14" x14ac:dyDescent="0.25">
      <c r="A1874" s="179">
        <v>43131</v>
      </c>
      <c r="B1874" s="177">
        <v>3710</v>
      </c>
      <c r="C1874" s="177" t="str">
        <f>VLOOKUP(B1874,'Chart of Accounts'!A:B,2,FALSE)</f>
        <v>Photocopying</v>
      </c>
      <c r="D1874" s="177" t="s">
        <v>265</v>
      </c>
      <c r="E1874" s="177" t="s">
        <v>264</v>
      </c>
      <c r="F1874" s="177" t="s">
        <v>2653</v>
      </c>
      <c r="G1874" s="177" t="s">
        <v>245</v>
      </c>
      <c r="H1874" s="177">
        <v>0.96</v>
      </c>
      <c r="I1874" s="177">
        <v>0</v>
      </c>
      <c r="K1874" s="177" t="s">
        <v>201</v>
      </c>
      <c r="M1874" s="177" t="s">
        <v>2644</v>
      </c>
    </row>
    <row r="1875" spans="1:14" x14ac:dyDescent="0.25">
      <c r="A1875" s="179">
        <v>43131</v>
      </c>
      <c r="B1875" s="177">
        <v>3710</v>
      </c>
      <c r="C1875" s="177" t="str">
        <f>VLOOKUP(B1875,'Chart of Accounts'!A:B,2,FALSE)</f>
        <v>Photocopying</v>
      </c>
      <c r="D1875" s="177" t="s">
        <v>265</v>
      </c>
      <c r="E1875" s="177" t="s">
        <v>264</v>
      </c>
      <c r="F1875" s="177" t="s">
        <v>2652</v>
      </c>
      <c r="G1875" s="177" t="s">
        <v>245</v>
      </c>
      <c r="H1875" s="177">
        <v>0.47</v>
      </c>
      <c r="I1875" s="177">
        <v>0</v>
      </c>
      <c r="K1875" s="177" t="s">
        <v>201</v>
      </c>
      <c r="M1875" s="177" t="s">
        <v>2644</v>
      </c>
    </row>
    <row r="1876" spans="1:14" x14ac:dyDescent="0.25">
      <c r="A1876" s="179">
        <v>43131</v>
      </c>
      <c r="B1876" s="177">
        <v>3710</v>
      </c>
      <c r="C1876" s="177" t="str">
        <f>VLOOKUP(B1876,'Chart of Accounts'!A:B,2,FALSE)</f>
        <v>Photocopying</v>
      </c>
      <c r="D1876" s="177" t="s">
        <v>265</v>
      </c>
      <c r="E1876" s="177" t="s">
        <v>264</v>
      </c>
      <c r="F1876" s="177" t="s">
        <v>2651</v>
      </c>
      <c r="G1876" s="177" t="s">
        <v>245</v>
      </c>
      <c r="H1876" s="177">
        <v>4.71</v>
      </c>
      <c r="I1876" s="177">
        <v>0</v>
      </c>
      <c r="K1876" s="177" t="s">
        <v>201</v>
      </c>
      <c r="M1876" s="177" t="s">
        <v>2644</v>
      </c>
    </row>
    <row r="1877" spans="1:14" x14ac:dyDescent="0.25">
      <c r="A1877" s="179">
        <v>43131</v>
      </c>
      <c r="B1877" s="177">
        <v>3710</v>
      </c>
      <c r="C1877" s="177" t="str">
        <f>VLOOKUP(B1877,'Chart of Accounts'!A:B,2,FALSE)</f>
        <v>Photocopying</v>
      </c>
      <c r="D1877" s="177" t="s">
        <v>265</v>
      </c>
      <c r="E1877" s="177" t="s">
        <v>264</v>
      </c>
      <c r="F1877" s="177" t="s">
        <v>2650</v>
      </c>
      <c r="G1877" s="177" t="s">
        <v>245</v>
      </c>
      <c r="H1877" s="177">
        <v>0.05</v>
      </c>
      <c r="I1877" s="177">
        <v>0</v>
      </c>
      <c r="K1877" s="177" t="s">
        <v>201</v>
      </c>
      <c r="M1877" s="177" t="s">
        <v>2644</v>
      </c>
    </row>
    <row r="1878" spans="1:14" x14ac:dyDescent="0.25">
      <c r="A1878" s="179">
        <v>43131</v>
      </c>
      <c r="B1878" s="177">
        <v>3710</v>
      </c>
      <c r="C1878" s="177" t="str">
        <f>VLOOKUP(B1878,'Chart of Accounts'!A:B,2,FALSE)</f>
        <v>Photocopying</v>
      </c>
      <c r="D1878" s="177" t="s">
        <v>265</v>
      </c>
      <c r="E1878" s="177" t="s">
        <v>264</v>
      </c>
      <c r="F1878" s="177" t="s">
        <v>2649</v>
      </c>
      <c r="G1878" s="177" t="s">
        <v>245</v>
      </c>
      <c r="H1878" s="177">
        <v>0.08</v>
      </c>
      <c r="I1878" s="177">
        <v>0</v>
      </c>
      <c r="K1878" s="177" t="s">
        <v>201</v>
      </c>
      <c r="M1878" s="177" t="s">
        <v>2644</v>
      </c>
    </row>
    <row r="1879" spans="1:14" x14ac:dyDescent="0.25">
      <c r="A1879" s="179">
        <v>43131</v>
      </c>
      <c r="B1879" s="177">
        <v>3710</v>
      </c>
      <c r="C1879" s="177" t="str">
        <f>VLOOKUP(B1879,'Chart of Accounts'!A:B,2,FALSE)</f>
        <v>Photocopying</v>
      </c>
      <c r="D1879" s="177" t="s">
        <v>265</v>
      </c>
      <c r="E1879" s="177" t="s">
        <v>264</v>
      </c>
      <c r="F1879" s="177" t="s">
        <v>2648</v>
      </c>
      <c r="G1879" s="177" t="s">
        <v>245</v>
      </c>
      <c r="H1879" s="177">
        <v>17.07</v>
      </c>
      <c r="I1879" s="177">
        <v>0</v>
      </c>
      <c r="K1879" s="177" t="s">
        <v>201</v>
      </c>
      <c r="M1879" s="177" t="s">
        <v>2644</v>
      </c>
    </row>
    <row r="1880" spans="1:14" x14ac:dyDescent="0.25">
      <c r="A1880" s="179">
        <v>43131</v>
      </c>
      <c r="B1880" s="177">
        <v>3710</v>
      </c>
      <c r="C1880" s="177" t="str">
        <f>VLOOKUP(B1880,'Chart of Accounts'!A:B,2,FALSE)</f>
        <v>Photocopying</v>
      </c>
      <c r="D1880" s="177" t="s">
        <v>265</v>
      </c>
      <c r="E1880" s="177" t="s">
        <v>264</v>
      </c>
      <c r="F1880" s="177" t="s">
        <v>2647</v>
      </c>
      <c r="G1880" s="177" t="s">
        <v>245</v>
      </c>
      <c r="H1880" s="177">
        <v>6.89</v>
      </c>
      <c r="I1880" s="177">
        <v>0</v>
      </c>
      <c r="K1880" s="177" t="s">
        <v>201</v>
      </c>
      <c r="M1880" s="177" t="s">
        <v>2644</v>
      </c>
    </row>
    <row r="1881" spans="1:14" x14ac:dyDescent="0.25">
      <c r="A1881" s="179">
        <v>43131</v>
      </c>
      <c r="B1881" s="177">
        <v>3710</v>
      </c>
      <c r="C1881" s="177" t="str">
        <f>VLOOKUP(B1881,'Chart of Accounts'!A:B,2,FALSE)</f>
        <v>Photocopying</v>
      </c>
      <c r="D1881" s="177" t="s">
        <v>265</v>
      </c>
      <c r="E1881" s="177" t="s">
        <v>264</v>
      </c>
      <c r="F1881" s="177" t="s">
        <v>2646</v>
      </c>
      <c r="G1881" s="177" t="s">
        <v>245</v>
      </c>
      <c r="H1881" s="177">
        <v>3.55</v>
      </c>
      <c r="I1881" s="177">
        <v>0</v>
      </c>
      <c r="K1881" s="177" t="s">
        <v>201</v>
      </c>
      <c r="M1881" s="177" t="s">
        <v>2644</v>
      </c>
    </row>
    <row r="1882" spans="1:14" x14ac:dyDescent="0.25">
      <c r="A1882" s="179">
        <v>43131</v>
      </c>
      <c r="B1882" s="177">
        <v>3710</v>
      </c>
      <c r="C1882" s="177" t="str">
        <f>VLOOKUP(B1882,'Chart of Accounts'!A:B,2,FALSE)</f>
        <v>Photocopying</v>
      </c>
      <c r="D1882" s="177" t="s">
        <v>265</v>
      </c>
      <c r="E1882" s="177" t="s">
        <v>264</v>
      </c>
      <c r="F1882" s="177" t="s">
        <v>2645</v>
      </c>
      <c r="G1882" s="177" t="s">
        <v>245</v>
      </c>
      <c r="H1882" s="177">
        <v>10.06</v>
      </c>
      <c r="I1882" s="177">
        <v>0</v>
      </c>
      <c r="K1882" s="177" t="s">
        <v>201</v>
      </c>
      <c r="M1882" s="177" t="s">
        <v>2644</v>
      </c>
    </row>
    <row r="1883" spans="1:14" x14ac:dyDescent="0.25">
      <c r="A1883" s="179">
        <v>43131</v>
      </c>
      <c r="B1883" s="177">
        <v>3710</v>
      </c>
      <c r="C1883" s="177" t="str">
        <f>VLOOKUP(B1883,'Chart of Accounts'!A:B,2,FALSE)</f>
        <v>Photocopying</v>
      </c>
      <c r="D1883" s="177" t="s">
        <v>265</v>
      </c>
      <c r="E1883" s="177" t="s">
        <v>264</v>
      </c>
      <c r="F1883" s="177" t="s">
        <v>2643</v>
      </c>
      <c r="G1883" s="177" t="s">
        <v>245</v>
      </c>
      <c r="H1883" s="177">
        <v>3.07</v>
      </c>
      <c r="I1883" s="177">
        <v>0</v>
      </c>
      <c r="J1883" s="177" t="s">
        <v>194</v>
      </c>
      <c r="K1883" s="177" t="s">
        <v>201</v>
      </c>
      <c r="L1883" s="177" t="s">
        <v>201</v>
      </c>
      <c r="M1883" s="177" t="s">
        <v>2642</v>
      </c>
      <c r="N1883" s="177" t="s">
        <v>333</v>
      </c>
    </row>
    <row r="1884" spans="1:14" x14ac:dyDescent="0.25">
      <c r="A1884" s="179">
        <v>43159</v>
      </c>
      <c r="B1884" s="177">
        <v>3710</v>
      </c>
      <c r="C1884" s="177" t="str">
        <f>VLOOKUP(B1884,'Chart of Accounts'!A:B,2,FALSE)</f>
        <v>Photocopying</v>
      </c>
      <c r="D1884" s="177" t="s">
        <v>265</v>
      </c>
      <c r="E1884" s="177" t="s">
        <v>264</v>
      </c>
      <c r="F1884" s="177" t="s">
        <v>2641</v>
      </c>
      <c r="G1884" s="177" t="s">
        <v>245</v>
      </c>
      <c r="H1884" s="177">
        <v>6.13</v>
      </c>
      <c r="I1884" s="177">
        <v>0</v>
      </c>
      <c r="K1884" s="177" t="s">
        <v>209</v>
      </c>
      <c r="M1884" s="177" t="s">
        <v>2611</v>
      </c>
    </row>
    <row r="1885" spans="1:14" x14ac:dyDescent="0.25">
      <c r="A1885" s="179">
        <v>43159</v>
      </c>
      <c r="B1885" s="177">
        <v>3710</v>
      </c>
      <c r="C1885" s="177" t="str">
        <f>VLOOKUP(B1885,'Chart of Accounts'!A:B,2,FALSE)</f>
        <v>Photocopying</v>
      </c>
      <c r="D1885" s="177" t="s">
        <v>265</v>
      </c>
      <c r="E1885" s="177" t="s">
        <v>264</v>
      </c>
      <c r="F1885" s="177" t="s">
        <v>2640</v>
      </c>
      <c r="G1885" s="177" t="s">
        <v>245</v>
      </c>
      <c r="H1885" s="177">
        <v>0.39</v>
      </c>
      <c r="I1885" s="177">
        <v>0</v>
      </c>
      <c r="K1885" s="177" t="s">
        <v>209</v>
      </c>
      <c r="M1885" s="177" t="s">
        <v>2611</v>
      </c>
    </row>
    <row r="1886" spans="1:14" x14ac:dyDescent="0.25">
      <c r="A1886" s="179">
        <v>43159</v>
      </c>
      <c r="B1886" s="177">
        <v>3710</v>
      </c>
      <c r="C1886" s="177" t="str">
        <f>VLOOKUP(B1886,'Chart of Accounts'!A:B,2,FALSE)</f>
        <v>Photocopying</v>
      </c>
      <c r="D1886" s="177" t="s">
        <v>265</v>
      </c>
      <c r="E1886" s="177" t="s">
        <v>264</v>
      </c>
      <c r="F1886" s="177" t="s">
        <v>2639</v>
      </c>
      <c r="G1886" s="177" t="s">
        <v>245</v>
      </c>
      <c r="H1886" s="177">
        <v>3</v>
      </c>
      <c r="I1886" s="177">
        <v>0</v>
      </c>
      <c r="K1886" s="177" t="s">
        <v>209</v>
      </c>
      <c r="M1886" s="177" t="s">
        <v>2611</v>
      </c>
    </row>
    <row r="1887" spans="1:14" x14ac:dyDescent="0.25">
      <c r="A1887" s="179">
        <v>43159</v>
      </c>
      <c r="B1887" s="177">
        <v>3710</v>
      </c>
      <c r="C1887" s="177" t="str">
        <f>VLOOKUP(B1887,'Chart of Accounts'!A:B,2,FALSE)</f>
        <v>Photocopying</v>
      </c>
      <c r="D1887" s="177" t="s">
        <v>265</v>
      </c>
      <c r="E1887" s="177" t="s">
        <v>264</v>
      </c>
      <c r="F1887" s="177" t="s">
        <v>2638</v>
      </c>
      <c r="G1887" s="177" t="s">
        <v>245</v>
      </c>
      <c r="H1887" s="177">
        <v>3.34</v>
      </c>
      <c r="I1887" s="177">
        <v>0</v>
      </c>
      <c r="K1887" s="177" t="s">
        <v>209</v>
      </c>
      <c r="M1887" s="177" t="s">
        <v>2611</v>
      </c>
    </row>
    <row r="1888" spans="1:14" x14ac:dyDescent="0.25">
      <c r="A1888" s="179">
        <v>43159</v>
      </c>
      <c r="B1888" s="177">
        <v>3710</v>
      </c>
      <c r="C1888" s="177" t="str">
        <f>VLOOKUP(B1888,'Chart of Accounts'!A:B,2,FALSE)</f>
        <v>Photocopying</v>
      </c>
      <c r="D1888" s="177" t="s">
        <v>265</v>
      </c>
      <c r="E1888" s="177" t="s">
        <v>264</v>
      </c>
      <c r="F1888" s="177" t="s">
        <v>2637</v>
      </c>
      <c r="G1888" s="177" t="s">
        <v>245</v>
      </c>
      <c r="H1888" s="177">
        <v>1.95</v>
      </c>
      <c r="I1888" s="177">
        <v>0</v>
      </c>
      <c r="K1888" s="177" t="s">
        <v>209</v>
      </c>
      <c r="M1888" s="177" t="s">
        <v>2611</v>
      </c>
    </row>
    <row r="1889" spans="1:13" x14ac:dyDescent="0.25">
      <c r="A1889" s="179">
        <v>43159</v>
      </c>
      <c r="B1889" s="177">
        <v>3710</v>
      </c>
      <c r="C1889" s="177" t="str">
        <f>VLOOKUP(B1889,'Chart of Accounts'!A:B,2,FALSE)</f>
        <v>Photocopying</v>
      </c>
      <c r="D1889" s="177" t="s">
        <v>265</v>
      </c>
      <c r="E1889" s="177" t="s">
        <v>264</v>
      </c>
      <c r="F1889" s="177" t="s">
        <v>2636</v>
      </c>
      <c r="G1889" s="177" t="s">
        <v>245</v>
      </c>
      <c r="H1889" s="177">
        <v>0.34</v>
      </c>
      <c r="I1889" s="177">
        <v>0</v>
      </c>
      <c r="K1889" s="177" t="s">
        <v>209</v>
      </c>
      <c r="M1889" s="177" t="s">
        <v>2611</v>
      </c>
    </row>
    <row r="1890" spans="1:13" x14ac:dyDescent="0.25">
      <c r="A1890" s="179">
        <v>43159</v>
      </c>
      <c r="B1890" s="177">
        <v>3710</v>
      </c>
      <c r="C1890" s="177" t="str">
        <f>VLOOKUP(B1890,'Chart of Accounts'!A:B,2,FALSE)</f>
        <v>Photocopying</v>
      </c>
      <c r="D1890" s="177" t="s">
        <v>265</v>
      </c>
      <c r="E1890" s="177" t="s">
        <v>264</v>
      </c>
      <c r="F1890" s="177" t="s">
        <v>2635</v>
      </c>
      <c r="G1890" s="177" t="s">
        <v>245</v>
      </c>
      <c r="H1890" s="177">
        <v>0.11</v>
      </c>
      <c r="I1890" s="177">
        <v>0</v>
      </c>
      <c r="K1890" s="177" t="s">
        <v>209</v>
      </c>
      <c r="M1890" s="177" t="s">
        <v>2611</v>
      </c>
    </row>
    <row r="1891" spans="1:13" x14ac:dyDescent="0.25">
      <c r="A1891" s="179">
        <v>43159</v>
      </c>
      <c r="B1891" s="177">
        <v>3710</v>
      </c>
      <c r="C1891" s="177" t="str">
        <f>VLOOKUP(B1891,'Chart of Accounts'!A:B,2,FALSE)</f>
        <v>Photocopying</v>
      </c>
      <c r="D1891" s="177" t="s">
        <v>265</v>
      </c>
      <c r="E1891" s="177" t="s">
        <v>264</v>
      </c>
      <c r="F1891" s="177" t="s">
        <v>2634</v>
      </c>
      <c r="G1891" s="177" t="s">
        <v>245</v>
      </c>
      <c r="H1891" s="177">
        <v>0.16</v>
      </c>
      <c r="I1891" s="177">
        <v>0</v>
      </c>
      <c r="K1891" s="177" t="s">
        <v>209</v>
      </c>
      <c r="M1891" s="177" t="s">
        <v>2611</v>
      </c>
    </row>
    <row r="1892" spans="1:13" x14ac:dyDescent="0.25">
      <c r="A1892" s="179">
        <v>43159</v>
      </c>
      <c r="B1892" s="177">
        <v>3710</v>
      </c>
      <c r="C1892" s="177" t="str">
        <f>VLOOKUP(B1892,'Chart of Accounts'!A:B,2,FALSE)</f>
        <v>Photocopying</v>
      </c>
      <c r="D1892" s="177" t="s">
        <v>265</v>
      </c>
      <c r="E1892" s="177" t="s">
        <v>264</v>
      </c>
      <c r="F1892" s="177" t="s">
        <v>2633</v>
      </c>
      <c r="G1892" s="177" t="s">
        <v>245</v>
      </c>
      <c r="H1892" s="177">
        <v>0.16</v>
      </c>
      <c r="I1892" s="177">
        <v>0</v>
      </c>
      <c r="K1892" s="177" t="s">
        <v>209</v>
      </c>
      <c r="M1892" s="177" t="s">
        <v>2611</v>
      </c>
    </row>
    <row r="1893" spans="1:13" x14ac:dyDescent="0.25">
      <c r="A1893" s="179">
        <v>43159</v>
      </c>
      <c r="B1893" s="177">
        <v>3710</v>
      </c>
      <c r="C1893" s="177" t="str">
        <f>VLOOKUP(B1893,'Chart of Accounts'!A:B,2,FALSE)</f>
        <v>Photocopying</v>
      </c>
      <c r="D1893" s="177" t="s">
        <v>265</v>
      </c>
      <c r="E1893" s="177" t="s">
        <v>264</v>
      </c>
      <c r="F1893" s="177" t="s">
        <v>2632</v>
      </c>
      <c r="G1893" s="177" t="s">
        <v>245</v>
      </c>
      <c r="H1893" s="177">
        <v>2.96</v>
      </c>
      <c r="I1893" s="177">
        <v>0</v>
      </c>
      <c r="K1893" s="177" t="s">
        <v>209</v>
      </c>
      <c r="M1893" s="177" t="s">
        <v>2611</v>
      </c>
    </row>
    <row r="1894" spans="1:13" x14ac:dyDescent="0.25">
      <c r="A1894" s="179">
        <v>43159</v>
      </c>
      <c r="B1894" s="177">
        <v>3710</v>
      </c>
      <c r="C1894" s="177" t="str">
        <f>VLOOKUP(B1894,'Chart of Accounts'!A:B,2,FALSE)</f>
        <v>Photocopying</v>
      </c>
      <c r="D1894" s="177" t="s">
        <v>265</v>
      </c>
      <c r="E1894" s="177" t="s">
        <v>264</v>
      </c>
      <c r="F1894" s="177" t="s">
        <v>2631</v>
      </c>
      <c r="G1894" s="177" t="s">
        <v>245</v>
      </c>
      <c r="H1894" s="177">
        <v>31.91</v>
      </c>
      <c r="I1894" s="177">
        <v>0</v>
      </c>
      <c r="K1894" s="177" t="s">
        <v>209</v>
      </c>
      <c r="M1894" s="177" t="s">
        <v>2611</v>
      </c>
    </row>
    <row r="1895" spans="1:13" x14ac:dyDescent="0.25">
      <c r="A1895" s="179">
        <v>43159</v>
      </c>
      <c r="B1895" s="177">
        <v>3710</v>
      </c>
      <c r="C1895" s="177" t="str">
        <f>VLOOKUP(B1895,'Chart of Accounts'!A:B,2,FALSE)</f>
        <v>Photocopying</v>
      </c>
      <c r="D1895" s="177" t="s">
        <v>265</v>
      </c>
      <c r="E1895" s="177" t="s">
        <v>264</v>
      </c>
      <c r="F1895" s="177" t="s">
        <v>2630</v>
      </c>
      <c r="G1895" s="177" t="s">
        <v>245</v>
      </c>
      <c r="H1895" s="177">
        <v>0.34</v>
      </c>
      <c r="I1895" s="177">
        <v>0</v>
      </c>
      <c r="K1895" s="177" t="s">
        <v>209</v>
      </c>
      <c r="M1895" s="177" t="s">
        <v>2611</v>
      </c>
    </row>
    <row r="1896" spans="1:13" x14ac:dyDescent="0.25">
      <c r="A1896" s="179">
        <v>43159</v>
      </c>
      <c r="B1896" s="177">
        <v>3710</v>
      </c>
      <c r="C1896" s="177" t="str">
        <f>VLOOKUP(B1896,'Chart of Accounts'!A:B,2,FALSE)</f>
        <v>Photocopying</v>
      </c>
      <c r="D1896" s="177" t="s">
        <v>265</v>
      </c>
      <c r="E1896" s="177" t="s">
        <v>264</v>
      </c>
      <c r="F1896" s="177" t="s">
        <v>2629</v>
      </c>
      <c r="G1896" s="177" t="s">
        <v>245</v>
      </c>
      <c r="H1896" s="177">
        <v>0.03</v>
      </c>
      <c r="I1896" s="177">
        <v>0</v>
      </c>
      <c r="K1896" s="177" t="s">
        <v>209</v>
      </c>
      <c r="M1896" s="177" t="s">
        <v>2611</v>
      </c>
    </row>
    <row r="1897" spans="1:13" x14ac:dyDescent="0.25">
      <c r="A1897" s="179">
        <v>43159</v>
      </c>
      <c r="B1897" s="177">
        <v>3710</v>
      </c>
      <c r="C1897" s="177" t="str">
        <f>VLOOKUP(B1897,'Chart of Accounts'!A:B,2,FALSE)</f>
        <v>Photocopying</v>
      </c>
      <c r="D1897" s="177" t="s">
        <v>265</v>
      </c>
      <c r="E1897" s="177" t="s">
        <v>264</v>
      </c>
      <c r="F1897" s="177" t="s">
        <v>2628</v>
      </c>
      <c r="G1897" s="177" t="s">
        <v>245</v>
      </c>
      <c r="H1897" s="177">
        <v>4.18</v>
      </c>
      <c r="I1897" s="177">
        <v>0</v>
      </c>
      <c r="K1897" s="177" t="s">
        <v>209</v>
      </c>
      <c r="M1897" s="177" t="s">
        <v>2611</v>
      </c>
    </row>
    <row r="1898" spans="1:13" x14ac:dyDescent="0.25">
      <c r="A1898" s="179">
        <v>43159</v>
      </c>
      <c r="B1898" s="177">
        <v>3710</v>
      </c>
      <c r="C1898" s="177" t="str">
        <f>VLOOKUP(B1898,'Chart of Accounts'!A:B,2,FALSE)</f>
        <v>Photocopying</v>
      </c>
      <c r="D1898" s="177" t="s">
        <v>265</v>
      </c>
      <c r="E1898" s="177" t="s">
        <v>264</v>
      </c>
      <c r="F1898" s="177" t="s">
        <v>2627</v>
      </c>
      <c r="G1898" s="177" t="s">
        <v>245</v>
      </c>
      <c r="H1898" s="177">
        <v>74.709999999999994</v>
      </c>
      <c r="I1898" s="177">
        <v>0</v>
      </c>
      <c r="K1898" s="177" t="s">
        <v>209</v>
      </c>
      <c r="M1898" s="177" t="s">
        <v>2611</v>
      </c>
    </row>
    <row r="1899" spans="1:13" x14ac:dyDescent="0.25">
      <c r="A1899" s="179">
        <v>43159</v>
      </c>
      <c r="B1899" s="177">
        <v>3710</v>
      </c>
      <c r="C1899" s="177" t="str">
        <f>VLOOKUP(B1899,'Chart of Accounts'!A:B,2,FALSE)</f>
        <v>Photocopying</v>
      </c>
      <c r="D1899" s="177" t="s">
        <v>265</v>
      </c>
      <c r="E1899" s="177" t="s">
        <v>264</v>
      </c>
      <c r="F1899" s="177" t="s">
        <v>2626</v>
      </c>
      <c r="G1899" s="177" t="s">
        <v>245</v>
      </c>
      <c r="H1899" s="177">
        <v>2.48</v>
      </c>
      <c r="I1899" s="177">
        <v>0</v>
      </c>
      <c r="K1899" s="177" t="s">
        <v>209</v>
      </c>
      <c r="M1899" s="177" t="s">
        <v>2611</v>
      </c>
    </row>
    <row r="1900" spans="1:13" x14ac:dyDescent="0.25">
      <c r="A1900" s="179">
        <v>43159</v>
      </c>
      <c r="B1900" s="177">
        <v>3710</v>
      </c>
      <c r="C1900" s="177" t="str">
        <f>VLOOKUP(B1900,'Chart of Accounts'!A:B,2,FALSE)</f>
        <v>Photocopying</v>
      </c>
      <c r="D1900" s="177" t="s">
        <v>265</v>
      </c>
      <c r="E1900" s="177" t="s">
        <v>264</v>
      </c>
      <c r="F1900" s="177" t="s">
        <v>2625</v>
      </c>
      <c r="G1900" s="177" t="s">
        <v>245</v>
      </c>
      <c r="H1900" s="177">
        <v>2.2999999999999998</v>
      </c>
      <c r="I1900" s="177">
        <v>0</v>
      </c>
      <c r="K1900" s="177" t="s">
        <v>209</v>
      </c>
      <c r="M1900" s="177" t="s">
        <v>2611</v>
      </c>
    </row>
    <row r="1901" spans="1:13" x14ac:dyDescent="0.25">
      <c r="A1901" s="179">
        <v>43159</v>
      </c>
      <c r="B1901" s="177">
        <v>3710</v>
      </c>
      <c r="C1901" s="177" t="str">
        <f>VLOOKUP(B1901,'Chart of Accounts'!A:B,2,FALSE)</f>
        <v>Photocopying</v>
      </c>
      <c r="D1901" s="177" t="s">
        <v>265</v>
      </c>
      <c r="E1901" s="177" t="s">
        <v>264</v>
      </c>
      <c r="F1901" s="177" t="s">
        <v>2624</v>
      </c>
      <c r="G1901" s="177" t="s">
        <v>245</v>
      </c>
      <c r="H1901" s="177">
        <v>15.56</v>
      </c>
      <c r="I1901" s="177">
        <v>0</v>
      </c>
      <c r="K1901" s="177" t="s">
        <v>209</v>
      </c>
      <c r="M1901" s="177" t="s">
        <v>2611</v>
      </c>
    </row>
    <row r="1902" spans="1:13" x14ac:dyDescent="0.25">
      <c r="A1902" s="179">
        <v>43159</v>
      </c>
      <c r="B1902" s="177">
        <v>3710</v>
      </c>
      <c r="C1902" s="177" t="str">
        <f>VLOOKUP(B1902,'Chart of Accounts'!A:B,2,FALSE)</f>
        <v>Photocopying</v>
      </c>
      <c r="D1902" s="177" t="s">
        <v>265</v>
      </c>
      <c r="E1902" s="177" t="s">
        <v>264</v>
      </c>
      <c r="F1902" s="177" t="s">
        <v>2623</v>
      </c>
      <c r="G1902" s="177" t="s">
        <v>245</v>
      </c>
      <c r="H1902" s="177">
        <v>29.8</v>
      </c>
      <c r="I1902" s="177">
        <v>0</v>
      </c>
      <c r="K1902" s="177" t="s">
        <v>209</v>
      </c>
      <c r="M1902" s="177" t="s">
        <v>2611</v>
      </c>
    </row>
    <row r="1903" spans="1:13" x14ac:dyDescent="0.25">
      <c r="A1903" s="179">
        <v>43159</v>
      </c>
      <c r="B1903" s="177">
        <v>3710</v>
      </c>
      <c r="C1903" s="177" t="str">
        <f>VLOOKUP(B1903,'Chart of Accounts'!A:B,2,FALSE)</f>
        <v>Photocopying</v>
      </c>
      <c r="D1903" s="177" t="s">
        <v>265</v>
      </c>
      <c r="E1903" s="177" t="s">
        <v>264</v>
      </c>
      <c r="F1903" s="177" t="s">
        <v>2622</v>
      </c>
      <c r="G1903" s="177" t="s">
        <v>245</v>
      </c>
      <c r="H1903" s="177">
        <v>6.18</v>
      </c>
      <c r="I1903" s="177">
        <v>0</v>
      </c>
      <c r="K1903" s="177" t="s">
        <v>209</v>
      </c>
      <c r="M1903" s="177" t="s">
        <v>2611</v>
      </c>
    </row>
    <row r="1904" spans="1:13" x14ac:dyDescent="0.25">
      <c r="A1904" s="179">
        <v>43159</v>
      </c>
      <c r="B1904" s="177">
        <v>3710</v>
      </c>
      <c r="C1904" s="177" t="str">
        <f>VLOOKUP(B1904,'Chart of Accounts'!A:B,2,FALSE)</f>
        <v>Photocopying</v>
      </c>
      <c r="D1904" s="177" t="s">
        <v>265</v>
      </c>
      <c r="E1904" s="177" t="s">
        <v>264</v>
      </c>
      <c r="F1904" s="177" t="s">
        <v>2621</v>
      </c>
      <c r="G1904" s="177" t="s">
        <v>245</v>
      </c>
      <c r="H1904" s="177">
        <v>20.99</v>
      </c>
      <c r="I1904" s="177">
        <v>0</v>
      </c>
      <c r="K1904" s="177" t="s">
        <v>209</v>
      </c>
      <c r="M1904" s="177" t="s">
        <v>2611</v>
      </c>
    </row>
    <row r="1905" spans="1:14" x14ac:dyDescent="0.25">
      <c r="A1905" s="179">
        <v>43159</v>
      </c>
      <c r="B1905" s="177">
        <v>3710</v>
      </c>
      <c r="C1905" s="177" t="str">
        <f>VLOOKUP(B1905,'Chart of Accounts'!A:B,2,FALSE)</f>
        <v>Photocopying</v>
      </c>
      <c r="D1905" s="177" t="s">
        <v>265</v>
      </c>
      <c r="E1905" s="177" t="s">
        <v>264</v>
      </c>
      <c r="F1905" s="177" t="s">
        <v>2620</v>
      </c>
      <c r="G1905" s="177" t="s">
        <v>245</v>
      </c>
      <c r="H1905" s="177">
        <v>21.37</v>
      </c>
      <c r="I1905" s="177">
        <v>0</v>
      </c>
      <c r="K1905" s="177" t="s">
        <v>209</v>
      </c>
      <c r="M1905" s="177" t="s">
        <v>2611</v>
      </c>
    </row>
    <row r="1906" spans="1:14" x14ac:dyDescent="0.25">
      <c r="A1906" s="179">
        <v>43159</v>
      </c>
      <c r="B1906" s="177">
        <v>3710</v>
      </c>
      <c r="C1906" s="177" t="str">
        <f>VLOOKUP(B1906,'Chart of Accounts'!A:B,2,FALSE)</f>
        <v>Photocopying</v>
      </c>
      <c r="D1906" s="177" t="s">
        <v>265</v>
      </c>
      <c r="E1906" s="177" t="s">
        <v>264</v>
      </c>
      <c r="F1906" s="177" t="s">
        <v>2619</v>
      </c>
      <c r="G1906" s="177" t="s">
        <v>245</v>
      </c>
      <c r="H1906" s="177">
        <v>0.98</v>
      </c>
      <c r="I1906" s="177">
        <v>0</v>
      </c>
      <c r="K1906" s="177" t="s">
        <v>209</v>
      </c>
      <c r="M1906" s="177" t="s">
        <v>2611</v>
      </c>
    </row>
    <row r="1907" spans="1:14" x14ac:dyDescent="0.25">
      <c r="A1907" s="179">
        <v>43159</v>
      </c>
      <c r="B1907" s="177">
        <v>3710</v>
      </c>
      <c r="C1907" s="177" t="str">
        <f>VLOOKUP(B1907,'Chart of Accounts'!A:B,2,FALSE)</f>
        <v>Photocopying</v>
      </c>
      <c r="D1907" s="177" t="s">
        <v>265</v>
      </c>
      <c r="E1907" s="177" t="s">
        <v>264</v>
      </c>
      <c r="F1907" s="177" t="s">
        <v>2618</v>
      </c>
      <c r="G1907" s="177" t="s">
        <v>245</v>
      </c>
      <c r="H1907" s="177">
        <v>0.66</v>
      </c>
      <c r="I1907" s="177">
        <v>0</v>
      </c>
      <c r="K1907" s="177" t="s">
        <v>209</v>
      </c>
      <c r="M1907" s="177" t="s">
        <v>2611</v>
      </c>
    </row>
    <row r="1908" spans="1:14" x14ac:dyDescent="0.25">
      <c r="A1908" s="179">
        <v>43159</v>
      </c>
      <c r="B1908" s="177">
        <v>3710</v>
      </c>
      <c r="C1908" s="177" t="str">
        <f>VLOOKUP(B1908,'Chart of Accounts'!A:B,2,FALSE)</f>
        <v>Photocopying</v>
      </c>
      <c r="D1908" s="177" t="s">
        <v>265</v>
      </c>
      <c r="E1908" s="177" t="s">
        <v>264</v>
      </c>
      <c r="F1908" s="177" t="s">
        <v>2617</v>
      </c>
      <c r="G1908" s="177" t="s">
        <v>245</v>
      </c>
      <c r="H1908" s="177">
        <v>7.01</v>
      </c>
      <c r="I1908" s="177">
        <v>0</v>
      </c>
      <c r="K1908" s="177" t="s">
        <v>209</v>
      </c>
      <c r="M1908" s="177" t="s">
        <v>2611</v>
      </c>
    </row>
    <row r="1909" spans="1:14" x14ac:dyDescent="0.25">
      <c r="A1909" s="179">
        <v>43159</v>
      </c>
      <c r="B1909" s="177">
        <v>3710</v>
      </c>
      <c r="C1909" s="177" t="str">
        <f>VLOOKUP(B1909,'Chart of Accounts'!A:B,2,FALSE)</f>
        <v>Photocopying</v>
      </c>
      <c r="D1909" s="177" t="s">
        <v>265</v>
      </c>
      <c r="E1909" s="177" t="s">
        <v>264</v>
      </c>
      <c r="F1909" s="177" t="s">
        <v>2616</v>
      </c>
      <c r="G1909" s="177" t="s">
        <v>245</v>
      </c>
      <c r="H1909" s="177">
        <v>1.61</v>
      </c>
      <c r="I1909" s="177">
        <v>0</v>
      </c>
      <c r="K1909" s="177" t="s">
        <v>209</v>
      </c>
      <c r="M1909" s="177" t="s">
        <v>2611</v>
      </c>
    </row>
    <row r="1910" spans="1:14" x14ac:dyDescent="0.25">
      <c r="A1910" s="179">
        <v>43159</v>
      </c>
      <c r="B1910" s="177">
        <v>3710</v>
      </c>
      <c r="C1910" s="177" t="str">
        <f>VLOOKUP(B1910,'Chart of Accounts'!A:B,2,FALSE)</f>
        <v>Photocopying</v>
      </c>
      <c r="D1910" s="177" t="s">
        <v>265</v>
      </c>
      <c r="E1910" s="177" t="s">
        <v>264</v>
      </c>
      <c r="F1910" s="177" t="s">
        <v>2615</v>
      </c>
      <c r="G1910" s="177" t="s">
        <v>245</v>
      </c>
      <c r="H1910" s="177">
        <v>1.97</v>
      </c>
      <c r="I1910" s="177">
        <v>0</v>
      </c>
      <c r="K1910" s="177" t="s">
        <v>209</v>
      </c>
      <c r="M1910" s="177" t="s">
        <v>2611</v>
      </c>
    </row>
    <row r="1911" spans="1:14" x14ac:dyDescent="0.25">
      <c r="A1911" s="179">
        <v>43159</v>
      </c>
      <c r="B1911" s="177">
        <v>3710</v>
      </c>
      <c r="C1911" s="177" t="str">
        <f>VLOOKUP(B1911,'Chart of Accounts'!A:B,2,FALSE)</f>
        <v>Photocopying</v>
      </c>
      <c r="D1911" s="177" t="s">
        <v>265</v>
      </c>
      <c r="E1911" s="177" t="s">
        <v>264</v>
      </c>
      <c r="F1911" s="177" t="s">
        <v>2614</v>
      </c>
      <c r="G1911" s="177" t="s">
        <v>245</v>
      </c>
      <c r="H1911" s="177">
        <v>0.21</v>
      </c>
      <c r="I1911" s="177">
        <v>0</v>
      </c>
      <c r="K1911" s="177" t="s">
        <v>209</v>
      </c>
      <c r="M1911" s="177" t="s">
        <v>2611</v>
      </c>
    </row>
    <row r="1912" spans="1:14" x14ac:dyDescent="0.25">
      <c r="A1912" s="179">
        <v>43159</v>
      </c>
      <c r="B1912" s="177">
        <v>3710</v>
      </c>
      <c r="C1912" s="177" t="str">
        <f>VLOOKUP(B1912,'Chart of Accounts'!A:B,2,FALSE)</f>
        <v>Photocopying</v>
      </c>
      <c r="D1912" s="177" t="s">
        <v>265</v>
      </c>
      <c r="E1912" s="177" t="s">
        <v>264</v>
      </c>
      <c r="F1912" s="177" t="s">
        <v>2613</v>
      </c>
      <c r="G1912" s="177" t="s">
        <v>245</v>
      </c>
      <c r="H1912" s="177">
        <v>16.93</v>
      </c>
      <c r="I1912" s="177">
        <v>0</v>
      </c>
      <c r="K1912" s="177" t="s">
        <v>209</v>
      </c>
      <c r="M1912" s="177" t="s">
        <v>2611</v>
      </c>
    </row>
    <row r="1913" spans="1:14" x14ac:dyDescent="0.25">
      <c r="A1913" s="179">
        <v>43159</v>
      </c>
      <c r="B1913" s="177">
        <v>3710</v>
      </c>
      <c r="C1913" s="177" t="str">
        <f>VLOOKUP(B1913,'Chart of Accounts'!A:B,2,FALSE)</f>
        <v>Photocopying</v>
      </c>
      <c r="D1913" s="177" t="s">
        <v>265</v>
      </c>
      <c r="E1913" s="177" t="s">
        <v>264</v>
      </c>
      <c r="F1913" s="177" t="s">
        <v>2612</v>
      </c>
      <c r="G1913" s="177" t="s">
        <v>245</v>
      </c>
      <c r="H1913" s="177">
        <v>63.42</v>
      </c>
      <c r="I1913" s="177">
        <v>0</v>
      </c>
      <c r="K1913" s="177" t="s">
        <v>209</v>
      </c>
      <c r="M1913" s="177" t="s">
        <v>2611</v>
      </c>
    </row>
    <row r="1914" spans="1:14" x14ac:dyDescent="0.25">
      <c r="A1914" s="179">
        <v>43159</v>
      </c>
      <c r="B1914" s="177">
        <v>3710</v>
      </c>
      <c r="C1914" s="177" t="str">
        <f>VLOOKUP(B1914,'Chart of Accounts'!A:B,2,FALSE)</f>
        <v>Photocopying</v>
      </c>
      <c r="D1914" s="177" t="s">
        <v>265</v>
      </c>
      <c r="E1914" s="177" t="s">
        <v>264</v>
      </c>
      <c r="F1914" s="177" t="s">
        <v>2610</v>
      </c>
      <c r="G1914" s="177" t="s">
        <v>245</v>
      </c>
      <c r="H1914" s="177">
        <v>22.65</v>
      </c>
      <c r="I1914" s="177">
        <v>0</v>
      </c>
      <c r="J1914" s="177" t="s">
        <v>194</v>
      </c>
      <c r="K1914" s="177" t="s">
        <v>197</v>
      </c>
      <c r="L1914" s="177" t="s">
        <v>197</v>
      </c>
      <c r="M1914" s="177" t="s">
        <v>2608</v>
      </c>
      <c r="N1914" s="177" t="s">
        <v>333</v>
      </c>
    </row>
    <row r="1915" spans="1:14" x14ac:dyDescent="0.25">
      <c r="A1915" s="179">
        <v>43159</v>
      </c>
      <c r="B1915" s="177">
        <v>3710</v>
      </c>
      <c r="C1915" s="177" t="str">
        <f>VLOOKUP(B1915,'Chart of Accounts'!A:B,2,FALSE)</f>
        <v>Photocopying</v>
      </c>
      <c r="D1915" s="177" t="s">
        <v>265</v>
      </c>
      <c r="E1915" s="177" t="s">
        <v>264</v>
      </c>
      <c r="F1915" s="177" t="s">
        <v>2609</v>
      </c>
      <c r="G1915" s="177" t="s">
        <v>245</v>
      </c>
      <c r="H1915" s="177">
        <v>0.74</v>
      </c>
      <c r="I1915" s="177">
        <v>0</v>
      </c>
      <c r="J1915" s="177" t="s">
        <v>194</v>
      </c>
      <c r="K1915" s="177" t="s">
        <v>197</v>
      </c>
      <c r="L1915" s="177" t="s">
        <v>197</v>
      </c>
      <c r="M1915" s="177" t="s">
        <v>2608</v>
      </c>
      <c r="N1915" s="177" t="s">
        <v>333</v>
      </c>
    </row>
    <row r="1916" spans="1:14" x14ac:dyDescent="0.25">
      <c r="A1916" s="179">
        <v>43190</v>
      </c>
      <c r="B1916" s="177">
        <v>3710</v>
      </c>
      <c r="C1916" s="177" t="str">
        <f>VLOOKUP(B1916,'Chart of Accounts'!A:B,2,FALSE)</f>
        <v>Photocopying</v>
      </c>
      <c r="D1916" s="177" t="s">
        <v>265</v>
      </c>
      <c r="E1916" s="177" t="s">
        <v>264</v>
      </c>
      <c r="F1916" s="177" t="s">
        <v>2607</v>
      </c>
      <c r="G1916" s="177" t="s">
        <v>245</v>
      </c>
      <c r="H1916" s="177">
        <v>7.18</v>
      </c>
      <c r="I1916" s="177">
        <v>0</v>
      </c>
      <c r="K1916" s="177" t="s">
        <v>201</v>
      </c>
      <c r="M1916" s="177" t="s">
        <v>2578</v>
      </c>
    </row>
    <row r="1917" spans="1:14" x14ac:dyDescent="0.25">
      <c r="A1917" s="179">
        <v>43190</v>
      </c>
      <c r="B1917" s="177">
        <v>3710</v>
      </c>
      <c r="C1917" s="177" t="str">
        <f>VLOOKUP(B1917,'Chart of Accounts'!A:B,2,FALSE)</f>
        <v>Photocopying</v>
      </c>
      <c r="D1917" s="177" t="s">
        <v>265</v>
      </c>
      <c r="E1917" s="177" t="s">
        <v>264</v>
      </c>
      <c r="F1917" s="177" t="s">
        <v>2606</v>
      </c>
      <c r="G1917" s="177" t="s">
        <v>245</v>
      </c>
      <c r="H1917" s="177">
        <v>7.5</v>
      </c>
      <c r="I1917" s="177">
        <v>0</v>
      </c>
      <c r="K1917" s="177" t="s">
        <v>201</v>
      </c>
      <c r="M1917" s="177" t="s">
        <v>2578</v>
      </c>
    </row>
    <row r="1918" spans="1:14" x14ac:dyDescent="0.25">
      <c r="A1918" s="179">
        <v>43190</v>
      </c>
      <c r="B1918" s="177">
        <v>3710</v>
      </c>
      <c r="C1918" s="177" t="str">
        <f>VLOOKUP(B1918,'Chart of Accounts'!A:B,2,FALSE)</f>
        <v>Photocopying</v>
      </c>
      <c r="D1918" s="177" t="s">
        <v>265</v>
      </c>
      <c r="E1918" s="177" t="s">
        <v>264</v>
      </c>
      <c r="F1918" s="177" t="s">
        <v>2605</v>
      </c>
      <c r="G1918" s="177" t="s">
        <v>245</v>
      </c>
      <c r="H1918" s="177">
        <v>8.7200000000000006</v>
      </c>
      <c r="I1918" s="177">
        <v>0</v>
      </c>
      <c r="K1918" s="177" t="s">
        <v>201</v>
      </c>
      <c r="M1918" s="177" t="s">
        <v>2578</v>
      </c>
    </row>
    <row r="1919" spans="1:14" x14ac:dyDescent="0.25">
      <c r="A1919" s="179">
        <v>43190</v>
      </c>
      <c r="B1919" s="177">
        <v>3710</v>
      </c>
      <c r="C1919" s="177" t="str">
        <f>VLOOKUP(B1919,'Chart of Accounts'!A:B,2,FALSE)</f>
        <v>Photocopying</v>
      </c>
      <c r="D1919" s="177" t="s">
        <v>265</v>
      </c>
      <c r="E1919" s="177" t="s">
        <v>264</v>
      </c>
      <c r="F1919" s="177" t="s">
        <v>2604</v>
      </c>
      <c r="G1919" s="177" t="s">
        <v>245</v>
      </c>
      <c r="H1919" s="177">
        <v>3</v>
      </c>
      <c r="I1919" s="177">
        <v>0</v>
      </c>
      <c r="K1919" s="177" t="s">
        <v>201</v>
      </c>
      <c r="M1919" s="177" t="s">
        <v>2578</v>
      </c>
    </row>
    <row r="1920" spans="1:14" x14ac:dyDescent="0.25">
      <c r="A1920" s="179">
        <v>43190</v>
      </c>
      <c r="B1920" s="177">
        <v>3710</v>
      </c>
      <c r="C1920" s="177" t="str">
        <f>VLOOKUP(B1920,'Chart of Accounts'!A:B,2,FALSE)</f>
        <v>Photocopying</v>
      </c>
      <c r="D1920" s="177" t="s">
        <v>265</v>
      </c>
      <c r="E1920" s="177" t="s">
        <v>264</v>
      </c>
      <c r="F1920" s="177" t="s">
        <v>2603</v>
      </c>
      <c r="G1920" s="177" t="s">
        <v>245</v>
      </c>
      <c r="H1920" s="177">
        <v>0.34</v>
      </c>
      <c r="I1920" s="177">
        <v>0</v>
      </c>
      <c r="K1920" s="177" t="s">
        <v>201</v>
      </c>
      <c r="M1920" s="177" t="s">
        <v>2578</v>
      </c>
    </row>
    <row r="1921" spans="1:13" x14ac:dyDescent="0.25">
      <c r="A1921" s="179">
        <v>43190</v>
      </c>
      <c r="B1921" s="177">
        <v>3710</v>
      </c>
      <c r="C1921" s="177" t="str">
        <f>VLOOKUP(B1921,'Chart of Accounts'!A:B,2,FALSE)</f>
        <v>Photocopying</v>
      </c>
      <c r="D1921" s="177" t="s">
        <v>265</v>
      </c>
      <c r="E1921" s="177" t="s">
        <v>264</v>
      </c>
      <c r="F1921" s="177" t="s">
        <v>2602</v>
      </c>
      <c r="G1921" s="177" t="s">
        <v>245</v>
      </c>
      <c r="H1921" s="177">
        <v>1.45</v>
      </c>
      <c r="I1921" s="177">
        <v>0</v>
      </c>
      <c r="K1921" s="177" t="s">
        <v>201</v>
      </c>
      <c r="M1921" s="177" t="s">
        <v>2578</v>
      </c>
    </row>
    <row r="1922" spans="1:13" x14ac:dyDescent="0.25">
      <c r="A1922" s="179">
        <v>43190</v>
      </c>
      <c r="B1922" s="177">
        <v>3710</v>
      </c>
      <c r="C1922" s="177" t="str">
        <f>VLOOKUP(B1922,'Chart of Accounts'!A:B,2,FALSE)</f>
        <v>Photocopying</v>
      </c>
      <c r="D1922" s="177" t="s">
        <v>265</v>
      </c>
      <c r="E1922" s="177" t="s">
        <v>264</v>
      </c>
      <c r="F1922" s="177" t="s">
        <v>2601</v>
      </c>
      <c r="G1922" s="177" t="s">
        <v>245</v>
      </c>
      <c r="H1922" s="177">
        <v>0.18</v>
      </c>
      <c r="I1922" s="177">
        <v>0</v>
      </c>
      <c r="K1922" s="177" t="s">
        <v>201</v>
      </c>
      <c r="M1922" s="177" t="s">
        <v>2578</v>
      </c>
    </row>
    <row r="1923" spans="1:13" x14ac:dyDescent="0.25">
      <c r="A1923" s="179">
        <v>43190</v>
      </c>
      <c r="B1923" s="177">
        <v>3710</v>
      </c>
      <c r="C1923" s="177" t="str">
        <f>VLOOKUP(B1923,'Chart of Accounts'!A:B,2,FALSE)</f>
        <v>Photocopying</v>
      </c>
      <c r="D1923" s="177" t="s">
        <v>265</v>
      </c>
      <c r="E1923" s="177" t="s">
        <v>264</v>
      </c>
      <c r="F1923" s="177" t="s">
        <v>2600</v>
      </c>
      <c r="G1923" s="177" t="s">
        <v>245</v>
      </c>
      <c r="H1923" s="177">
        <v>3.69</v>
      </c>
      <c r="I1923" s="177">
        <v>0</v>
      </c>
      <c r="K1923" s="177" t="s">
        <v>201</v>
      </c>
      <c r="M1923" s="177" t="s">
        <v>2578</v>
      </c>
    </row>
    <row r="1924" spans="1:13" x14ac:dyDescent="0.25">
      <c r="A1924" s="179">
        <v>43190</v>
      </c>
      <c r="B1924" s="177">
        <v>3710</v>
      </c>
      <c r="C1924" s="177" t="str">
        <f>VLOOKUP(B1924,'Chart of Accounts'!A:B,2,FALSE)</f>
        <v>Photocopying</v>
      </c>
      <c r="D1924" s="177" t="s">
        <v>265</v>
      </c>
      <c r="E1924" s="177" t="s">
        <v>264</v>
      </c>
      <c r="F1924" s="177" t="s">
        <v>2599</v>
      </c>
      <c r="G1924" s="177" t="s">
        <v>245</v>
      </c>
      <c r="H1924" s="177">
        <v>3.17</v>
      </c>
      <c r="I1924" s="177">
        <v>0</v>
      </c>
      <c r="K1924" s="177" t="s">
        <v>201</v>
      </c>
      <c r="M1924" s="177" t="s">
        <v>2578</v>
      </c>
    </row>
    <row r="1925" spans="1:13" x14ac:dyDescent="0.25">
      <c r="A1925" s="179">
        <v>43190</v>
      </c>
      <c r="B1925" s="177">
        <v>3710</v>
      </c>
      <c r="C1925" s="177" t="str">
        <f>VLOOKUP(B1925,'Chart of Accounts'!A:B,2,FALSE)</f>
        <v>Photocopying</v>
      </c>
      <c r="D1925" s="177" t="s">
        <v>265</v>
      </c>
      <c r="E1925" s="177" t="s">
        <v>264</v>
      </c>
      <c r="F1925" s="177" t="s">
        <v>2598</v>
      </c>
      <c r="G1925" s="177" t="s">
        <v>245</v>
      </c>
      <c r="H1925" s="177">
        <v>0.03</v>
      </c>
      <c r="I1925" s="177">
        <v>0</v>
      </c>
      <c r="K1925" s="177" t="s">
        <v>201</v>
      </c>
      <c r="M1925" s="177" t="s">
        <v>2578</v>
      </c>
    </row>
    <row r="1926" spans="1:13" x14ac:dyDescent="0.25">
      <c r="A1926" s="179">
        <v>43190</v>
      </c>
      <c r="B1926" s="177">
        <v>3710</v>
      </c>
      <c r="C1926" s="177" t="str">
        <f>VLOOKUP(B1926,'Chart of Accounts'!A:B,2,FALSE)</f>
        <v>Photocopying</v>
      </c>
      <c r="D1926" s="177" t="s">
        <v>265</v>
      </c>
      <c r="E1926" s="177" t="s">
        <v>264</v>
      </c>
      <c r="F1926" s="177" t="s">
        <v>2597</v>
      </c>
      <c r="G1926" s="177" t="s">
        <v>245</v>
      </c>
      <c r="H1926" s="177">
        <v>14.57</v>
      </c>
      <c r="I1926" s="177">
        <v>0</v>
      </c>
      <c r="K1926" s="177" t="s">
        <v>201</v>
      </c>
      <c r="M1926" s="177" t="s">
        <v>2578</v>
      </c>
    </row>
    <row r="1927" spans="1:13" x14ac:dyDescent="0.25">
      <c r="A1927" s="179">
        <v>43190</v>
      </c>
      <c r="B1927" s="177">
        <v>3710</v>
      </c>
      <c r="C1927" s="177" t="str">
        <f>VLOOKUP(B1927,'Chart of Accounts'!A:B,2,FALSE)</f>
        <v>Photocopying</v>
      </c>
      <c r="D1927" s="177" t="s">
        <v>265</v>
      </c>
      <c r="E1927" s="177" t="s">
        <v>264</v>
      </c>
      <c r="F1927" s="177" t="s">
        <v>2596</v>
      </c>
      <c r="G1927" s="177" t="s">
        <v>245</v>
      </c>
      <c r="H1927" s="177">
        <v>5.28</v>
      </c>
      <c r="I1927" s="177">
        <v>0</v>
      </c>
      <c r="K1927" s="177" t="s">
        <v>201</v>
      </c>
      <c r="M1927" s="177" t="s">
        <v>2578</v>
      </c>
    </row>
    <row r="1928" spans="1:13" x14ac:dyDescent="0.25">
      <c r="A1928" s="179">
        <v>43190</v>
      </c>
      <c r="B1928" s="177">
        <v>3710</v>
      </c>
      <c r="C1928" s="177" t="str">
        <f>VLOOKUP(B1928,'Chart of Accounts'!A:B,2,FALSE)</f>
        <v>Photocopying</v>
      </c>
      <c r="D1928" s="177" t="s">
        <v>265</v>
      </c>
      <c r="E1928" s="177" t="s">
        <v>264</v>
      </c>
      <c r="F1928" s="177" t="s">
        <v>2595</v>
      </c>
      <c r="G1928" s="177" t="s">
        <v>245</v>
      </c>
      <c r="H1928" s="177">
        <v>17.309999999999999</v>
      </c>
      <c r="I1928" s="177">
        <v>0</v>
      </c>
      <c r="K1928" s="177" t="s">
        <v>201</v>
      </c>
      <c r="M1928" s="177" t="s">
        <v>2578</v>
      </c>
    </row>
    <row r="1929" spans="1:13" x14ac:dyDescent="0.25">
      <c r="A1929" s="179">
        <v>43190</v>
      </c>
      <c r="B1929" s="177">
        <v>3710</v>
      </c>
      <c r="C1929" s="177" t="str">
        <f>VLOOKUP(B1929,'Chart of Accounts'!A:B,2,FALSE)</f>
        <v>Photocopying</v>
      </c>
      <c r="D1929" s="177" t="s">
        <v>265</v>
      </c>
      <c r="E1929" s="177" t="s">
        <v>264</v>
      </c>
      <c r="F1929" s="177" t="s">
        <v>2594</v>
      </c>
      <c r="G1929" s="177" t="s">
        <v>245</v>
      </c>
      <c r="H1929" s="177">
        <v>72.48</v>
      </c>
      <c r="I1929" s="177">
        <v>0</v>
      </c>
      <c r="K1929" s="177" t="s">
        <v>201</v>
      </c>
      <c r="M1929" s="177" t="s">
        <v>2578</v>
      </c>
    </row>
    <row r="1930" spans="1:13" x14ac:dyDescent="0.25">
      <c r="A1930" s="179">
        <v>43190</v>
      </c>
      <c r="B1930" s="177">
        <v>3710</v>
      </c>
      <c r="C1930" s="177" t="str">
        <f>VLOOKUP(B1930,'Chart of Accounts'!A:B,2,FALSE)</f>
        <v>Photocopying</v>
      </c>
      <c r="D1930" s="177" t="s">
        <v>265</v>
      </c>
      <c r="E1930" s="177" t="s">
        <v>264</v>
      </c>
      <c r="F1930" s="177" t="s">
        <v>2593</v>
      </c>
      <c r="G1930" s="177" t="s">
        <v>245</v>
      </c>
      <c r="H1930" s="177">
        <v>8.98</v>
      </c>
      <c r="I1930" s="177">
        <v>0</v>
      </c>
      <c r="K1930" s="177" t="s">
        <v>201</v>
      </c>
      <c r="M1930" s="177" t="s">
        <v>2578</v>
      </c>
    </row>
    <row r="1931" spans="1:13" x14ac:dyDescent="0.25">
      <c r="A1931" s="179">
        <v>43190</v>
      </c>
      <c r="B1931" s="177">
        <v>3710</v>
      </c>
      <c r="C1931" s="177" t="str">
        <f>VLOOKUP(B1931,'Chart of Accounts'!A:B,2,FALSE)</f>
        <v>Photocopying</v>
      </c>
      <c r="D1931" s="177" t="s">
        <v>265</v>
      </c>
      <c r="E1931" s="177" t="s">
        <v>264</v>
      </c>
      <c r="F1931" s="177" t="s">
        <v>2592</v>
      </c>
      <c r="G1931" s="177" t="s">
        <v>245</v>
      </c>
      <c r="H1931" s="177">
        <v>28.76</v>
      </c>
      <c r="I1931" s="177">
        <v>0</v>
      </c>
      <c r="K1931" s="177" t="s">
        <v>201</v>
      </c>
      <c r="M1931" s="177" t="s">
        <v>2578</v>
      </c>
    </row>
    <row r="1932" spans="1:13" x14ac:dyDescent="0.25">
      <c r="A1932" s="179">
        <v>43190</v>
      </c>
      <c r="B1932" s="177">
        <v>3710</v>
      </c>
      <c r="C1932" s="177" t="str">
        <f>VLOOKUP(B1932,'Chart of Accounts'!A:B,2,FALSE)</f>
        <v>Photocopying</v>
      </c>
      <c r="D1932" s="177" t="s">
        <v>265</v>
      </c>
      <c r="E1932" s="177" t="s">
        <v>264</v>
      </c>
      <c r="F1932" s="177" t="s">
        <v>2591</v>
      </c>
      <c r="G1932" s="177" t="s">
        <v>245</v>
      </c>
      <c r="H1932" s="177">
        <v>26.75</v>
      </c>
      <c r="I1932" s="177">
        <v>0</v>
      </c>
      <c r="K1932" s="177" t="s">
        <v>201</v>
      </c>
      <c r="M1932" s="177" t="s">
        <v>2578</v>
      </c>
    </row>
    <row r="1933" spans="1:13" x14ac:dyDescent="0.25">
      <c r="A1933" s="179">
        <v>43190</v>
      </c>
      <c r="B1933" s="177">
        <v>3710</v>
      </c>
      <c r="C1933" s="177" t="str">
        <f>VLOOKUP(B1933,'Chart of Accounts'!A:B,2,FALSE)</f>
        <v>Photocopying</v>
      </c>
      <c r="D1933" s="177" t="s">
        <v>265</v>
      </c>
      <c r="E1933" s="177" t="s">
        <v>264</v>
      </c>
      <c r="F1933" s="177" t="s">
        <v>2590</v>
      </c>
      <c r="G1933" s="177" t="s">
        <v>245</v>
      </c>
      <c r="H1933" s="177">
        <v>2.92</v>
      </c>
      <c r="I1933" s="177">
        <v>0</v>
      </c>
      <c r="K1933" s="177" t="s">
        <v>201</v>
      </c>
      <c r="M1933" s="177" t="s">
        <v>2578</v>
      </c>
    </row>
    <row r="1934" spans="1:13" x14ac:dyDescent="0.25">
      <c r="A1934" s="179">
        <v>43190</v>
      </c>
      <c r="B1934" s="177">
        <v>3710</v>
      </c>
      <c r="C1934" s="177" t="str">
        <f>VLOOKUP(B1934,'Chart of Accounts'!A:B,2,FALSE)</f>
        <v>Photocopying</v>
      </c>
      <c r="D1934" s="177" t="s">
        <v>265</v>
      </c>
      <c r="E1934" s="177" t="s">
        <v>264</v>
      </c>
      <c r="F1934" s="177" t="s">
        <v>2589</v>
      </c>
      <c r="G1934" s="177" t="s">
        <v>245</v>
      </c>
      <c r="H1934" s="177">
        <v>18.61</v>
      </c>
      <c r="I1934" s="177">
        <v>0</v>
      </c>
      <c r="K1934" s="177" t="s">
        <v>201</v>
      </c>
      <c r="M1934" s="177" t="s">
        <v>2578</v>
      </c>
    </row>
    <row r="1935" spans="1:13" x14ac:dyDescent="0.25">
      <c r="A1935" s="179">
        <v>43190</v>
      </c>
      <c r="B1935" s="177">
        <v>3710</v>
      </c>
      <c r="C1935" s="177" t="str">
        <f>VLOOKUP(B1935,'Chart of Accounts'!A:B,2,FALSE)</f>
        <v>Photocopying</v>
      </c>
      <c r="D1935" s="177" t="s">
        <v>265</v>
      </c>
      <c r="E1935" s="177" t="s">
        <v>264</v>
      </c>
      <c r="F1935" s="177" t="s">
        <v>2588</v>
      </c>
      <c r="G1935" s="177" t="s">
        <v>245</v>
      </c>
      <c r="H1935" s="177">
        <v>13.78</v>
      </c>
      <c r="I1935" s="177">
        <v>0</v>
      </c>
      <c r="K1935" s="177" t="s">
        <v>201</v>
      </c>
      <c r="M1935" s="177" t="s">
        <v>2578</v>
      </c>
    </row>
    <row r="1936" spans="1:13" x14ac:dyDescent="0.25">
      <c r="A1936" s="179">
        <v>43190</v>
      </c>
      <c r="B1936" s="177">
        <v>3710</v>
      </c>
      <c r="C1936" s="177" t="str">
        <f>VLOOKUP(B1936,'Chart of Accounts'!A:B,2,FALSE)</f>
        <v>Photocopying</v>
      </c>
      <c r="D1936" s="177" t="s">
        <v>265</v>
      </c>
      <c r="E1936" s="177" t="s">
        <v>264</v>
      </c>
      <c r="F1936" s="177" t="s">
        <v>2587</v>
      </c>
      <c r="G1936" s="177" t="s">
        <v>245</v>
      </c>
      <c r="H1936" s="177">
        <v>3.19</v>
      </c>
      <c r="I1936" s="177">
        <v>0</v>
      </c>
      <c r="K1936" s="177" t="s">
        <v>201</v>
      </c>
      <c r="M1936" s="177" t="s">
        <v>2578</v>
      </c>
    </row>
    <row r="1937" spans="1:14" x14ac:dyDescent="0.25">
      <c r="A1937" s="179">
        <v>43190</v>
      </c>
      <c r="B1937" s="177">
        <v>3710</v>
      </c>
      <c r="C1937" s="177" t="str">
        <f>VLOOKUP(B1937,'Chart of Accounts'!A:B,2,FALSE)</f>
        <v>Photocopying</v>
      </c>
      <c r="D1937" s="177" t="s">
        <v>265</v>
      </c>
      <c r="E1937" s="177" t="s">
        <v>264</v>
      </c>
      <c r="F1937" s="177" t="s">
        <v>2586</v>
      </c>
      <c r="G1937" s="177" t="s">
        <v>245</v>
      </c>
      <c r="H1937" s="177">
        <v>0.18</v>
      </c>
      <c r="I1937" s="177">
        <v>0</v>
      </c>
      <c r="K1937" s="177" t="s">
        <v>201</v>
      </c>
      <c r="M1937" s="177" t="s">
        <v>2578</v>
      </c>
    </row>
    <row r="1938" spans="1:14" x14ac:dyDescent="0.25">
      <c r="A1938" s="179">
        <v>43190</v>
      </c>
      <c r="B1938" s="177">
        <v>3710</v>
      </c>
      <c r="C1938" s="177" t="str">
        <f>VLOOKUP(B1938,'Chart of Accounts'!A:B,2,FALSE)</f>
        <v>Photocopying</v>
      </c>
      <c r="D1938" s="177" t="s">
        <v>265</v>
      </c>
      <c r="E1938" s="177" t="s">
        <v>264</v>
      </c>
      <c r="F1938" s="177" t="s">
        <v>2585</v>
      </c>
      <c r="G1938" s="177" t="s">
        <v>245</v>
      </c>
      <c r="H1938" s="177">
        <v>5.92</v>
      </c>
      <c r="I1938" s="177">
        <v>0</v>
      </c>
      <c r="K1938" s="177" t="s">
        <v>201</v>
      </c>
      <c r="M1938" s="177" t="s">
        <v>2578</v>
      </c>
    </row>
    <row r="1939" spans="1:14" x14ac:dyDescent="0.25">
      <c r="A1939" s="179">
        <v>43190</v>
      </c>
      <c r="B1939" s="177">
        <v>3710</v>
      </c>
      <c r="C1939" s="177" t="str">
        <f>VLOOKUP(B1939,'Chart of Accounts'!A:B,2,FALSE)</f>
        <v>Photocopying</v>
      </c>
      <c r="D1939" s="177" t="s">
        <v>265</v>
      </c>
      <c r="E1939" s="177" t="s">
        <v>264</v>
      </c>
      <c r="F1939" s="177" t="s">
        <v>2584</v>
      </c>
      <c r="G1939" s="177" t="s">
        <v>245</v>
      </c>
      <c r="H1939" s="177">
        <v>0.39</v>
      </c>
      <c r="I1939" s="177">
        <v>0</v>
      </c>
      <c r="K1939" s="177" t="s">
        <v>201</v>
      </c>
      <c r="M1939" s="177" t="s">
        <v>2578</v>
      </c>
    </row>
    <row r="1940" spans="1:14" x14ac:dyDescent="0.25">
      <c r="A1940" s="179">
        <v>43190</v>
      </c>
      <c r="B1940" s="177">
        <v>3710</v>
      </c>
      <c r="C1940" s="177" t="str">
        <f>VLOOKUP(B1940,'Chart of Accounts'!A:B,2,FALSE)</f>
        <v>Photocopying</v>
      </c>
      <c r="D1940" s="177" t="s">
        <v>265</v>
      </c>
      <c r="E1940" s="177" t="s">
        <v>264</v>
      </c>
      <c r="F1940" s="177" t="s">
        <v>2583</v>
      </c>
      <c r="G1940" s="177" t="s">
        <v>245</v>
      </c>
      <c r="H1940" s="177">
        <v>0.63</v>
      </c>
      <c r="I1940" s="177">
        <v>0</v>
      </c>
      <c r="K1940" s="177" t="s">
        <v>201</v>
      </c>
      <c r="M1940" s="177" t="s">
        <v>2578</v>
      </c>
    </row>
    <row r="1941" spans="1:14" x14ac:dyDescent="0.25">
      <c r="A1941" s="179">
        <v>43190</v>
      </c>
      <c r="B1941" s="177">
        <v>3710</v>
      </c>
      <c r="C1941" s="177" t="str">
        <f>VLOOKUP(B1941,'Chart of Accounts'!A:B,2,FALSE)</f>
        <v>Photocopying</v>
      </c>
      <c r="D1941" s="177" t="s">
        <v>265</v>
      </c>
      <c r="E1941" s="177" t="s">
        <v>264</v>
      </c>
      <c r="F1941" s="177" t="s">
        <v>2582</v>
      </c>
      <c r="G1941" s="177" t="s">
        <v>245</v>
      </c>
      <c r="H1941" s="177">
        <v>10.68</v>
      </c>
      <c r="I1941" s="177">
        <v>0</v>
      </c>
      <c r="K1941" s="177" t="s">
        <v>201</v>
      </c>
      <c r="M1941" s="177" t="s">
        <v>2578</v>
      </c>
    </row>
    <row r="1942" spans="1:14" x14ac:dyDescent="0.25">
      <c r="A1942" s="179">
        <v>43190</v>
      </c>
      <c r="B1942" s="177">
        <v>3710</v>
      </c>
      <c r="C1942" s="177" t="str">
        <f>VLOOKUP(B1942,'Chart of Accounts'!A:B,2,FALSE)</f>
        <v>Photocopying</v>
      </c>
      <c r="D1942" s="177" t="s">
        <v>265</v>
      </c>
      <c r="E1942" s="177" t="s">
        <v>264</v>
      </c>
      <c r="F1942" s="177" t="s">
        <v>2581</v>
      </c>
      <c r="G1942" s="177" t="s">
        <v>245</v>
      </c>
      <c r="H1942" s="177">
        <v>6.29</v>
      </c>
      <c r="I1942" s="177">
        <v>0</v>
      </c>
      <c r="K1942" s="177" t="s">
        <v>201</v>
      </c>
      <c r="M1942" s="177" t="s">
        <v>2578</v>
      </c>
    </row>
    <row r="1943" spans="1:14" x14ac:dyDescent="0.25">
      <c r="A1943" s="179">
        <v>43190</v>
      </c>
      <c r="B1943" s="177">
        <v>3710</v>
      </c>
      <c r="C1943" s="177" t="str">
        <f>VLOOKUP(B1943,'Chart of Accounts'!A:B,2,FALSE)</f>
        <v>Photocopying</v>
      </c>
      <c r="D1943" s="177" t="s">
        <v>265</v>
      </c>
      <c r="E1943" s="177" t="s">
        <v>264</v>
      </c>
      <c r="F1943" s="177" t="s">
        <v>2580</v>
      </c>
      <c r="G1943" s="177" t="s">
        <v>245</v>
      </c>
      <c r="H1943" s="177">
        <v>8.02</v>
      </c>
      <c r="I1943" s="177">
        <v>0</v>
      </c>
      <c r="K1943" s="177" t="s">
        <v>201</v>
      </c>
      <c r="M1943" s="177" t="s">
        <v>2578</v>
      </c>
    </row>
    <row r="1944" spans="1:14" x14ac:dyDescent="0.25">
      <c r="A1944" s="179">
        <v>43190</v>
      </c>
      <c r="B1944" s="177">
        <v>3710</v>
      </c>
      <c r="C1944" s="177" t="str">
        <f>VLOOKUP(B1944,'Chart of Accounts'!A:B,2,FALSE)</f>
        <v>Photocopying</v>
      </c>
      <c r="D1944" s="177" t="s">
        <v>265</v>
      </c>
      <c r="E1944" s="177" t="s">
        <v>264</v>
      </c>
      <c r="F1944" s="177" t="s">
        <v>2579</v>
      </c>
      <c r="G1944" s="177" t="s">
        <v>245</v>
      </c>
      <c r="H1944" s="177">
        <v>59.94</v>
      </c>
      <c r="I1944" s="177">
        <v>0</v>
      </c>
      <c r="K1944" s="177" t="s">
        <v>201</v>
      </c>
      <c r="M1944" s="177" t="s">
        <v>2578</v>
      </c>
    </row>
    <row r="1945" spans="1:14" x14ac:dyDescent="0.25">
      <c r="A1945" s="179">
        <v>43190</v>
      </c>
      <c r="B1945" s="177">
        <v>3710</v>
      </c>
      <c r="C1945" s="177" t="str">
        <f>VLOOKUP(B1945,'Chart of Accounts'!A:B,2,FALSE)</f>
        <v>Photocopying</v>
      </c>
      <c r="D1945" s="177" t="s">
        <v>265</v>
      </c>
      <c r="E1945" s="177" t="s">
        <v>264</v>
      </c>
      <c r="F1945" s="177" t="s">
        <v>2577</v>
      </c>
      <c r="G1945" s="177" t="s">
        <v>245</v>
      </c>
      <c r="H1945" s="177">
        <v>5.64</v>
      </c>
      <c r="I1945" s="177">
        <v>0</v>
      </c>
      <c r="J1945" s="177" t="s">
        <v>209</v>
      </c>
      <c r="K1945" s="177" t="s">
        <v>194</v>
      </c>
      <c r="L1945" s="177" t="s">
        <v>194</v>
      </c>
      <c r="M1945" s="177" t="s">
        <v>2575</v>
      </c>
      <c r="N1945" s="177" t="s">
        <v>333</v>
      </c>
    </row>
    <row r="1946" spans="1:14" x14ac:dyDescent="0.25">
      <c r="A1946" s="179">
        <v>43190</v>
      </c>
      <c r="B1946" s="177">
        <v>3710</v>
      </c>
      <c r="C1946" s="177" t="str">
        <f>VLOOKUP(B1946,'Chart of Accounts'!A:B,2,FALSE)</f>
        <v>Photocopying</v>
      </c>
      <c r="D1946" s="177" t="s">
        <v>265</v>
      </c>
      <c r="E1946" s="177" t="s">
        <v>264</v>
      </c>
      <c r="F1946" s="177" t="s">
        <v>2576</v>
      </c>
      <c r="G1946" s="177" t="s">
        <v>245</v>
      </c>
      <c r="H1946" s="177">
        <v>1.1100000000000001</v>
      </c>
      <c r="I1946" s="177">
        <v>0</v>
      </c>
      <c r="J1946" s="177" t="s">
        <v>209</v>
      </c>
      <c r="K1946" s="177" t="s">
        <v>194</v>
      </c>
      <c r="L1946" s="177" t="s">
        <v>194</v>
      </c>
      <c r="M1946" s="177" t="s">
        <v>2575</v>
      </c>
      <c r="N1946" s="177" t="s">
        <v>333</v>
      </c>
    </row>
    <row r="1947" spans="1:14" x14ac:dyDescent="0.25">
      <c r="A1947" s="179">
        <v>43216</v>
      </c>
      <c r="B1947" s="177">
        <v>3710</v>
      </c>
      <c r="C1947" s="177" t="str">
        <f>VLOOKUP(B1947,'Chart of Accounts'!A:B,2,FALSE)</f>
        <v>Photocopying</v>
      </c>
      <c r="D1947" s="177" t="s">
        <v>265</v>
      </c>
      <c r="E1947" s="177" t="s">
        <v>264</v>
      </c>
      <c r="F1947" s="177" t="s">
        <v>2574</v>
      </c>
      <c r="G1947" s="177" t="s">
        <v>245</v>
      </c>
      <c r="H1947" s="177">
        <v>1.34</v>
      </c>
      <c r="I1947" s="177">
        <v>0</v>
      </c>
      <c r="K1947" s="177" t="s">
        <v>201</v>
      </c>
      <c r="M1947" s="177" t="s">
        <v>2541</v>
      </c>
    </row>
    <row r="1948" spans="1:14" x14ac:dyDescent="0.25">
      <c r="A1948" s="179">
        <v>43216</v>
      </c>
      <c r="B1948" s="177">
        <v>3710</v>
      </c>
      <c r="C1948" s="177" t="str">
        <f>VLOOKUP(B1948,'Chart of Accounts'!A:B,2,FALSE)</f>
        <v>Photocopying</v>
      </c>
      <c r="D1948" s="177" t="s">
        <v>265</v>
      </c>
      <c r="E1948" s="177" t="s">
        <v>264</v>
      </c>
      <c r="F1948" s="177" t="s">
        <v>2573</v>
      </c>
      <c r="G1948" s="177" t="s">
        <v>245</v>
      </c>
      <c r="H1948" s="177">
        <v>6.15</v>
      </c>
      <c r="I1948" s="177">
        <v>0</v>
      </c>
      <c r="K1948" s="177" t="s">
        <v>201</v>
      </c>
      <c r="M1948" s="177" t="s">
        <v>2541</v>
      </c>
    </row>
    <row r="1949" spans="1:14" x14ac:dyDescent="0.25">
      <c r="A1949" s="179">
        <v>43216</v>
      </c>
      <c r="B1949" s="177">
        <v>3710</v>
      </c>
      <c r="C1949" s="177" t="str">
        <f>VLOOKUP(B1949,'Chart of Accounts'!A:B,2,FALSE)</f>
        <v>Photocopying</v>
      </c>
      <c r="D1949" s="177" t="s">
        <v>265</v>
      </c>
      <c r="E1949" s="177" t="s">
        <v>264</v>
      </c>
      <c r="F1949" s="177" t="s">
        <v>2572</v>
      </c>
      <c r="G1949" s="177" t="s">
        <v>245</v>
      </c>
      <c r="H1949" s="177">
        <v>0.89</v>
      </c>
      <c r="I1949" s="177">
        <v>0</v>
      </c>
      <c r="K1949" s="177" t="s">
        <v>201</v>
      </c>
      <c r="M1949" s="177" t="s">
        <v>2541</v>
      </c>
    </row>
    <row r="1950" spans="1:14" x14ac:dyDescent="0.25">
      <c r="A1950" s="179">
        <v>43216</v>
      </c>
      <c r="B1950" s="177">
        <v>3710</v>
      </c>
      <c r="C1950" s="177" t="str">
        <f>VLOOKUP(B1950,'Chart of Accounts'!A:B,2,FALSE)</f>
        <v>Photocopying</v>
      </c>
      <c r="D1950" s="177" t="s">
        <v>265</v>
      </c>
      <c r="E1950" s="177" t="s">
        <v>264</v>
      </c>
      <c r="F1950" s="177" t="s">
        <v>2571</v>
      </c>
      <c r="G1950" s="177" t="s">
        <v>245</v>
      </c>
      <c r="H1950" s="177">
        <v>2.63</v>
      </c>
      <c r="I1950" s="177">
        <v>0</v>
      </c>
      <c r="K1950" s="177" t="s">
        <v>201</v>
      </c>
      <c r="M1950" s="177" t="s">
        <v>2541</v>
      </c>
    </row>
    <row r="1951" spans="1:14" x14ac:dyDescent="0.25">
      <c r="A1951" s="179">
        <v>43216</v>
      </c>
      <c r="B1951" s="177">
        <v>3710</v>
      </c>
      <c r="C1951" s="177" t="str">
        <f>VLOOKUP(B1951,'Chart of Accounts'!A:B,2,FALSE)</f>
        <v>Photocopying</v>
      </c>
      <c r="D1951" s="177" t="s">
        <v>265</v>
      </c>
      <c r="E1951" s="177" t="s">
        <v>264</v>
      </c>
      <c r="F1951" s="177" t="s">
        <v>2570</v>
      </c>
      <c r="G1951" s="177" t="s">
        <v>245</v>
      </c>
      <c r="H1951" s="177">
        <v>0.98</v>
      </c>
      <c r="I1951" s="177">
        <v>0</v>
      </c>
      <c r="K1951" s="177" t="s">
        <v>201</v>
      </c>
      <c r="M1951" s="177" t="s">
        <v>2541</v>
      </c>
    </row>
    <row r="1952" spans="1:14" x14ac:dyDescent="0.25">
      <c r="A1952" s="179">
        <v>43216</v>
      </c>
      <c r="B1952" s="177">
        <v>3710</v>
      </c>
      <c r="C1952" s="177" t="str">
        <f>VLOOKUP(B1952,'Chart of Accounts'!A:B,2,FALSE)</f>
        <v>Photocopying</v>
      </c>
      <c r="D1952" s="177" t="s">
        <v>265</v>
      </c>
      <c r="E1952" s="177" t="s">
        <v>264</v>
      </c>
      <c r="F1952" s="177" t="s">
        <v>2569</v>
      </c>
      <c r="G1952" s="177" t="s">
        <v>245</v>
      </c>
      <c r="H1952" s="177">
        <v>3.15</v>
      </c>
      <c r="I1952" s="177">
        <v>0</v>
      </c>
      <c r="K1952" s="177" t="s">
        <v>201</v>
      </c>
      <c r="M1952" s="177" t="s">
        <v>2541</v>
      </c>
    </row>
    <row r="1953" spans="1:13" x14ac:dyDescent="0.25">
      <c r="A1953" s="179">
        <v>43216</v>
      </c>
      <c r="B1953" s="177">
        <v>3710</v>
      </c>
      <c r="C1953" s="177" t="str">
        <f>VLOOKUP(B1953,'Chart of Accounts'!A:B,2,FALSE)</f>
        <v>Photocopying</v>
      </c>
      <c r="D1953" s="177" t="s">
        <v>265</v>
      </c>
      <c r="E1953" s="177" t="s">
        <v>264</v>
      </c>
      <c r="F1953" s="177" t="s">
        <v>2568</v>
      </c>
      <c r="G1953" s="177" t="s">
        <v>245</v>
      </c>
      <c r="H1953" s="177">
        <v>0.16</v>
      </c>
      <c r="I1953" s="177">
        <v>0</v>
      </c>
      <c r="K1953" s="177" t="s">
        <v>201</v>
      </c>
      <c r="M1953" s="177" t="s">
        <v>2541</v>
      </c>
    </row>
    <row r="1954" spans="1:13" x14ac:dyDescent="0.25">
      <c r="A1954" s="179">
        <v>43216</v>
      </c>
      <c r="B1954" s="177">
        <v>3710</v>
      </c>
      <c r="C1954" s="177" t="str">
        <f>VLOOKUP(B1954,'Chart of Accounts'!A:B,2,FALSE)</f>
        <v>Photocopying</v>
      </c>
      <c r="D1954" s="177" t="s">
        <v>265</v>
      </c>
      <c r="E1954" s="177" t="s">
        <v>264</v>
      </c>
      <c r="F1954" s="177" t="s">
        <v>2567</v>
      </c>
      <c r="G1954" s="177" t="s">
        <v>245</v>
      </c>
      <c r="H1954" s="177">
        <v>6.65</v>
      </c>
      <c r="I1954" s="177">
        <v>0</v>
      </c>
      <c r="K1954" s="177" t="s">
        <v>201</v>
      </c>
      <c r="M1954" s="177" t="s">
        <v>2541</v>
      </c>
    </row>
    <row r="1955" spans="1:13" x14ac:dyDescent="0.25">
      <c r="A1955" s="179">
        <v>43216</v>
      </c>
      <c r="B1955" s="177">
        <v>3710</v>
      </c>
      <c r="C1955" s="177" t="str">
        <f>VLOOKUP(B1955,'Chart of Accounts'!A:B,2,FALSE)</f>
        <v>Photocopying</v>
      </c>
      <c r="D1955" s="177" t="s">
        <v>265</v>
      </c>
      <c r="E1955" s="177" t="s">
        <v>264</v>
      </c>
      <c r="F1955" s="177" t="s">
        <v>2566</v>
      </c>
      <c r="G1955" s="177" t="s">
        <v>245</v>
      </c>
      <c r="H1955" s="177">
        <v>0.95</v>
      </c>
      <c r="I1955" s="177">
        <v>0</v>
      </c>
      <c r="K1955" s="177" t="s">
        <v>201</v>
      </c>
      <c r="M1955" s="177" t="s">
        <v>2541</v>
      </c>
    </row>
    <row r="1956" spans="1:13" x14ac:dyDescent="0.25">
      <c r="A1956" s="179">
        <v>43216</v>
      </c>
      <c r="B1956" s="177">
        <v>3710</v>
      </c>
      <c r="C1956" s="177" t="str">
        <f>VLOOKUP(B1956,'Chart of Accounts'!A:B,2,FALSE)</f>
        <v>Photocopying</v>
      </c>
      <c r="D1956" s="177" t="s">
        <v>265</v>
      </c>
      <c r="E1956" s="177" t="s">
        <v>264</v>
      </c>
      <c r="F1956" s="177" t="s">
        <v>2565</v>
      </c>
      <c r="G1956" s="177" t="s">
        <v>245</v>
      </c>
      <c r="H1956" s="177">
        <v>3.88</v>
      </c>
      <c r="I1956" s="177">
        <v>0</v>
      </c>
      <c r="K1956" s="177" t="s">
        <v>201</v>
      </c>
      <c r="M1956" s="177" t="s">
        <v>2541</v>
      </c>
    </row>
    <row r="1957" spans="1:13" x14ac:dyDescent="0.25">
      <c r="A1957" s="179">
        <v>43216</v>
      </c>
      <c r="B1957" s="177">
        <v>3710</v>
      </c>
      <c r="C1957" s="177" t="str">
        <f>VLOOKUP(B1957,'Chart of Accounts'!A:B,2,FALSE)</f>
        <v>Photocopying</v>
      </c>
      <c r="D1957" s="177" t="s">
        <v>265</v>
      </c>
      <c r="E1957" s="177" t="s">
        <v>264</v>
      </c>
      <c r="F1957" s="177" t="s">
        <v>2564</v>
      </c>
      <c r="G1957" s="177" t="s">
        <v>245</v>
      </c>
      <c r="H1957" s="177">
        <v>27.97</v>
      </c>
      <c r="I1957" s="177">
        <v>0</v>
      </c>
      <c r="K1957" s="177" t="s">
        <v>201</v>
      </c>
      <c r="M1957" s="177" t="s">
        <v>2541</v>
      </c>
    </row>
    <row r="1958" spans="1:13" x14ac:dyDescent="0.25">
      <c r="A1958" s="179">
        <v>43216</v>
      </c>
      <c r="B1958" s="177">
        <v>3710</v>
      </c>
      <c r="C1958" s="177" t="str">
        <f>VLOOKUP(B1958,'Chart of Accounts'!A:B,2,FALSE)</f>
        <v>Photocopying</v>
      </c>
      <c r="D1958" s="177" t="s">
        <v>265</v>
      </c>
      <c r="E1958" s="177" t="s">
        <v>264</v>
      </c>
      <c r="F1958" s="177" t="s">
        <v>2563</v>
      </c>
      <c r="G1958" s="177" t="s">
        <v>245</v>
      </c>
      <c r="H1958" s="177">
        <v>0.55000000000000004</v>
      </c>
      <c r="I1958" s="177">
        <v>0</v>
      </c>
      <c r="K1958" s="177" t="s">
        <v>201</v>
      </c>
      <c r="M1958" s="177" t="s">
        <v>2541</v>
      </c>
    </row>
    <row r="1959" spans="1:13" x14ac:dyDescent="0.25">
      <c r="A1959" s="179">
        <v>43216</v>
      </c>
      <c r="B1959" s="177">
        <v>3710</v>
      </c>
      <c r="C1959" s="177" t="str">
        <f>VLOOKUP(B1959,'Chart of Accounts'!A:B,2,FALSE)</f>
        <v>Photocopying</v>
      </c>
      <c r="D1959" s="177" t="s">
        <v>265</v>
      </c>
      <c r="E1959" s="177" t="s">
        <v>264</v>
      </c>
      <c r="F1959" s="177" t="s">
        <v>2562</v>
      </c>
      <c r="G1959" s="177" t="s">
        <v>245</v>
      </c>
      <c r="H1959" s="177">
        <v>31</v>
      </c>
      <c r="I1959" s="177">
        <v>0</v>
      </c>
      <c r="K1959" s="177" t="s">
        <v>201</v>
      </c>
      <c r="M1959" s="177" t="s">
        <v>2541</v>
      </c>
    </row>
    <row r="1960" spans="1:13" x14ac:dyDescent="0.25">
      <c r="A1960" s="179">
        <v>43216</v>
      </c>
      <c r="B1960" s="177">
        <v>3710</v>
      </c>
      <c r="C1960" s="177" t="str">
        <f>VLOOKUP(B1960,'Chart of Accounts'!A:B,2,FALSE)</f>
        <v>Photocopying</v>
      </c>
      <c r="D1960" s="177" t="s">
        <v>265</v>
      </c>
      <c r="E1960" s="177" t="s">
        <v>264</v>
      </c>
      <c r="F1960" s="177" t="s">
        <v>2561</v>
      </c>
      <c r="G1960" s="177" t="s">
        <v>245</v>
      </c>
      <c r="H1960" s="177">
        <v>1.02</v>
      </c>
      <c r="I1960" s="177">
        <v>0</v>
      </c>
      <c r="K1960" s="177" t="s">
        <v>201</v>
      </c>
      <c r="M1960" s="177" t="s">
        <v>2541</v>
      </c>
    </row>
    <row r="1961" spans="1:13" x14ac:dyDescent="0.25">
      <c r="A1961" s="179">
        <v>43216</v>
      </c>
      <c r="B1961" s="177">
        <v>3710</v>
      </c>
      <c r="C1961" s="177" t="str">
        <f>VLOOKUP(B1961,'Chart of Accounts'!A:B,2,FALSE)</f>
        <v>Photocopying</v>
      </c>
      <c r="D1961" s="177" t="s">
        <v>265</v>
      </c>
      <c r="E1961" s="177" t="s">
        <v>264</v>
      </c>
      <c r="F1961" s="177" t="s">
        <v>2560</v>
      </c>
      <c r="G1961" s="177" t="s">
        <v>245</v>
      </c>
      <c r="H1961" s="177">
        <v>30.99</v>
      </c>
      <c r="I1961" s="177">
        <v>0</v>
      </c>
      <c r="K1961" s="177" t="s">
        <v>201</v>
      </c>
      <c r="M1961" s="177" t="s">
        <v>2541</v>
      </c>
    </row>
    <row r="1962" spans="1:13" x14ac:dyDescent="0.25">
      <c r="A1962" s="179">
        <v>43216</v>
      </c>
      <c r="B1962" s="177">
        <v>3710</v>
      </c>
      <c r="C1962" s="177" t="str">
        <f>VLOOKUP(B1962,'Chart of Accounts'!A:B,2,FALSE)</f>
        <v>Photocopying</v>
      </c>
      <c r="D1962" s="177" t="s">
        <v>265</v>
      </c>
      <c r="E1962" s="177" t="s">
        <v>264</v>
      </c>
      <c r="F1962" s="177" t="s">
        <v>2559</v>
      </c>
      <c r="G1962" s="177" t="s">
        <v>245</v>
      </c>
      <c r="H1962" s="177">
        <v>6.87</v>
      </c>
      <c r="I1962" s="177">
        <v>0</v>
      </c>
      <c r="K1962" s="177" t="s">
        <v>201</v>
      </c>
      <c r="M1962" s="177" t="s">
        <v>2541</v>
      </c>
    </row>
    <row r="1963" spans="1:13" x14ac:dyDescent="0.25">
      <c r="A1963" s="179">
        <v>43216</v>
      </c>
      <c r="B1963" s="177">
        <v>3710</v>
      </c>
      <c r="C1963" s="177" t="str">
        <f>VLOOKUP(B1963,'Chart of Accounts'!A:B,2,FALSE)</f>
        <v>Photocopying</v>
      </c>
      <c r="D1963" s="177" t="s">
        <v>265</v>
      </c>
      <c r="E1963" s="177" t="s">
        <v>264</v>
      </c>
      <c r="F1963" s="177" t="s">
        <v>2558</v>
      </c>
      <c r="G1963" s="177" t="s">
        <v>245</v>
      </c>
      <c r="H1963" s="177">
        <v>7.35</v>
      </c>
      <c r="I1963" s="177">
        <v>0</v>
      </c>
      <c r="K1963" s="177" t="s">
        <v>201</v>
      </c>
      <c r="M1963" s="177" t="s">
        <v>2541</v>
      </c>
    </row>
    <row r="1964" spans="1:13" x14ac:dyDescent="0.25">
      <c r="A1964" s="179">
        <v>43216</v>
      </c>
      <c r="B1964" s="177">
        <v>3710</v>
      </c>
      <c r="C1964" s="177" t="str">
        <f>VLOOKUP(B1964,'Chart of Accounts'!A:B,2,FALSE)</f>
        <v>Photocopying</v>
      </c>
      <c r="D1964" s="177" t="s">
        <v>265</v>
      </c>
      <c r="E1964" s="177" t="s">
        <v>264</v>
      </c>
      <c r="F1964" s="177" t="s">
        <v>2557</v>
      </c>
      <c r="G1964" s="177" t="s">
        <v>245</v>
      </c>
      <c r="H1964" s="177">
        <v>10.82</v>
      </c>
      <c r="I1964" s="177">
        <v>0</v>
      </c>
      <c r="K1964" s="177" t="s">
        <v>201</v>
      </c>
      <c r="M1964" s="177" t="s">
        <v>2541</v>
      </c>
    </row>
    <row r="1965" spans="1:13" x14ac:dyDescent="0.25">
      <c r="A1965" s="179">
        <v>43216</v>
      </c>
      <c r="B1965" s="177">
        <v>3710</v>
      </c>
      <c r="C1965" s="177" t="str">
        <f>VLOOKUP(B1965,'Chart of Accounts'!A:B,2,FALSE)</f>
        <v>Photocopying</v>
      </c>
      <c r="D1965" s="177" t="s">
        <v>265</v>
      </c>
      <c r="E1965" s="177" t="s">
        <v>264</v>
      </c>
      <c r="F1965" s="177" t="s">
        <v>2556</v>
      </c>
      <c r="G1965" s="177" t="s">
        <v>245</v>
      </c>
      <c r="H1965" s="177">
        <v>9.1999999999999993</v>
      </c>
      <c r="I1965" s="177">
        <v>0</v>
      </c>
      <c r="K1965" s="177" t="s">
        <v>201</v>
      </c>
      <c r="M1965" s="177" t="s">
        <v>2541</v>
      </c>
    </row>
    <row r="1966" spans="1:13" x14ac:dyDescent="0.25">
      <c r="A1966" s="179">
        <v>43216</v>
      </c>
      <c r="B1966" s="177">
        <v>3710</v>
      </c>
      <c r="C1966" s="177" t="str">
        <f>VLOOKUP(B1966,'Chart of Accounts'!A:B,2,FALSE)</f>
        <v>Photocopying</v>
      </c>
      <c r="D1966" s="177" t="s">
        <v>265</v>
      </c>
      <c r="E1966" s="177" t="s">
        <v>264</v>
      </c>
      <c r="F1966" s="177" t="s">
        <v>2555</v>
      </c>
      <c r="G1966" s="177" t="s">
        <v>245</v>
      </c>
      <c r="H1966" s="177">
        <v>2.38</v>
      </c>
      <c r="I1966" s="177">
        <v>0</v>
      </c>
      <c r="K1966" s="177" t="s">
        <v>201</v>
      </c>
      <c r="M1966" s="177" t="s">
        <v>2541</v>
      </c>
    </row>
    <row r="1967" spans="1:13" x14ac:dyDescent="0.25">
      <c r="A1967" s="179">
        <v>43216</v>
      </c>
      <c r="B1967" s="177">
        <v>3710</v>
      </c>
      <c r="C1967" s="177" t="str">
        <f>VLOOKUP(B1967,'Chart of Accounts'!A:B,2,FALSE)</f>
        <v>Photocopying</v>
      </c>
      <c r="D1967" s="177" t="s">
        <v>265</v>
      </c>
      <c r="E1967" s="177" t="s">
        <v>264</v>
      </c>
      <c r="F1967" s="177" t="s">
        <v>2554</v>
      </c>
      <c r="G1967" s="177" t="s">
        <v>245</v>
      </c>
      <c r="H1967" s="177">
        <v>32.21</v>
      </c>
      <c r="I1967" s="177">
        <v>0</v>
      </c>
      <c r="K1967" s="177" t="s">
        <v>201</v>
      </c>
      <c r="M1967" s="177" t="s">
        <v>2541</v>
      </c>
    </row>
    <row r="1968" spans="1:13" x14ac:dyDescent="0.25">
      <c r="A1968" s="179">
        <v>43216</v>
      </c>
      <c r="B1968" s="177">
        <v>3710</v>
      </c>
      <c r="C1968" s="177" t="str">
        <f>VLOOKUP(B1968,'Chart of Accounts'!A:B,2,FALSE)</f>
        <v>Photocopying</v>
      </c>
      <c r="D1968" s="177" t="s">
        <v>265</v>
      </c>
      <c r="E1968" s="177" t="s">
        <v>264</v>
      </c>
      <c r="F1968" s="177" t="s">
        <v>2553</v>
      </c>
      <c r="G1968" s="177" t="s">
        <v>245</v>
      </c>
      <c r="H1968" s="177">
        <v>39.31</v>
      </c>
      <c r="I1968" s="177">
        <v>0</v>
      </c>
      <c r="K1968" s="177" t="s">
        <v>201</v>
      </c>
      <c r="M1968" s="177" t="s">
        <v>2541</v>
      </c>
    </row>
    <row r="1969" spans="1:14" x14ac:dyDescent="0.25">
      <c r="A1969" s="179">
        <v>43216</v>
      </c>
      <c r="B1969" s="177">
        <v>3710</v>
      </c>
      <c r="C1969" s="177" t="str">
        <f>VLOOKUP(B1969,'Chart of Accounts'!A:B,2,FALSE)</f>
        <v>Photocopying</v>
      </c>
      <c r="D1969" s="177" t="s">
        <v>265</v>
      </c>
      <c r="E1969" s="177" t="s">
        <v>264</v>
      </c>
      <c r="F1969" s="177" t="s">
        <v>2552</v>
      </c>
      <c r="G1969" s="177" t="s">
        <v>245</v>
      </c>
      <c r="H1969" s="177">
        <v>2.3199999999999998</v>
      </c>
      <c r="I1969" s="177">
        <v>0</v>
      </c>
      <c r="K1969" s="177" t="s">
        <v>201</v>
      </c>
      <c r="M1969" s="177" t="s">
        <v>2541</v>
      </c>
    </row>
    <row r="1970" spans="1:14" x14ac:dyDescent="0.25">
      <c r="A1970" s="179">
        <v>43216</v>
      </c>
      <c r="B1970" s="177">
        <v>3710</v>
      </c>
      <c r="C1970" s="177" t="str">
        <f>VLOOKUP(B1970,'Chart of Accounts'!A:B,2,FALSE)</f>
        <v>Photocopying</v>
      </c>
      <c r="D1970" s="177" t="s">
        <v>265</v>
      </c>
      <c r="E1970" s="177" t="s">
        <v>264</v>
      </c>
      <c r="F1970" s="177" t="s">
        <v>2551</v>
      </c>
      <c r="G1970" s="177" t="s">
        <v>245</v>
      </c>
      <c r="H1970" s="177">
        <v>0.03</v>
      </c>
      <c r="I1970" s="177">
        <v>0</v>
      </c>
      <c r="K1970" s="177" t="s">
        <v>201</v>
      </c>
      <c r="M1970" s="177" t="s">
        <v>2541</v>
      </c>
    </row>
    <row r="1971" spans="1:14" x14ac:dyDescent="0.25">
      <c r="A1971" s="179">
        <v>43216</v>
      </c>
      <c r="B1971" s="177">
        <v>3710</v>
      </c>
      <c r="C1971" s="177" t="str">
        <f>VLOOKUP(B1971,'Chart of Accounts'!A:B,2,FALSE)</f>
        <v>Photocopying</v>
      </c>
      <c r="D1971" s="177" t="s">
        <v>265</v>
      </c>
      <c r="E1971" s="177" t="s">
        <v>264</v>
      </c>
      <c r="F1971" s="177" t="s">
        <v>2550</v>
      </c>
      <c r="G1971" s="177" t="s">
        <v>245</v>
      </c>
      <c r="H1971" s="177">
        <v>6.02</v>
      </c>
      <c r="I1971" s="177">
        <v>0</v>
      </c>
      <c r="K1971" s="177" t="s">
        <v>201</v>
      </c>
      <c r="M1971" s="177" t="s">
        <v>2541</v>
      </c>
    </row>
    <row r="1972" spans="1:14" x14ac:dyDescent="0.25">
      <c r="A1972" s="179">
        <v>43216</v>
      </c>
      <c r="B1972" s="177">
        <v>3710</v>
      </c>
      <c r="C1972" s="177" t="str">
        <f>VLOOKUP(B1972,'Chart of Accounts'!A:B,2,FALSE)</f>
        <v>Photocopying</v>
      </c>
      <c r="D1972" s="177" t="s">
        <v>265</v>
      </c>
      <c r="E1972" s="177" t="s">
        <v>264</v>
      </c>
      <c r="F1972" s="177" t="s">
        <v>2549</v>
      </c>
      <c r="G1972" s="177" t="s">
        <v>245</v>
      </c>
      <c r="H1972" s="177">
        <v>0.69</v>
      </c>
      <c r="I1972" s="177">
        <v>0</v>
      </c>
      <c r="K1972" s="177" t="s">
        <v>201</v>
      </c>
      <c r="M1972" s="177" t="s">
        <v>2541</v>
      </c>
    </row>
    <row r="1973" spans="1:14" x14ac:dyDescent="0.25">
      <c r="A1973" s="179">
        <v>43216</v>
      </c>
      <c r="B1973" s="177">
        <v>3710</v>
      </c>
      <c r="C1973" s="177" t="str">
        <f>VLOOKUP(B1973,'Chart of Accounts'!A:B,2,FALSE)</f>
        <v>Photocopying</v>
      </c>
      <c r="D1973" s="177" t="s">
        <v>265</v>
      </c>
      <c r="E1973" s="177" t="s">
        <v>264</v>
      </c>
      <c r="F1973" s="177" t="s">
        <v>2548</v>
      </c>
      <c r="G1973" s="177" t="s">
        <v>245</v>
      </c>
      <c r="H1973" s="177">
        <v>0.24</v>
      </c>
      <c r="I1973" s="177">
        <v>0</v>
      </c>
      <c r="K1973" s="177" t="s">
        <v>201</v>
      </c>
      <c r="M1973" s="177" t="s">
        <v>2541</v>
      </c>
    </row>
    <row r="1974" spans="1:14" x14ac:dyDescent="0.25">
      <c r="A1974" s="179">
        <v>43216</v>
      </c>
      <c r="B1974" s="177">
        <v>3710</v>
      </c>
      <c r="C1974" s="177" t="str">
        <f>VLOOKUP(B1974,'Chart of Accounts'!A:B,2,FALSE)</f>
        <v>Photocopying</v>
      </c>
      <c r="D1974" s="177" t="s">
        <v>265</v>
      </c>
      <c r="E1974" s="177" t="s">
        <v>264</v>
      </c>
      <c r="F1974" s="177" t="s">
        <v>2547</v>
      </c>
      <c r="G1974" s="177" t="s">
        <v>245</v>
      </c>
      <c r="H1974" s="177">
        <v>2.2599999999999998</v>
      </c>
      <c r="I1974" s="177">
        <v>0</v>
      </c>
      <c r="K1974" s="177" t="s">
        <v>201</v>
      </c>
      <c r="M1974" s="177" t="s">
        <v>2541</v>
      </c>
    </row>
    <row r="1975" spans="1:14" x14ac:dyDescent="0.25">
      <c r="A1975" s="179">
        <v>43216</v>
      </c>
      <c r="B1975" s="177">
        <v>3710</v>
      </c>
      <c r="C1975" s="177" t="str">
        <f>VLOOKUP(B1975,'Chart of Accounts'!A:B,2,FALSE)</f>
        <v>Photocopying</v>
      </c>
      <c r="D1975" s="177" t="s">
        <v>265</v>
      </c>
      <c r="E1975" s="177" t="s">
        <v>264</v>
      </c>
      <c r="F1975" s="177" t="s">
        <v>2546</v>
      </c>
      <c r="G1975" s="177" t="s">
        <v>245</v>
      </c>
      <c r="H1975" s="177">
        <v>0.21</v>
      </c>
      <c r="I1975" s="177">
        <v>0</v>
      </c>
      <c r="K1975" s="177" t="s">
        <v>201</v>
      </c>
      <c r="M1975" s="177" t="s">
        <v>2541</v>
      </c>
    </row>
    <row r="1976" spans="1:14" x14ac:dyDescent="0.25">
      <c r="A1976" s="179">
        <v>43216</v>
      </c>
      <c r="B1976" s="177">
        <v>3710</v>
      </c>
      <c r="C1976" s="177" t="str">
        <f>VLOOKUP(B1976,'Chart of Accounts'!A:B,2,FALSE)</f>
        <v>Photocopying</v>
      </c>
      <c r="D1976" s="177" t="s">
        <v>265</v>
      </c>
      <c r="E1976" s="177" t="s">
        <v>264</v>
      </c>
      <c r="F1976" s="177" t="s">
        <v>2545</v>
      </c>
      <c r="G1976" s="177" t="s">
        <v>245</v>
      </c>
      <c r="H1976" s="177">
        <v>11.71</v>
      </c>
      <c r="I1976" s="177">
        <v>0</v>
      </c>
      <c r="K1976" s="177" t="s">
        <v>201</v>
      </c>
      <c r="M1976" s="177" t="s">
        <v>2541</v>
      </c>
    </row>
    <row r="1977" spans="1:14" x14ac:dyDescent="0.25">
      <c r="A1977" s="179">
        <v>43216</v>
      </c>
      <c r="B1977" s="177">
        <v>3710</v>
      </c>
      <c r="C1977" s="177" t="str">
        <f>VLOOKUP(B1977,'Chart of Accounts'!A:B,2,FALSE)</f>
        <v>Photocopying</v>
      </c>
      <c r="D1977" s="177" t="s">
        <v>265</v>
      </c>
      <c r="E1977" s="177" t="s">
        <v>264</v>
      </c>
      <c r="F1977" s="177" t="s">
        <v>2544</v>
      </c>
      <c r="G1977" s="177" t="s">
        <v>245</v>
      </c>
      <c r="H1977" s="177">
        <v>3.29</v>
      </c>
      <c r="I1977" s="177">
        <v>0</v>
      </c>
      <c r="K1977" s="177" t="s">
        <v>201</v>
      </c>
      <c r="M1977" s="177" t="s">
        <v>2541</v>
      </c>
    </row>
    <row r="1978" spans="1:14" x14ac:dyDescent="0.25">
      <c r="A1978" s="179">
        <v>43216</v>
      </c>
      <c r="B1978" s="177">
        <v>3710</v>
      </c>
      <c r="C1978" s="177" t="str">
        <f>VLOOKUP(B1978,'Chart of Accounts'!A:B,2,FALSE)</f>
        <v>Photocopying</v>
      </c>
      <c r="D1978" s="177" t="s">
        <v>265</v>
      </c>
      <c r="E1978" s="177" t="s">
        <v>264</v>
      </c>
      <c r="F1978" s="177" t="s">
        <v>2543</v>
      </c>
      <c r="G1978" s="177" t="s">
        <v>245</v>
      </c>
      <c r="H1978" s="177">
        <v>17.489999999999998</v>
      </c>
      <c r="I1978" s="177">
        <v>0</v>
      </c>
      <c r="K1978" s="177" t="s">
        <v>201</v>
      </c>
      <c r="M1978" s="177" t="s">
        <v>2541</v>
      </c>
    </row>
    <row r="1979" spans="1:14" x14ac:dyDescent="0.25">
      <c r="A1979" s="179">
        <v>43216</v>
      </c>
      <c r="B1979" s="177">
        <v>3710</v>
      </c>
      <c r="C1979" s="177" t="str">
        <f>VLOOKUP(B1979,'Chart of Accounts'!A:B,2,FALSE)</f>
        <v>Photocopying</v>
      </c>
      <c r="D1979" s="177" t="s">
        <v>265</v>
      </c>
      <c r="E1979" s="177" t="s">
        <v>264</v>
      </c>
      <c r="F1979" s="177" t="s">
        <v>2542</v>
      </c>
      <c r="G1979" s="177" t="s">
        <v>245</v>
      </c>
      <c r="H1979" s="177">
        <v>65</v>
      </c>
      <c r="I1979" s="177">
        <v>0</v>
      </c>
      <c r="K1979" s="177" t="s">
        <v>201</v>
      </c>
      <c r="M1979" s="177" t="s">
        <v>2541</v>
      </c>
    </row>
    <row r="1980" spans="1:14" x14ac:dyDescent="0.25">
      <c r="A1980" s="179">
        <v>43220</v>
      </c>
      <c r="B1980" s="177">
        <v>3710</v>
      </c>
      <c r="C1980" s="177" t="str">
        <f>VLOOKUP(B1980,'Chart of Accounts'!A:B,2,FALSE)</f>
        <v>Photocopying</v>
      </c>
      <c r="D1980" s="177" t="s">
        <v>265</v>
      </c>
      <c r="E1980" s="177" t="s">
        <v>264</v>
      </c>
      <c r="F1980" s="177" t="s">
        <v>2540</v>
      </c>
      <c r="G1980" s="177" t="s">
        <v>245</v>
      </c>
      <c r="H1980" s="177">
        <v>10.73</v>
      </c>
      <c r="I1980" s="177">
        <v>0</v>
      </c>
      <c r="J1980" s="177" t="s">
        <v>194</v>
      </c>
      <c r="K1980" s="177" t="s">
        <v>201</v>
      </c>
      <c r="L1980" s="177" t="s">
        <v>201</v>
      </c>
      <c r="M1980" s="177" t="s">
        <v>2389</v>
      </c>
      <c r="N1980" s="177" t="s">
        <v>333</v>
      </c>
    </row>
    <row r="1981" spans="1:14" x14ac:dyDescent="0.25">
      <c r="A1981" s="179">
        <v>43220</v>
      </c>
      <c r="B1981" s="177">
        <v>3710</v>
      </c>
      <c r="C1981" s="177" t="str">
        <f>VLOOKUP(B1981,'Chart of Accounts'!A:B,2,FALSE)</f>
        <v>Photocopying</v>
      </c>
      <c r="D1981" s="177" t="s">
        <v>265</v>
      </c>
      <c r="E1981" s="177" t="s">
        <v>264</v>
      </c>
      <c r="F1981" s="177" t="s">
        <v>2539</v>
      </c>
      <c r="G1981" s="177" t="s">
        <v>245</v>
      </c>
      <c r="H1981" s="177">
        <v>0.69</v>
      </c>
      <c r="I1981" s="177">
        <v>0</v>
      </c>
      <c r="J1981" s="177" t="s">
        <v>194</v>
      </c>
      <c r="K1981" s="177" t="s">
        <v>201</v>
      </c>
      <c r="L1981" s="177" t="s">
        <v>201</v>
      </c>
      <c r="M1981" s="177" t="s">
        <v>2389</v>
      </c>
      <c r="N1981" s="177" t="s">
        <v>333</v>
      </c>
    </row>
    <row r="1982" spans="1:14" x14ac:dyDescent="0.25">
      <c r="A1982" s="179">
        <v>43220</v>
      </c>
      <c r="B1982" s="177">
        <v>3710</v>
      </c>
      <c r="C1982" s="177" t="str">
        <f>VLOOKUP(B1982,'Chart of Accounts'!A:B,2,FALSE)</f>
        <v>Photocopying</v>
      </c>
      <c r="D1982" s="177" t="s">
        <v>265</v>
      </c>
      <c r="E1982" s="177" t="s">
        <v>264</v>
      </c>
      <c r="F1982" s="177" t="s">
        <v>2538</v>
      </c>
      <c r="G1982" s="177" t="s">
        <v>245</v>
      </c>
      <c r="H1982" s="177">
        <v>2.4700000000000002</v>
      </c>
      <c r="I1982" s="177">
        <v>0</v>
      </c>
      <c r="J1982" s="177" t="s">
        <v>194</v>
      </c>
      <c r="K1982" s="177" t="s">
        <v>201</v>
      </c>
      <c r="L1982" s="177" t="s">
        <v>201</v>
      </c>
      <c r="M1982" s="177" t="s">
        <v>2389</v>
      </c>
      <c r="N1982" s="177" t="s">
        <v>333</v>
      </c>
    </row>
    <row r="1983" spans="1:14" x14ac:dyDescent="0.25">
      <c r="A1983" s="179">
        <v>43246</v>
      </c>
      <c r="B1983" s="177">
        <v>3710</v>
      </c>
      <c r="C1983" s="177" t="str">
        <f>VLOOKUP(B1983,'Chart of Accounts'!A:B,2,FALSE)</f>
        <v>Photocopying</v>
      </c>
      <c r="D1983" s="177" t="s">
        <v>265</v>
      </c>
      <c r="E1983" s="177" t="s">
        <v>264</v>
      </c>
      <c r="F1983" s="177" t="s">
        <v>2537</v>
      </c>
      <c r="G1983" s="177" t="s">
        <v>245</v>
      </c>
      <c r="H1983" s="177">
        <v>0.24</v>
      </c>
      <c r="I1983" s="177">
        <v>0</v>
      </c>
      <c r="K1983" s="177" t="s">
        <v>201</v>
      </c>
      <c r="M1983" s="177" t="s">
        <v>2506</v>
      </c>
    </row>
    <row r="1984" spans="1:14" x14ac:dyDescent="0.25">
      <c r="A1984" s="179">
        <v>43246</v>
      </c>
      <c r="B1984" s="177">
        <v>3710</v>
      </c>
      <c r="C1984" s="177" t="str">
        <f>VLOOKUP(B1984,'Chart of Accounts'!A:B,2,FALSE)</f>
        <v>Photocopying</v>
      </c>
      <c r="D1984" s="177" t="s">
        <v>265</v>
      </c>
      <c r="E1984" s="177" t="s">
        <v>264</v>
      </c>
      <c r="F1984" s="177" t="s">
        <v>2536</v>
      </c>
      <c r="G1984" s="177" t="s">
        <v>245</v>
      </c>
      <c r="H1984" s="177">
        <v>4.79</v>
      </c>
      <c r="I1984" s="177">
        <v>0</v>
      </c>
      <c r="K1984" s="177" t="s">
        <v>201</v>
      </c>
      <c r="M1984" s="177" t="s">
        <v>2506</v>
      </c>
    </row>
    <row r="1985" spans="1:13" x14ac:dyDescent="0.25">
      <c r="A1985" s="179">
        <v>43246</v>
      </c>
      <c r="B1985" s="177">
        <v>3710</v>
      </c>
      <c r="C1985" s="177" t="str">
        <f>VLOOKUP(B1985,'Chart of Accounts'!A:B,2,FALSE)</f>
        <v>Photocopying</v>
      </c>
      <c r="D1985" s="177" t="s">
        <v>265</v>
      </c>
      <c r="E1985" s="177" t="s">
        <v>264</v>
      </c>
      <c r="F1985" s="177" t="s">
        <v>2535</v>
      </c>
      <c r="G1985" s="177" t="s">
        <v>245</v>
      </c>
      <c r="H1985" s="177">
        <v>0.66</v>
      </c>
      <c r="I1985" s="177">
        <v>0</v>
      </c>
      <c r="K1985" s="177" t="s">
        <v>201</v>
      </c>
      <c r="M1985" s="177" t="s">
        <v>2506</v>
      </c>
    </row>
    <row r="1986" spans="1:13" x14ac:dyDescent="0.25">
      <c r="A1986" s="179">
        <v>43246</v>
      </c>
      <c r="B1986" s="177">
        <v>3710</v>
      </c>
      <c r="C1986" s="177" t="str">
        <f>VLOOKUP(B1986,'Chart of Accounts'!A:B,2,FALSE)</f>
        <v>Photocopying</v>
      </c>
      <c r="D1986" s="177" t="s">
        <v>265</v>
      </c>
      <c r="E1986" s="177" t="s">
        <v>264</v>
      </c>
      <c r="F1986" s="177" t="s">
        <v>2534</v>
      </c>
      <c r="G1986" s="177" t="s">
        <v>245</v>
      </c>
      <c r="H1986" s="177">
        <v>2.2400000000000002</v>
      </c>
      <c r="I1986" s="177">
        <v>0</v>
      </c>
      <c r="K1986" s="177" t="s">
        <v>201</v>
      </c>
      <c r="M1986" s="177" t="s">
        <v>2506</v>
      </c>
    </row>
    <row r="1987" spans="1:13" x14ac:dyDescent="0.25">
      <c r="A1987" s="179">
        <v>43246</v>
      </c>
      <c r="B1987" s="177">
        <v>3710</v>
      </c>
      <c r="C1987" s="177" t="str">
        <f>VLOOKUP(B1987,'Chart of Accounts'!A:B,2,FALSE)</f>
        <v>Photocopying</v>
      </c>
      <c r="D1987" s="177" t="s">
        <v>265</v>
      </c>
      <c r="E1987" s="177" t="s">
        <v>264</v>
      </c>
      <c r="F1987" s="177" t="s">
        <v>2533</v>
      </c>
      <c r="G1987" s="177" t="s">
        <v>245</v>
      </c>
      <c r="H1987" s="177">
        <v>1.43</v>
      </c>
      <c r="I1987" s="177">
        <v>0</v>
      </c>
      <c r="K1987" s="177" t="s">
        <v>201</v>
      </c>
      <c r="M1987" s="177" t="s">
        <v>2506</v>
      </c>
    </row>
    <row r="1988" spans="1:13" x14ac:dyDescent="0.25">
      <c r="A1988" s="179">
        <v>43246</v>
      </c>
      <c r="B1988" s="177">
        <v>3710</v>
      </c>
      <c r="C1988" s="177" t="str">
        <f>VLOOKUP(B1988,'Chart of Accounts'!A:B,2,FALSE)</f>
        <v>Photocopying</v>
      </c>
      <c r="D1988" s="177" t="s">
        <v>265</v>
      </c>
      <c r="E1988" s="177" t="s">
        <v>264</v>
      </c>
      <c r="F1988" s="177" t="s">
        <v>2532</v>
      </c>
      <c r="G1988" s="177" t="s">
        <v>245</v>
      </c>
      <c r="H1988" s="177">
        <v>1.55</v>
      </c>
      <c r="I1988" s="177">
        <v>0</v>
      </c>
      <c r="K1988" s="177" t="s">
        <v>201</v>
      </c>
      <c r="M1988" s="177" t="s">
        <v>2506</v>
      </c>
    </row>
    <row r="1989" spans="1:13" x14ac:dyDescent="0.25">
      <c r="A1989" s="179">
        <v>43246</v>
      </c>
      <c r="B1989" s="177">
        <v>3710</v>
      </c>
      <c r="C1989" s="177" t="str">
        <f>VLOOKUP(B1989,'Chart of Accounts'!A:B,2,FALSE)</f>
        <v>Photocopying</v>
      </c>
      <c r="D1989" s="177" t="s">
        <v>265</v>
      </c>
      <c r="E1989" s="177" t="s">
        <v>264</v>
      </c>
      <c r="F1989" s="177" t="s">
        <v>2531</v>
      </c>
      <c r="G1989" s="177" t="s">
        <v>245</v>
      </c>
      <c r="H1989" s="177">
        <v>2.06</v>
      </c>
      <c r="I1989" s="177">
        <v>0</v>
      </c>
      <c r="K1989" s="177" t="s">
        <v>201</v>
      </c>
      <c r="M1989" s="177" t="s">
        <v>2506</v>
      </c>
    </row>
    <row r="1990" spans="1:13" x14ac:dyDescent="0.25">
      <c r="A1990" s="179">
        <v>43246</v>
      </c>
      <c r="B1990" s="177">
        <v>3710</v>
      </c>
      <c r="C1990" s="177" t="str">
        <f>VLOOKUP(B1990,'Chart of Accounts'!A:B,2,FALSE)</f>
        <v>Photocopying</v>
      </c>
      <c r="D1990" s="177" t="s">
        <v>265</v>
      </c>
      <c r="E1990" s="177" t="s">
        <v>264</v>
      </c>
      <c r="F1990" s="177" t="s">
        <v>2530</v>
      </c>
      <c r="G1990" s="177" t="s">
        <v>245</v>
      </c>
      <c r="H1990" s="177">
        <v>42.81</v>
      </c>
      <c r="I1990" s="177">
        <v>0</v>
      </c>
      <c r="K1990" s="177" t="s">
        <v>201</v>
      </c>
      <c r="M1990" s="177" t="s">
        <v>2506</v>
      </c>
    </row>
    <row r="1991" spans="1:13" x14ac:dyDescent="0.25">
      <c r="A1991" s="179">
        <v>43246</v>
      </c>
      <c r="B1991" s="177">
        <v>3710</v>
      </c>
      <c r="C1991" s="177" t="str">
        <f>VLOOKUP(B1991,'Chart of Accounts'!A:B,2,FALSE)</f>
        <v>Photocopying</v>
      </c>
      <c r="D1991" s="177" t="s">
        <v>265</v>
      </c>
      <c r="E1991" s="177" t="s">
        <v>264</v>
      </c>
      <c r="F1991" s="177" t="s">
        <v>2529</v>
      </c>
      <c r="G1991" s="177" t="s">
        <v>245</v>
      </c>
      <c r="H1991" s="177">
        <v>6.86</v>
      </c>
      <c r="I1991" s="177">
        <v>0</v>
      </c>
      <c r="K1991" s="177" t="s">
        <v>201</v>
      </c>
      <c r="M1991" s="177" t="s">
        <v>2506</v>
      </c>
    </row>
    <row r="1992" spans="1:13" x14ac:dyDescent="0.25">
      <c r="A1992" s="179">
        <v>43246</v>
      </c>
      <c r="B1992" s="177">
        <v>3710</v>
      </c>
      <c r="C1992" s="177" t="str">
        <f>VLOOKUP(B1992,'Chart of Accounts'!A:B,2,FALSE)</f>
        <v>Photocopying</v>
      </c>
      <c r="D1992" s="177" t="s">
        <v>265</v>
      </c>
      <c r="E1992" s="177" t="s">
        <v>264</v>
      </c>
      <c r="F1992" s="177" t="s">
        <v>2528</v>
      </c>
      <c r="G1992" s="177" t="s">
        <v>245</v>
      </c>
      <c r="H1992" s="177">
        <v>8.1</v>
      </c>
      <c r="I1992" s="177">
        <v>0</v>
      </c>
      <c r="K1992" s="177" t="s">
        <v>201</v>
      </c>
      <c r="M1992" s="177" t="s">
        <v>2506</v>
      </c>
    </row>
    <row r="1993" spans="1:13" x14ac:dyDescent="0.25">
      <c r="A1993" s="179">
        <v>43246</v>
      </c>
      <c r="B1993" s="177">
        <v>3710</v>
      </c>
      <c r="C1993" s="177" t="str">
        <f>VLOOKUP(B1993,'Chart of Accounts'!A:B,2,FALSE)</f>
        <v>Photocopying</v>
      </c>
      <c r="D1993" s="177" t="s">
        <v>265</v>
      </c>
      <c r="E1993" s="177" t="s">
        <v>264</v>
      </c>
      <c r="F1993" s="177" t="s">
        <v>2527</v>
      </c>
      <c r="G1993" s="177" t="s">
        <v>245</v>
      </c>
      <c r="H1993" s="177">
        <v>20.6</v>
      </c>
      <c r="I1993" s="177">
        <v>0</v>
      </c>
      <c r="K1993" s="177" t="s">
        <v>201</v>
      </c>
      <c r="M1993" s="177" t="s">
        <v>2506</v>
      </c>
    </row>
    <row r="1994" spans="1:13" x14ac:dyDescent="0.25">
      <c r="A1994" s="179">
        <v>43246</v>
      </c>
      <c r="B1994" s="177">
        <v>3710</v>
      </c>
      <c r="C1994" s="177" t="str">
        <f>VLOOKUP(B1994,'Chart of Accounts'!A:B,2,FALSE)</f>
        <v>Photocopying</v>
      </c>
      <c r="D1994" s="177" t="s">
        <v>265</v>
      </c>
      <c r="E1994" s="177" t="s">
        <v>264</v>
      </c>
      <c r="F1994" s="177" t="s">
        <v>2526</v>
      </c>
      <c r="G1994" s="177" t="s">
        <v>245</v>
      </c>
      <c r="H1994" s="177">
        <v>105.92</v>
      </c>
      <c r="I1994" s="177">
        <v>0</v>
      </c>
      <c r="K1994" s="177" t="s">
        <v>201</v>
      </c>
      <c r="M1994" s="177" t="s">
        <v>2506</v>
      </c>
    </row>
    <row r="1995" spans="1:13" x14ac:dyDescent="0.25">
      <c r="A1995" s="179">
        <v>43246</v>
      </c>
      <c r="B1995" s="177">
        <v>3710</v>
      </c>
      <c r="C1995" s="177" t="str">
        <f>VLOOKUP(B1995,'Chart of Accounts'!A:B,2,FALSE)</f>
        <v>Photocopying</v>
      </c>
      <c r="D1995" s="177" t="s">
        <v>265</v>
      </c>
      <c r="E1995" s="177" t="s">
        <v>264</v>
      </c>
      <c r="F1995" s="177" t="s">
        <v>2525</v>
      </c>
      <c r="G1995" s="177" t="s">
        <v>245</v>
      </c>
      <c r="H1995" s="177">
        <v>9.23</v>
      </c>
      <c r="I1995" s="177">
        <v>0</v>
      </c>
      <c r="K1995" s="177" t="s">
        <v>201</v>
      </c>
      <c r="M1995" s="177" t="s">
        <v>2506</v>
      </c>
    </row>
    <row r="1996" spans="1:13" x14ac:dyDescent="0.25">
      <c r="A1996" s="179">
        <v>43246</v>
      </c>
      <c r="B1996" s="177">
        <v>3710</v>
      </c>
      <c r="C1996" s="177" t="str">
        <f>VLOOKUP(B1996,'Chart of Accounts'!A:B,2,FALSE)</f>
        <v>Photocopying</v>
      </c>
      <c r="D1996" s="177" t="s">
        <v>265</v>
      </c>
      <c r="E1996" s="177" t="s">
        <v>264</v>
      </c>
      <c r="F1996" s="177" t="s">
        <v>2524</v>
      </c>
      <c r="G1996" s="177" t="s">
        <v>245</v>
      </c>
      <c r="H1996" s="177">
        <v>55.14</v>
      </c>
      <c r="I1996" s="177">
        <v>0</v>
      </c>
      <c r="K1996" s="177" t="s">
        <v>201</v>
      </c>
      <c r="M1996" s="177" t="s">
        <v>2506</v>
      </c>
    </row>
    <row r="1997" spans="1:13" x14ac:dyDescent="0.25">
      <c r="A1997" s="179">
        <v>43246</v>
      </c>
      <c r="B1997" s="177">
        <v>3710</v>
      </c>
      <c r="C1997" s="177" t="str">
        <f>VLOOKUP(B1997,'Chart of Accounts'!A:B,2,FALSE)</f>
        <v>Photocopying</v>
      </c>
      <c r="D1997" s="177" t="s">
        <v>265</v>
      </c>
      <c r="E1997" s="177" t="s">
        <v>264</v>
      </c>
      <c r="F1997" s="177" t="s">
        <v>2523</v>
      </c>
      <c r="G1997" s="177" t="s">
        <v>245</v>
      </c>
      <c r="H1997" s="177">
        <v>14.93</v>
      </c>
      <c r="I1997" s="177">
        <v>0</v>
      </c>
      <c r="K1997" s="177" t="s">
        <v>201</v>
      </c>
      <c r="M1997" s="177" t="s">
        <v>2506</v>
      </c>
    </row>
    <row r="1998" spans="1:13" x14ac:dyDescent="0.25">
      <c r="A1998" s="179">
        <v>43246</v>
      </c>
      <c r="B1998" s="177">
        <v>3710</v>
      </c>
      <c r="C1998" s="177" t="str">
        <f>VLOOKUP(B1998,'Chart of Accounts'!A:B,2,FALSE)</f>
        <v>Photocopying</v>
      </c>
      <c r="D1998" s="177" t="s">
        <v>265</v>
      </c>
      <c r="E1998" s="177" t="s">
        <v>264</v>
      </c>
      <c r="F1998" s="177" t="s">
        <v>2522</v>
      </c>
      <c r="G1998" s="177" t="s">
        <v>245</v>
      </c>
      <c r="H1998" s="177">
        <v>0.71</v>
      </c>
      <c r="I1998" s="177">
        <v>0</v>
      </c>
      <c r="K1998" s="177" t="s">
        <v>201</v>
      </c>
      <c r="M1998" s="177" t="s">
        <v>2506</v>
      </c>
    </row>
    <row r="1999" spans="1:13" x14ac:dyDescent="0.25">
      <c r="A1999" s="179">
        <v>43246</v>
      </c>
      <c r="B1999" s="177">
        <v>3710</v>
      </c>
      <c r="C1999" s="177" t="str">
        <f>VLOOKUP(B1999,'Chart of Accounts'!A:B,2,FALSE)</f>
        <v>Photocopying</v>
      </c>
      <c r="D1999" s="177" t="s">
        <v>265</v>
      </c>
      <c r="E1999" s="177" t="s">
        <v>264</v>
      </c>
      <c r="F1999" s="177" t="s">
        <v>2521</v>
      </c>
      <c r="G1999" s="177" t="s">
        <v>245</v>
      </c>
      <c r="H1999" s="177">
        <v>8.08</v>
      </c>
      <c r="I1999" s="177">
        <v>0</v>
      </c>
      <c r="K1999" s="177" t="s">
        <v>201</v>
      </c>
      <c r="M1999" s="177" t="s">
        <v>2506</v>
      </c>
    </row>
    <row r="2000" spans="1:13" x14ac:dyDescent="0.25">
      <c r="A2000" s="179">
        <v>43246</v>
      </c>
      <c r="B2000" s="177">
        <v>3710</v>
      </c>
      <c r="C2000" s="177" t="str">
        <f>VLOOKUP(B2000,'Chart of Accounts'!A:B,2,FALSE)</f>
        <v>Photocopying</v>
      </c>
      <c r="D2000" s="177" t="s">
        <v>265</v>
      </c>
      <c r="E2000" s="177" t="s">
        <v>264</v>
      </c>
      <c r="F2000" s="177" t="s">
        <v>2520</v>
      </c>
      <c r="G2000" s="177" t="s">
        <v>245</v>
      </c>
      <c r="H2000" s="177">
        <v>32.47</v>
      </c>
      <c r="I2000" s="177">
        <v>0</v>
      </c>
      <c r="K2000" s="177" t="s">
        <v>201</v>
      </c>
      <c r="M2000" s="177" t="s">
        <v>2506</v>
      </c>
    </row>
    <row r="2001" spans="1:14" x14ac:dyDescent="0.25">
      <c r="A2001" s="179">
        <v>43246</v>
      </c>
      <c r="B2001" s="177">
        <v>3710</v>
      </c>
      <c r="C2001" s="177" t="str">
        <f>VLOOKUP(B2001,'Chart of Accounts'!A:B,2,FALSE)</f>
        <v>Photocopying</v>
      </c>
      <c r="D2001" s="177" t="s">
        <v>265</v>
      </c>
      <c r="E2001" s="177" t="s">
        <v>264</v>
      </c>
      <c r="F2001" s="177" t="s">
        <v>2519</v>
      </c>
      <c r="G2001" s="177" t="s">
        <v>245</v>
      </c>
      <c r="H2001" s="177">
        <v>7.88</v>
      </c>
      <c r="I2001" s="177">
        <v>0</v>
      </c>
      <c r="K2001" s="177" t="s">
        <v>201</v>
      </c>
      <c r="M2001" s="177" t="s">
        <v>2506</v>
      </c>
    </row>
    <row r="2002" spans="1:14" x14ac:dyDescent="0.25">
      <c r="A2002" s="179">
        <v>43246</v>
      </c>
      <c r="B2002" s="177">
        <v>3710</v>
      </c>
      <c r="C2002" s="177" t="str">
        <f>VLOOKUP(B2002,'Chart of Accounts'!A:B,2,FALSE)</f>
        <v>Photocopying</v>
      </c>
      <c r="D2002" s="177" t="s">
        <v>265</v>
      </c>
      <c r="E2002" s="177" t="s">
        <v>264</v>
      </c>
      <c r="F2002" s="177" t="s">
        <v>2518</v>
      </c>
      <c r="G2002" s="177" t="s">
        <v>245</v>
      </c>
      <c r="H2002" s="177">
        <v>8.75</v>
      </c>
      <c r="I2002" s="177">
        <v>0</v>
      </c>
      <c r="K2002" s="177" t="s">
        <v>201</v>
      </c>
      <c r="M2002" s="177" t="s">
        <v>2506</v>
      </c>
    </row>
    <row r="2003" spans="1:14" x14ac:dyDescent="0.25">
      <c r="A2003" s="179">
        <v>43246</v>
      </c>
      <c r="B2003" s="177">
        <v>3710</v>
      </c>
      <c r="C2003" s="177" t="str">
        <f>VLOOKUP(B2003,'Chart of Accounts'!A:B,2,FALSE)</f>
        <v>Photocopying</v>
      </c>
      <c r="D2003" s="177" t="s">
        <v>265</v>
      </c>
      <c r="E2003" s="177" t="s">
        <v>264</v>
      </c>
      <c r="F2003" s="177" t="s">
        <v>2517</v>
      </c>
      <c r="G2003" s="177" t="s">
        <v>245</v>
      </c>
      <c r="H2003" s="177">
        <v>9.4600000000000009</v>
      </c>
      <c r="I2003" s="177">
        <v>0</v>
      </c>
      <c r="K2003" s="177" t="s">
        <v>201</v>
      </c>
      <c r="M2003" s="177" t="s">
        <v>2506</v>
      </c>
    </row>
    <row r="2004" spans="1:14" x14ac:dyDescent="0.25">
      <c r="A2004" s="179">
        <v>43246</v>
      </c>
      <c r="B2004" s="177">
        <v>3710</v>
      </c>
      <c r="C2004" s="177" t="str">
        <f>VLOOKUP(B2004,'Chart of Accounts'!A:B,2,FALSE)</f>
        <v>Photocopying</v>
      </c>
      <c r="D2004" s="177" t="s">
        <v>265</v>
      </c>
      <c r="E2004" s="177" t="s">
        <v>264</v>
      </c>
      <c r="F2004" s="177" t="s">
        <v>2516</v>
      </c>
      <c r="G2004" s="177" t="s">
        <v>245</v>
      </c>
      <c r="H2004" s="177">
        <v>18.04</v>
      </c>
      <c r="I2004" s="177">
        <v>0</v>
      </c>
      <c r="K2004" s="177" t="s">
        <v>201</v>
      </c>
      <c r="M2004" s="177" t="s">
        <v>2506</v>
      </c>
    </row>
    <row r="2005" spans="1:14" x14ac:dyDescent="0.25">
      <c r="A2005" s="179">
        <v>43246</v>
      </c>
      <c r="B2005" s="177">
        <v>3710</v>
      </c>
      <c r="C2005" s="177" t="str">
        <f>VLOOKUP(B2005,'Chart of Accounts'!A:B,2,FALSE)</f>
        <v>Photocopying</v>
      </c>
      <c r="D2005" s="177" t="s">
        <v>265</v>
      </c>
      <c r="E2005" s="177" t="s">
        <v>264</v>
      </c>
      <c r="F2005" s="177" t="s">
        <v>2515</v>
      </c>
      <c r="G2005" s="177" t="s">
        <v>245</v>
      </c>
      <c r="H2005" s="177">
        <v>0.03</v>
      </c>
      <c r="I2005" s="177">
        <v>0</v>
      </c>
      <c r="K2005" s="177" t="s">
        <v>201</v>
      </c>
      <c r="M2005" s="177" t="s">
        <v>2506</v>
      </c>
    </row>
    <row r="2006" spans="1:14" x14ac:dyDescent="0.25">
      <c r="A2006" s="179">
        <v>43246</v>
      </c>
      <c r="B2006" s="177">
        <v>3710</v>
      </c>
      <c r="C2006" s="177" t="str">
        <f>VLOOKUP(B2006,'Chart of Accounts'!A:B,2,FALSE)</f>
        <v>Photocopying</v>
      </c>
      <c r="D2006" s="177" t="s">
        <v>265</v>
      </c>
      <c r="E2006" s="177" t="s">
        <v>264</v>
      </c>
      <c r="F2006" s="177" t="s">
        <v>2514</v>
      </c>
      <c r="G2006" s="177" t="s">
        <v>245</v>
      </c>
      <c r="H2006" s="177">
        <v>0.87</v>
      </c>
      <c r="I2006" s="177">
        <v>0</v>
      </c>
      <c r="K2006" s="177" t="s">
        <v>201</v>
      </c>
      <c r="M2006" s="177" t="s">
        <v>2506</v>
      </c>
    </row>
    <row r="2007" spans="1:14" x14ac:dyDescent="0.25">
      <c r="A2007" s="179">
        <v>43246</v>
      </c>
      <c r="B2007" s="177">
        <v>3710</v>
      </c>
      <c r="C2007" s="177" t="str">
        <f>VLOOKUP(B2007,'Chart of Accounts'!A:B,2,FALSE)</f>
        <v>Photocopying</v>
      </c>
      <c r="D2007" s="177" t="s">
        <v>265</v>
      </c>
      <c r="E2007" s="177" t="s">
        <v>264</v>
      </c>
      <c r="F2007" s="177" t="s">
        <v>2513</v>
      </c>
      <c r="G2007" s="177" t="s">
        <v>245</v>
      </c>
      <c r="H2007" s="177">
        <v>3.98</v>
      </c>
      <c r="I2007" s="177">
        <v>0</v>
      </c>
      <c r="K2007" s="177" t="s">
        <v>201</v>
      </c>
      <c r="M2007" s="177" t="s">
        <v>2506</v>
      </c>
    </row>
    <row r="2008" spans="1:14" x14ac:dyDescent="0.25">
      <c r="A2008" s="179">
        <v>43246</v>
      </c>
      <c r="B2008" s="177">
        <v>3710</v>
      </c>
      <c r="C2008" s="177" t="str">
        <f>VLOOKUP(B2008,'Chart of Accounts'!A:B,2,FALSE)</f>
        <v>Photocopying</v>
      </c>
      <c r="D2008" s="177" t="s">
        <v>265</v>
      </c>
      <c r="E2008" s="177" t="s">
        <v>264</v>
      </c>
      <c r="F2008" s="177" t="s">
        <v>2512</v>
      </c>
      <c r="G2008" s="177" t="s">
        <v>245</v>
      </c>
      <c r="H2008" s="177">
        <v>1.42</v>
      </c>
      <c r="I2008" s="177">
        <v>0</v>
      </c>
      <c r="K2008" s="177" t="s">
        <v>201</v>
      </c>
      <c r="M2008" s="177" t="s">
        <v>2506</v>
      </c>
    </row>
    <row r="2009" spans="1:14" x14ac:dyDescent="0.25">
      <c r="A2009" s="179">
        <v>43246</v>
      </c>
      <c r="B2009" s="177">
        <v>3710</v>
      </c>
      <c r="C2009" s="177" t="str">
        <f>VLOOKUP(B2009,'Chart of Accounts'!A:B,2,FALSE)</f>
        <v>Photocopying</v>
      </c>
      <c r="D2009" s="177" t="s">
        <v>265</v>
      </c>
      <c r="E2009" s="177" t="s">
        <v>264</v>
      </c>
      <c r="F2009" s="177" t="s">
        <v>2511</v>
      </c>
      <c r="G2009" s="177" t="s">
        <v>245</v>
      </c>
      <c r="H2009" s="177">
        <v>0.16</v>
      </c>
      <c r="I2009" s="177">
        <v>0</v>
      </c>
      <c r="K2009" s="177" t="s">
        <v>201</v>
      </c>
      <c r="M2009" s="177" t="s">
        <v>2506</v>
      </c>
    </row>
    <row r="2010" spans="1:14" x14ac:dyDescent="0.25">
      <c r="A2010" s="179">
        <v>43246</v>
      </c>
      <c r="B2010" s="177">
        <v>3710</v>
      </c>
      <c r="C2010" s="177" t="str">
        <f>VLOOKUP(B2010,'Chart of Accounts'!A:B,2,FALSE)</f>
        <v>Photocopying</v>
      </c>
      <c r="D2010" s="177" t="s">
        <v>265</v>
      </c>
      <c r="E2010" s="177" t="s">
        <v>264</v>
      </c>
      <c r="F2010" s="177" t="s">
        <v>2510</v>
      </c>
      <c r="G2010" s="177" t="s">
        <v>245</v>
      </c>
      <c r="H2010" s="177">
        <v>11.35</v>
      </c>
      <c r="I2010" s="177">
        <v>0</v>
      </c>
      <c r="K2010" s="177" t="s">
        <v>201</v>
      </c>
      <c r="M2010" s="177" t="s">
        <v>2506</v>
      </c>
    </row>
    <row r="2011" spans="1:14" x14ac:dyDescent="0.25">
      <c r="A2011" s="179">
        <v>43246</v>
      </c>
      <c r="B2011" s="177">
        <v>3710</v>
      </c>
      <c r="C2011" s="177" t="str">
        <f>VLOOKUP(B2011,'Chart of Accounts'!A:B,2,FALSE)</f>
        <v>Photocopying</v>
      </c>
      <c r="D2011" s="177" t="s">
        <v>265</v>
      </c>
      <c r="E2011" s="177" t="s">
        <v>264</v>
      </c>
      <c r="F2011" s="177" t="s">
        <v>2509</v>
      </c>
      <c r="G2011" s="177" t="s">
        <v>245</v>
      </c>
      <c r="H2011" s="177">
        <v>23.99</v>
      </c>
      <c r="I2011" s="177">
        <v>0</v>
      </c>
      <c r="K2011" s="177" t="s">
        <v>201</v>
      </c>
      <c r="M2011" s="177" t="s">
        <v>2506</v>
      </c>
    </row>
    <row r="2012" spans="1:14" x14ac:dyDescent="0.25">
      <c r="A2012" s="179">
        <v>43246</v>
      </c>
      <c r="B2012" s="177">
        <v>3710</v>
      </c>
      <c r="C2012" s="177" t="str">
        <f>VLOOKUP(B2012,'Chart of Accounts'!A:B,2,FALSE)</f>
        <v>Photocopying</v>
      </c>
      <c r="D2012" s="177" t="s">
        <v>265</v>
      </c>
      <c r="E2012" s="177" t="s">
        <v>264</v>
      </c>
      <c r="F2012" s="177" t="s">
        <v>2508</v>
      </c>
      <c r="G2012" s="177" t="s">
        <v>245</v>
      </c>
      <c r="H2012" s="177">
        <v>0.39</v>
      </c>
      <c r="I2012" s="177">
        <v>0</v>
      </c>
      <c r="K2012" s="177" t="s">
        <v>201</v>
      </c>
      <c r="M2012" s="177" t="s">
        <v>2506</v>
      </c>
    </row>
    <row r="2013" spans="1:14" x14ac:dyDescent="0.25">
      <c r="A2013" s="179">
        <v>43246</v>
      </c>
      <c r="B2013" s="177">
        <v>3710</v>
      </c>
      <c r="C2013" s="177" t="str">
        <f>VLOOKUP(B2013,'Chart of Accounts'!A:B,2,FALSE)</f>
        <v>Photocopying</v>
      </c>
      <c r="D2013" s="177" t="s">
        <v>265</v>
      </c>
      <c r="E2013" s="177" t="s">
        <v>264</v>
      </c>
      <c r="F2013" s="177" t="s">
        <v>2507</v>
      </c>
      <c r="G2013" s="177" t="s">
        <v>245</v>
      </c>
      <c r="H2013" s="177">
        <v>69.67</v>
      </c>
      <c r="I2013" s="177">
        <v>0</v>
      </c>
      <c r="K2013" s="177" t="s">
        <v>201</v>
      </c>
      <c r="M2013" s="177" t="s">
        <v>2506</v>
      </c>
    </row>
    <row r="2014" spans="1:14" x14ac:dyDescent="0.25">
      <c r="A2014" s="179">
        <v>43251</v>
      </c>
      <c r="B2014" s="177">
        <v>3710</v>
      </c>
      <c r="C2014" s="177" t="str">
        <f>VLOOKUP(B2014,'Chart of Accounts'!A:B,2,FALSE)</f>
        <v>Photocopying</v>
      </c>
      <c r="D2014" s="177" t="s">
        <v>265</v>
      </c>
      <c r="E2014" s="177" t="s">
        <v>264</v>
      </c>
      <c r="F2014" s="177" t="s">
        <v>2505</v>
      </c>
      <c r="G2014" s="177" t="s">
        <v>245</v>
      </c>
      <c r="H2014" s="177">
        <v>15.06</v>
      </c>
      <c r="I2014" s="177">
        <v>0</v>
      </c>
      <c r="J2014" s="177" t="s">
        <v>194</v>
      </c>
      <c r="K2014" s="177" t="s">
        <v>201</v>
      </c>
      <c r="L2014" s="177" t="s">
        <v>201</v>
      </c>
      <c r="M2014" s="177" t="s">
        <v>2503</v>
      </c>
      <c r="N2014" s="177" t="s">
        <v>333</v>
      </c>
    </row>
    <row r="2015" spans="1:14" x14ac:dyDescent="0.25">
      <c r="A2015" s="179">
        <v>43251</v>
      </c>
      <c r="B2015" s="177">
        <v>3710</v>
      </c>
      <c r="C2015" s="177" t="str">
        <f>VLOOKUP(B2015,'Chart of Accounts'!A:B,2,FALSE)</f>
        <v>Photocopying</v>
      </c>
      <c r="D2015" s="177" t="s">
        <v>265</v>
      </c>
      <c r="E2015" s="177" t="s">
        <v>264</v>
      </c>
      <c r="F2015" s="177" t="s">
        <v>2504</v>
      </c>
      <c r="G2015" s="177" t="s">
        <v>245</v>
      </c>
      <c r="H2015" s="177">
        <v>1.85</v>
      </c>
      <c r="I2015" s="177">
        <v>0</v>
      </c>
      <c r="J2015" s="177" t="s">
        <v>194</v>
      </c>
      <c r="K2015" s="177" t="s">
        <v>201</v>
      </c>
      <c r="L2015" s="177" t="s">
        <v>201</v>
      </c>
      <c r="M2015" s="177" t="s">
        <v>2503</v>
      </c>
      <c r="N2015" s="177" t="s">
        <v>333</v>
      </c>
    </row>
    <row r="2016" spans="1:14" x14ac:dyDescent="0.25">
      <c r="A2016" s="179">
        <v>43281</v>
      </c>
      <c r="B2016" s="177">
        <v>3710</v>
      </c>
      <c r="C2016" s="177" t="str">
        <f>VLOOKUP(B2016,'Chart of Accounts'!A:B,2,FALSE)</f>
        <v>Photocopying</v>
      </c>
      <c r="D2016" s="177" t="s">
        <v>265</v>
      </c>
      <c r="E2016" s="177" t="s">
        <v>264</v>
      </c>
      <c r="F2016" s="177" t="s">
        <v>2502</v>
      </c>
      <c r="G2016" s="177" t="s">
        <v>245</v>
      </c>
      <c r="H2016" s="177">
        <v>24.47</v>
      </c>
      <c r="I2016" s="177">
        <v>0</v>
      </c>
      <c r="K2016" s="177" t="s">
        <v>201</v>
      </c>
      <c r="M2016" s="177" t="s">
        <v>2467</v>
      </c>
    </row>
    <row r="2017" spans="1:13" x14ac:dyDescent="0.25">
      <c r="A2017" s="179">
        <v>43281</v>
      </c>
      <c r="B2017" s="177">
        <v>3710</v>
      </c>
      <c r="C2017" s="177" t="str">
        <f>VLOOKUP(B2017,'Chart of Accounts'!A:B,2,FALSE)</f>
        <v>Photocopying</v>
      </c>
      <c r="D2017" s="177" t="s">
        <v>265</v>
      </c>
      <c r="E2017" s="177" t="s">
        <v>264</v>
      </c>
      <c r="F2017" s="177" t="s">
        <v>2501</v>
      </c>
      <c r="G2017" s="177" t="s">
        <v>245</v>
      </c>
      <c r="H2017" s="177">
        <v>0.53</v>
      </c>
      <c r="I2017" s="177">
        <v>0</v>
      </c>
      <c r="K2017" s="177" t="s">
        <v>201</v>
      </c>
      <c r="M2017" s="177" t="s">
        <v>2467</v>
      </c>
    </row>
    <row r="2018" spans="1:13" x14ac:dyDescent="0.25">
      <c r="A2018" s="179">
        <v>43281</v>
      </c>
      <c r="B2018" s="177">
        <v>3710</v>
      </c>
      <c r="C2018" s="177" t="str">
        <f>VLOOKUP(B2018,'Chart of Accounts'!A:B,2,FALSE)</f>
        <v>Photocopying</v>
      </c>
      <c r="D2018" s="177" t="s">
        <v>265</v>
      </c>
      <c r="E2018" s="177" t="s">
        <v>264</v>
      </c>
      <c r="F2018" s="177" t="s">
        <v>2500</v>
      </c>
      <c r="G2018" s="177" t="s">
        <v>245</v>
      </c>
      <c r="H2018" s="177">
        <v>5.89</v>
      </c>
      <c r="I2018" s="177">
        <v>0</v>
      </c>
      <c r="K2018" s="177" t="s">
        <v>201</v>
      </c>
      <c r="M2018" s="177" t="s">
        <v>2467</v>
      </c>
    </row>
    <row r="2019" spans="1:13" x14ac:dyDescent="0.25">
      <c r="A2019" s="179">
        <v>43281</v>
      </c>
      <c r="B2019" s="177">
        <v>3710</v>
      </c>
      <c r="C2019" s="177" t="str">
        <f>VLOOKUP(B2019,'Chart of Accounts'!A:B,2,FALSE)</f>
        <v>Photocopying</v>
      </c>
      <c r="D2019" s="177" t="s">
        <v>265</v>
      </c>
      <c r="E2019" s="177" t="s">
        <v>264</v>
      </c>
      <c r="F2019" s="177" t="s">
        <v>2499</v>
      </c>
      <c r="G2019" s="177" t="s">
        <v>245</v>
      </c>
      <c r="H2019" s="177">
        <v>3.26</v>
      </c>
      <c r="I2019" s="177">
        <v>0</v>
      </c>
      <c r="K2019" s="177" t="s">
        <v>201</v>
      </c>
      <c r="M2019" s="177" t="s">
        <v>2467</v>
      </c>
    </row>
    <row r="2020" spans="1:13" x14ac:dyDescent="0.25">
      <c r="A2020" s="179">
        <v>43281</v>
      </c>
      <c r="B2020" s="177">
        <v>3710</v>
      </c>
      <c r="C2020" s="177" t="str">
        <f>VLOOKUP(B2020,'Chart of Accounts'!A:B,2,FALSE)</f>
        <v>Photocopying</v>
      </c>
      <c r="D2020" s="177" t="s">
        <v>265</v>
      </c>
      <c r="E2020" s="177" t="s">
        <v>264</v>
      </c>
      <c r="F2020" s="177" t="s">
        <v>2498</v>
      </c>
      <c r="G2020" s="177" t="s">
        <v>245</v>
      </c>
      <c r="H2020" s="177">
        <v>16.16</v>
      </c>
      <c r="I2020" s="177">
        <v>0</v>
      </c>
      <c r="K2020" s="177" t="s">
        <v>201</v>
      </c>
      <c r="M2020" s="177" t="s">
        <v>2467</v>
      </c>
    </row>
    <row r="2021" spans="1:13" x14ac:dyDescent="0.25">
      <c r="A2021" s="179">
        <v>43281</v>
      </c>
      <c r="B2021" s="177">
        <v>3710</v>
      </c>
      <c r="C2021" s="177" t="str">
        <f>VLOOKUP(B2021,'Chart of Accounts'!A:B,2,FALSE)</f>
        <v>Photocopying</v>
      </c>
      <c r="D2021" s="177" t="s">
        <v>265</v>
      </c>
      <c r="E2021" s="177" t="s">
        <v>264</v>
      </c>
      <c r="F2021" s="177" t="s">
        <v>2497</v>
      </c>
      <c r="G2021" s="177" t="s">
        <v>245</v>
      </c>
      <c r="H2021" s="177">
        <v>0.53</v>
      </c>
      <c r="I2021" s="177">
        <v>0</v>
      </c>
      <c r="K2021" s="177" t="s">
        <v>201</v>
      </c>
      <c r="M2021" s="177" t="s">
        <v>2467</v>
      </c>
    </row>
    <row r="2022" spans="1:13" x14ac:dyDescent="0.25">
      <c r="A2022" s="179">
        <v>43281</v>
      </c>
      <c r="B2022" s="177">
        <v>3710</v>
      </c>
      <c r="C2022" s="177" t="str">
        <f>VLOOKUP(B2022,'Chart of Accounts'!A:B,2,FALSE)</f>
        <v>Photocopying</v>
      </c>
      <c r="D2022" s="177" t="s">
        <v>265</v>
      </c>
      <c r="E2022" s="177" t="s">
        <v>264</v>
      </c>
      <c r="F2022" s="177" t="s">
        <v>2496</v>
      </c>
      <c r="G2022" s="177" t="s">
        <v>245</v>
      </c>
      <c r="H2022" s="177">
        <v>1.58</v>
      </c>
      <c r="I2022" s="177">
        <v>0</v>
      </c>
      <c r="K2022" s="177" t="s">
        <v>201</v>
      </c>
      <c r="M2022" s="177" t="s">
        <v>2467</v>
      </c>
    </row>
    <row r="2023" spans="1:13" x14ac:dyDescent="0.25">
      <c r="A2023" s="179">
        <v>43281</v>
      </c>
      <c r="B2023" s="177">
        <v>3710</v>
      </c>
      <c r="C2023" s="177" t="str">
        <f>VLOOKUP(B2023,'Chart of Accounts'!A:B,2,FALSE)</f>
        <v>Photocopying</v>
      </c>
      <c r="D2023" s="177" t="s">
        <v>265</v>
      </c>
      <c r="E2023" s="177" t="s">
        <v>264</v>
      </c>
      <c r="F2023" s="177" t="s">
        <v>2495</v>
      </c>
      <c r="G2023" s="177" t="s">
        <v>245</v>
      </c>
      <c r="H2023" s="177">
        <v>32.43</v>
      </c>
      <c r="I2023" s="177">
        <v>0</v>
      </c>
      <c r="K2023" s="177" t="s">
        <v>201</v>
      </c>
      <c r="M2023" s="177" t="s">
        <v>2467</v>
      </c>
    </row>
    <row r="2024" spans="1:13" x14ac:dyDescent="0.25">
      <c r="A2024" s="179">
        <v>43281</v>
      </c>
      <c r="B2024" s="177">
        <v>3710</v>
      </c>
      <c r="C2024" s="177" t="str">
        <f>VLOOKUP(B2024,'Chart of Accounts'!A:B,2,FALSE)</f>
        <v>Photocopying</v>
      </c>
      <c r="D2024" s="177" t="s">
        <v>265</v>
      </c>
      <c r="E2024" s="177" t="s">
        <v>264</v>
      </c>
      <c r="F2024" s="177" t="s">
        <v>2494</v>
      </c>
      <c r="G2024" s="177" t="s">
        <v>245</v>
      </c>
      <c r="H2024" s="177">
        <v>0.16</v>
      </c>
      <c r="I2024" s="177">
        <v>0</v>
      </c>
      <c r="K2024" s="177" t="s">
        <v>201</v>
      </c>
      <c r="M2024" s="177" t="s">
        <v>2467</v>
      </c>
    </row>
    <row r="2025" spans="1:13" x14ac:dyDescent="0.25">
      <c r="A2025" s="179">
        <v>43281</v>
      </c>
      <c r="B2025" s="177">
        <v>3710</v>
      </c>
      <c r="C2025" s="177" t="str">
        <f>VLOOKUP(B2025,'Chart of Accounts'!A:B,2,FALSE)</f>
        <v>Photocopying</v>
      </c>
      <c r="D2025" s="177" t="s">
        <v>265</v>
      </c>
      <c r="E2025" s="177" t="s">
        <v>264</v>
      </c>
      <c r="F2025" s="177" t="s">
        <v>2493</v>
      </c>
      <c r="G2025" s="177" t="s">
        <v>245</v>
      </c>
      <c r="H2025" s="177">
        <v>0.11</v>
      </c>
      <c r="I2025" s="177">
        <v>0</v>
      </c>
      <c r="K2025" s="177" t="s">
        <v>201</v>
      </c>
      <c r="M2025" s="177" t="s">
        <v>2467</v>
      </c>
    </row>
    <row r="2026" spans="1:13" x14ac:dyDescent="0.25">
      <c r="A2026" s="179">
        <v>43281</v>
      </c>
      <c r="B2026" s="177">
        <v>3710</v>
      </c>
      <c r="C2026" s="177" t="str">
        <f>VLOOKUP(B2026,'Chart of Accounts'!A:B,2,FALSE)</f>
        <v>Photocopying</v>
      </c>
      <c r="D2026" s="177" t="s">
        <v>265</v>
      </c>
      <c r="E2026" s="177" t="s">
        <v>264</v>
      </c>
      <c r="F2026" s="177" t="s">
        <v>2492</v>
      </c>
      <c r="G2026" s="177" t="s">
        <v>245</v>
      </c>
      <c r="H2026" s="177">
        <v>13.37</v>
      </c>
      <c r="I2026" s="177">
        <v>0</v>
      </c>
      <c r="K2026" s="177" t="s">
        <v>201</v>
      </c>
      <c r="M2026" s="177" t="s">
        <v>2467</v>
      </c>
    </row>
    <row r="2027" spans="1:13" x14ac:dyDescent="0.25">
      <c r="A2027" s="179">
        <v>43281</v>
      </c>
      <c r="B2027" s="177">
        <v>3710</v>
      </c>
      <c r="C2027" s="177" t="str">
        <f>VLOOKUP(B2027,'Chart of Accounts'!A:B,2,FALSE)</f>
        <v>Photocopying</v>
      </c>
      <c r="D2027" s="177" t="s">
        <v>265</v>
      </c>
      <c r="E2027" s="177" t="s">
        <v>264</v>
      </c>
      <c r="F2027" s="177" t="s">
        <v>2491</v>
      </c>
      <c r="G2027" s="177" t="s">
        <v>245</v>
      </c>
      <c r="H2027" s="177">
        <v>11.54</v>
      </c>
      <c r="I2027" s="177">
        <v>0</v>
      </c>
      <c r="K2027" s="177" t="s">
        <v>201</v>
      </c>
      <c r="M2027" s="177" t="s">
        <v>2467</v>
      </c>
    </row>
    <row r="2028" spans="1:13" x14ac:dyDescent="0.25">
      <c r="A2028" s="179">
        <v>43281</v>
      </c>
      <c r="B2028" s="177">
        <v>3710</v>
      </c>
      <c r="C2028" s="177" t="str">
        <f>VLOOKUP(B2028,'Chart of Accounts'!A:B,2,FALSE)</f>
        <v>Photocopying</v>
      </c>
      <c r="D2028" s="177" t="s">
        <v>265</v>
      </c>
      <c r="E2028" s="177" t="s">
        <v>264</v>
      </c>
      <c r="F2028" s="177" t="s">
        <v>2490</v>
      </c>
      <c r="G2028" s="177" t="s">
        <v>245</v>
      </c>
      <c r="H2028" s="177">
        <v>37.200000000000003</v>
      </c>
      <c r="I2028" s="177">
        <v>0</v>
      </c>
      <c r="K2028" s="177" t="s">
        <v>201</v>
      </c>
      <c r="M2028" s="177" t="s">
        <v>2467</v>
      </c>
    </row>
    <row r="2029" spans="1:13" x14ac:dyDescent="0.25">
      <c r="A2029" s="179">
        <v>43281</v>
      </c>
      <c r="B2029" s="177">
        <v>3710</v>
      </c>
      <c r="C2029" s="177" t="str">
        <f>VLOOKUP(B2029,'Chart of Accounts'!A:B,2,FALSE)</f>
        <v>Photocopying</v>
      </c>
      <c r="D2029" s="177" t="s">
        <v>265</v>
      </c>
      <c r="E2029" s="177" t="s">
        <v>264</v>
      </c>
      <c r="F2029" s="177" t="s">
        <v>2489</v>
      </c>
      <c r="G2029" s="177" t="s">
        <v>245</v>
      </c>
      <c r="H2029" s="177">
        <v>0.63</v>
      </c>
      <c r="I2029" s="177">
        <v>0</v>
      </c>
      <c r="K2029" s="177" t="s">
        <v>201</v>
      </c>
      <c r="M2029" s="177" t="s">
        <v>2467</v>
      </c>
    </row>
    <row r="2030" spans="1:13" x14ac:dyDescent="0.25">
      <c r="A2030" s="179">
        <v>43281</v>
      </c>
      <c r="B2030" s="177">
        <v>3710</v>
      </c>
      <c r="C2030" s="177" t="str">
        <f>VLOOKUP(B2030,'Chart of Accounts'!A:B,2,FALSE)</f>
        <v>Photocopying</v>
      </c>
      <c r="D2030" s="177" t="s">
        <v>265</v>
      </c>
      <c r="E2030" s="177" t="s">
        <v>264</v>
      </c>
      <c r="F2030" s="177" t="s">
        <v>2488</v>
      </c>
      <c r="G2030" s="177" t="s">
        <v>245</v>
      </c>
      <c r="H2030" s="177">
        <v>1.27</v>
      </c>
      <c r="I2030" s="177">
        <v>0</v>
      </c>
      <c r="K2030" s="177" t="s">
        <v>201</v>
      </c>
      <c r="M2030" s="177" t="s">
        <v>2467</v>
      </c>
    </row>
    <row r="2031" spans="1:13" x14ac:dyDescent="0.25">
      <c r="A2031" s="179">
        <v>43281</v>
      </c>
      <c r="B2031" s="177">
        <v>3710</v>
      </c>
      <c r="C2031" s="177" t="str">
        <f>VLOOKUP(B2031,'Chart of Accounts'!A:B,2,FALSE)</f>
        <v>Photocopying</v>
      </c>
      <c r="D2031" s="177" t="s">
        <v>265</v>
      </c>
      <c r="E2031" s="177" t="s">
        <v>264</v>
      </c>
      <c r="F2031" s="177" t="s">
        <v>2487</v>
      </c>
      <c r="G2031" s="177" t="s">
        <v>245</v>
      </c>
      <c r="H2031" s="177">
        <v>0.33</v>
      </c>
      <c r="I2031" s="177">
        <v>0</v>
      </c>
      <c r="K2031" s="177" t="s">
        <v>201</v>
      </c>
      <c r="M2031" s="177" t="s">
        <v>2467</v>
      </c>
    </row>
    <row r="2032" spans="1:13" x14ac:dyDescent="0.25">
      <c r="A2032" s="179">
        <v>43281</v>
      </c>
      <c r="B2032" s="177">
        <v>3710</v>
      </c>
      <c r="C2032" s="177" t="str">
        <f>VLOOKUP(B2032,'Chart of Accounts'!A:B,2,FALSE)</f>
        <v>Photocopying</v>
      </c>
      <c r="D2032" s="177" t="s">
        <v>265</v>
      </c>
      <c r="E2032" s="177" t="s">
        <v>264</v>
      </c>
      <c r="F2032" s="177" t="s">
        <v>2486</v>
      </c>
      <c r="G2032" s="177" t="s">
        <v>245</v>
      </c>
      <c r="H2032" s="177">
        <v>17.43</v>
      </c>
      <c r="I2032" s="177">
        <v>0</v>
      </c>
      <c r="K2032" s="177" t="s">
        <v>201</v>
      </c>
      <c r="M2032" s="177" t="s">
        <v>2467</v>
      </c>
    </row>
    <row r="2033" spans="1:13" x14ac:dyDescent="0.25">
      <c r="A2033" s="179">
        <v>43281</v>
      </c>
      <c r="B2033" s="177">
        <v>3710</v>
      </c>
      <c r="C2033" s="177" t="str">
        <f>VLOOKUP(B2033,'Chart of Accounts'!A:B,2,FALSE)</f>
        <v>Photocopying</v>
      </c>
      <c r="D2033" s="177" t="s">
        <v>265</v>
      </c>
      <c r="E2033" s="177" t="s">
        <v>264</v>
      </c>
      <c r="F2033" s="177" t="s">
        <v>2485</v>
      </c>
      <c r="G2033" s="177" t="s">
        <v>245</v>
      </c>
      <c r="H2033" s="177">
        <v>0.11</v>
      </c>
      <c r="I2033" s="177">
        <v>0</v>
      </c>
      <c r="K2033" s="177" t="s">
        <v>201</v>
      </c>
      <c r="M2033" s="177" t="s">
        <v>2467</v>
      </c>
    </row>
    <row r="2034" spans="1:13" x14ac:dyDescent="0.25">
      <c r="A2034" s="179">
        <v>43281</v>
      </c>
      <c r="B2034" s="177">
        <v>3710</v>
      </c>
      <c r="C2034" s="177" t="str">
        <f>VLOOKUP(B2034,'Chart of Accounts'!A:B,2,FALSE)</f>
        <v>Photocopying</v>
      </c>
      <c r="D2034" s="177" t="s">
        <v>265</v>
      </c>
      <c r="E2034" s="177" t="s">
        <v>264</v>
      </c>
      <c r="F2034" s="177" t="s">
        <v>2484</v>
      </c>
      <c r="G2034" s="177" t="s">
        <v>245</v>
      </c>
      <c r="H2034" s="177">
        <v>14.39</v>
      </c>
      <c r="I2034" s="177">
        <v>0</v>
      </c>
      <c r="K2034" s="177" t="s">
        <v>201</v>
      </c>
      <c r="M2034" s="177" t="s">
        <v>2467</v>
      </c>
    </row>
    <row r="2035" spans="1:13" x14ac:dyDescent="0.25">
      <c r="A2035" s="179">
        <v>43281</v>
      </c>
      <c r="B2035" s="177">
        <v>3710</v>
      </c>
      <c r="C2035" s="177" t="str">
        <f>VLOOKUP(B2035,'Chart of Accounts'!A:B,2,FALSE)</f>
        <v>Photocopying</v>
      </c>
      <c r="D2035" s="177" t="s">
        <v>265</v>
      </c>
      <c r="E2035" s="177" t="s">
        <v>264</v>
      </c>
      <c r="F2035" s="177" t="s">
        <v>2483</v>
      </c>
      <c r="G2035" s="177" t="s">
        <v>245</v>
      </c>
      <c r="H2035" s="177">
        <v>0.24</v>
      </c>
      <c r="I2035" s="177">
        <v>0</v>
      </c>
      <c r="K2035" s="177" t="s">
        <v>201</v>
      </c>
      <c r="M2035" s="177" t="s">
        <v>2467</v>
      </c>
    </row>
    <row r="2036" spans="1:13" x14ac:dyDescent="0.25">
      <c r="A2036" s="179">
        <v>43281</v>
      </c>
      <c r="B2036" s="177">
        <v>3710</v>
      </c>
      <c r="C2036" s="177" t="str">
        <f>VLOOKUP(B2036,'Chart of Accounts'!A:B,2,FALSE)</f>
        <v>Photocopying</v>
      </c>
      <c r="D2036" s="177" t="s">
        <v>265</v>
      </c>
      <c r="E2036" s="177" t="s">
        <v>264</v>
      </c>
      <c r="F2036" s="177" t="s">
        <v>2482</v>
      </c>
      <c r="G2036" s="177" t="s">
        <v>245</v>
      </c>
      <c r="H2036" s="177">
        <v>10.63</v>
      </c>
      <c r="I2036" s="177">
        <v>0</v>
      </c>
      <c r="K2036" s="177" t="s">
        <v>201</v>
      </c>
      <c r="M2036" s="177" t="s">
        <v>2467</v>
      </c>
    </row>
    <row r="2037" spans="1:13" x14ac:dyDescent="0.25">
      <c r="A2037" s="179">
        <v>43281</v>
      </c>
      <c r="B2037" s="177">
        <v>3710</v>
      </c>
      <c r="C2037" s="177" t="str">
        <f>VLOOKUP(B2037,'Chart of Accounts'!A:B,2,FALSE)</f>
        <v>Photocopying</v>
      </c>
      <c r="D2037" s="177" t="s">
        <v>265</v>
      </c>
      <c r="E2037" s="177" t="s">
        <v>264</v>
      </c>
      <c r="F2037" s="177" t="s">
        <v>2481</v>
      </c>
      <c r="G2037" s="177" t="s">
        <v>245</v>
      </c>
      <c r="H2037" s="177">
        <v>12.7</v>
      </c>
      <c r="I2037" s="177">
        <v>0</v>
      </c>
      <c r="K2037" s="177" t="s">
        <v>201</v>
      </c>
      <c r="M2037" s="177" t="s">
        <v>2467</v>
      </c>
    </row>
    <row r="2038" spans="1:13" x14ac:dyDescent="0.25">
      <c r="A2038" s="179">
        <v>43281</v>
      </c>
      <c r="B2038" s="177">
        <v>3710</v>
      </c>
      <c r="C2038" s="177" t="str">
        <f>VLOOKUP(B2038,'Chart of Accounts'!A:B,2,FALSE)</f>
        <v>Photocopying</v>
      </c>
      <c r="D2038" s="177" t="s">
        <v>265</v>
      </c>
      <c r="E2038" s="177" t="s">
        <v>264</v>
      </c>
      <c r="F2038" s="177" t="s">
        <v>2480</v>
      </c>
      <c r="G2038" s="177" t="s">
        <v>245</v>
      </c>
      <c r="H2038" s="177">
        <v>19.47</v>
      </c>
      <c r="I2038" s="177">
        <v>0</v>
      </c>
      <c r="K2038" s="177" t="s">
        <v>201</v>
      </c>
      <c r="M2038" s="177" t="s">
        <v>2467</v>
      </c>
    </row>
    <row r="2039" spans="1:13" x14ac:dyDescent="0.25">
      <c r="A2039" s="179">
        <v>43281</v>
      </c>
      <c r="B2039" s="177">
        <v>3710</v>
      </c>
      <c r="C2039" s="177" t="str">
        <f>VLOOKUP(B2039,'Chart of Accounts'!A:B,2,FALSE)</f>
        <v>Photocopying</v>
      </c>
      <c r="D2039" s="177" t="s">
        <v>265</v>
      </c>
      <c r="E2039" s="177" t="s">
        <v>264</v>
      </c>
      <c r="F2039" s="177" t="s">
        <v>2479</v>
      </c>
      <c r="G2039" s="177" t="s">
        <v>245</v>
      </c>
      <c r="H2039" s="177">
        <v>9.68</v>
      </c>
      <c r="I2039" s="177">
        <v>0</v>
      </c>
      <c r="K2039" s="177" t="s">
        <v>201</v>
      </c>
      <c r="M2039" s="177" t="s">
        <v>2467</v>
      </c>
    </row>
    <row r="2040" spans="1:13" x14ac:dyDescent="0.25">
      <c r="A2040" s="179">
        <v>43281</v>
      </c>
      <c r="B2040" s="177">
        <v>3710</v>
      </c>
      <c r="C2040" s="177" t="str">
        <f>VLOOKUP(B2040,'Chart of Accounts'!A:B,2,FALSE)</f>
        <v>Photocopying</v>
      </c>
      <c r="D2040" s="177" t="s">
        <v>265</v>
      </c>
      <c r="E2040" s="177" t="s">
        <v>264</v>
      </c>
      <c r="F2040" s="177" t="s">
        <v>2478</v>
      </c>
      <c r="G2040" s="177" t="s">
        <v>245</v>
      </c>
      <c r="H2040" s="177">
        <v>4.49</v>
      </c>
      <c r="I2040" s="177">
        <v>0</v>
      </c>
      <c r="K2040" s="177" t="s">
        <v>201</v>
      </c>
      <c r="M2040" s="177" t="s">
        <v>2467</v>
      </c>
    </row>
    <row r="2041" spans="1:13" x14ac:dyDescent="0.25">
      <c r="A2041" s="179">
        <v>43281</v>
      </c>
      <c r="B2041" s="177">
        <v>3710</v>
      </c>
      <c r="C2041" s="177" t="str">
        <f>VLOOKUP(B2041,'Chart of Accounts'!A:B,2,FALSE)</f>
        <v>Photocopying</v>
      </c>
      <c r="D2041" s="177" t="s">
        <v>265</v>
      </c>
      <c r="E2041" s="177" t="s">
        <v>264</v>
      </c>
      <c r="F2041" s="177" t="s">
        <v>2477</v>
      </c>
      <c r="G2041" s="177" t="s">
        <v>245</v>
      </c>
      <c r="H2041" s="177">
        <v>34.81</v>
      </c>
      <c r="I2041" s="177">
        <v>0</v>
      </c>
      <c r="K2041" s="177" t="s">
        <v>201</v>
      </c>
      <c r="M2041" s="177" t="s">
        <v>2467</v>
      </c>
    </row>
    <row r="2042" spans="1:13" x14ac:dyDescent="0.25">
      <c r="A2042" s="179">
        <v>43281</v>
      </c>
      <c r="B2042" s="177">
        <v>3710</v>
      </c>
      <c r="C2042" s="177" t="str">
        <f>VLOOKUP(B2042,'Chart of Accounts'!A:B,2,FALSE)</f>
        <v>Photocopying</v>
      </c>
      <c r="D2042" s="177" t="s">
        <v>265</v>
      </c>
      <c r="E2042" s="177" t="s">
        <v>264</v>
      </c>
      <c r="F2042" s="177" t="s">
        <v>2476</v>
      </c>
      <c r="G2042" s="177" t="s">
        <v>245</v>
      </c>
      <c r="H2042" s="177">
        <v>0.34</v>
      </c>
      <c r="I2042" s="177">
        <v>0</v>
      </c>
      <c r="K2042" s="177" t="s">
        <v>201</v>
      </c>
      <c r="M2042" s="177" t="s">
        <v>2467</v>
      </c>
    </row>
    <row r="2043" spans="1:13" x14ac:dyDescent="0.25">
      <c r="A2043" s="179">
        <v>43281</v>
      </c>
      <c r="B2043" s="177">
        <v>3710</v>
      </c>
      <c r="C2043" s="177" t="str">
        <f>VLOOKUP(B2043,'Chart of Accounts'!A:B,2,FALSE)</f>
        <v>Photocopying</v>
      </c>
      <c r="D2043" s="177" t="s">
        <v>265</v>
      </c>
      <c r="E2043" s="177" t="s">
        <v>264</v>
      </c>
      <c r="F2043" s="177" t="s">
        <v>2475</v>
      </c>
      <c r="G2043" s="177" t="s">
        <v>245</v>
      </c>
      <c r="H2043" s="177">
        <v>4.58</v>
      </c>
      <c r="I2043" s="177">
        <v>0</v>
      </c>
      <c r="K2043" s="177" t="s">
        <v>201</v>
      </c>
      <c r="M2043" s="177" t="s">
        <v>2467</v>
      </c>
    </row>
    <row r="2044" spans="1:13" x14ac:dyDescent="0.25">
      <c r="A2044" s="179">
        <v>43281</v>
      </c>
      <c r="B2044" s="177">
        <v>3710</v>
      </c>
      <c r="C2044" s="177" t="str">
        <f>VLOOKUP(B2044,'Chart of Accounts'!A:B,2,FALSE)</f>
        <v>Photocopying</v>
      </c>
      <c r="D2044" s="177" t="s">
        <v>265</v>
      </c>
      <c r="E2044" s="177" t="s">
        <v>264</v>
      </c>
      <c r="F2044" s="177" t="s">
        <v>2474</v>
      </c>
      <c r="G2044" s="177" t="s">
        <v>245</v>
      </c>
      <c r="H2044" s="177">
        <v>1.66</v>
      </c>
      <c r="I2044" s="177">
        <v>0</v>
      </c>
      <c r="K2044" s="177" t="s">
        <v>201</v>
      </c>
      <c r="M2044" s="177" t="s">
        <v>2467</v>
      </c>
    </row>
    <row r="2045" spans="1:13" x14ac:dyDescent="0.25">
      <c r="A2045" s="179">
        <v>43281</v>
      </c>
      <c r="B2045" s="177">
        <v>3710</v>
      </c>
      <c r="C2045" s="177" t="str">
        <f>VLOOKUP(B2045,'Chart of Accounts'!A:B,2,FALSE)</f>
        <v>Photocopying</v>
      </c>
      <c r="D2045" s="177" t="s">
        <v>265</v>
      </c>
      <c r="E2045" s="177" t="s">
        <v>264</v>
      </c>
      <c r="F2045" s="177" t="s">
        <v>2473</v>
      </c>
      <c r="G2045" s="177" t="s">
        <v>245</v>
      </c>
      <c r="H2045" s="177">
        <v>0.16</v>
      </c>
      <c r="I2045" s="177">
        <v>0</v>
      </c>
      <c r="K2045" s="177" t="s">
        <v>201</v>
      </c>
      <c r="M2045" s="177" t="s">
        <v>2467</v>
      </c>
    </row>
    <row r="2046" spans="1:13" x14ac:dyDescent="0.25">
      <c r="A2046" s="179">
        <v>43281</v>
      </c>
      <c r="B2046" s="177">
        <v>3710</v>
      </c>
      <c r="C2046" s="177" t="str">
        <f>VLOOKUP(B2046,'Chart of Accounts'!A:B,2,FALSE)</f>
        <v>Photocopying</v>
      </c>
      <c r="D2046" s="177" t="s">
        <v>265</v>
      </c>
      <c r="E2046" s="177" t="s">
        <v>264</v>
      </c>
      <c r="F2046" s="177" t="s">
        <v>2472</v>
      </c>
      <c r="G2046" s="177" t="s">
        <v>245</v>
      </c>
      <c r="H2046" s="177">
        <v>0.37</v>
      </c>
      <c r="I2046" s="177">
        <v>0</v>
      </c>
      <c r="K2046" s="177" t="s">
        <v>201</v>
      </c>
      <c r="M2046" s="177" t="s">
        <v>2467</v>
      </c>
    </row>
    <row r="2047" spans="1:13" x14ac:dyDescent="0.25">
      <c r="A2047" s="179">
        <v>43281</v>
      </c>
      <c r="B2047" s="177">
        <v>3710</v>
      </c>
      <c r="C2047" s="177" t="str">
        <f>VLOOKUP(B2047,'Chart of Accounts'!A:B,2,FALSE)</f>
        <v>Photocopying</v>
      </c>
      <c r="D2047" s="177" t="s">
        <v>265</v>
      </c>
      <c r="E2047" s="177" t="s">
        <v>264</v>
      </c>
      <c r="F2047" s="177" t="s">
        <v>2471</v>
      </c>
      <c r="G2047" s="177" t="s">
        <v>245</v>
      </c>
      <c r="H2047" s="177">
        <v>0.21</v>
      </c>
      <c r="I2047" s="177">
        <v>0</v>
      </c>
      <c r="K2047" s="177" t="s">
        <v>201</v>
      </c>
      <c r="M2047" s="177" t="s">
        <v>2467</v>
      </c>
    </row>
    <row r="2048" spans="1:13" x14ac:dyDescent="0.25">
      <c r="A2048" s="179">
        <v>43281</v>
      </c>
      <c r="B2048" s="177">
        <v>3710</v>
      </c>
      <c r="C2048" s="177" t="str">
        <f>VLOOKUP(B2048,'Chart of Accounts'!A:B,2,FALSE)</f>
        <v>Photocopying</v>
      </c>
      <c r="D2048" s="177" t="s">
        <v>265</v>
      </c>
      <c r="E2048" s="177" t="s">
        <v>264</v>
      </c>
      <c r="F2048" s="177" t="s">
        <v>2470</v>
      </c>
      <c r="G2048" s="177" t="s">
        <v>245</v>
      </c>
      <c r="H2048" s="177">
        <v>9.1999999999999993</v>
      </c>
      <c r="I2048" s="177">
        <v>0</v>
      </c>
      <c r="K2048" s="177" t="s">
        <v>201</v>
      </c>
      <c r="M2048" s="177" t="s">
        <v>2467</v>
      </c>
    </row>
    <row r="2049" spans="1:14" x14ac:dyDescent="0.25">
      <c r="A2049" s="179">
        <v>43281</v>
      </c>
      <c r="B2049" s="177">
        <v>3710</v>
      </c>
      <c r="C2049" s="177" t="str">
        <f>VLOOKUP(B2049,'Chart of Accounts'!A:B,2,FALSE)</f>
        <v>Photocopying</v>
      </c>
      <c r="D2049" s="177" t="s">
        <v>265</v>
      </c>
      <c r="E2049" s="177" t="s">
        <v>264</v>
      </c>
      <c r="F2049" s="177" t="s">
        <v>2469</v>
      </c>
      <c r="G2049" s="177" t="s">
        <v>245</v>
      </c>
      <c r="H2049" s="177">
        <v>17.7</v>
      </c>
      <c r="I2049" s="177">
        <v>0</v>
      </c>
      <c r="K2049" s="177" t="s">
        <v>201</v>
      </c>
      <c r="M2049" s="177" t="s">
        <v>2467</v>
      </c>
    </row>
    <row r="2050" spans="1:14" x14ac:dyDescent="0.25">
      <c r="A2050" s="179">
        <v>43281</v>
      </c>
      <c r="B2050" s="177">
        <v>3710</v>
      </c>
      <c r="C2050" s="177" t="str">
        <f>VLOOKUP(B2050,'Chart of Accounts'!A:B,2,FALSE)</f>
        <v>Photocopying</v>
      </c>
      <c r="D2050" s="177" t="s">
        <v>265</v>
      </c>
      <c r="E2050" s="177" t="s">
        <v>264</v>
      </c>
      <c r="F2050" s="177" t="s">
        <v>2468</v>
      </c>
      <c r="G2050" s="177" t="s">
        <v>245</v>
      </c>
      <c r="H2050" s="177">
        <v>42.53</v>
      </c>
      <c r="I2050" s="177">
        <v>0</v>
      </c>
      <c r="K2050" s="177" t="s">
        <v>201</v>
      </c>
      <c r="M2050" s="177" t="s">
        <v>2467</v>
      </c>
    </row>
    <row r="2051" spans="1:14" x14ac:dyDescent="0.25">
      <c r="A2051" s="179">
        <v>43281</v>
      </c>
      <c r="B2051" s="177">
        <v>3710</v>
      </c>
      <c r="C2051" s="177" t="str">
        <f>VLOOKUP(B2051,'Chart of Accounts'!A:B,2,FALSE)</f>
        <v>Photocopying</v>
      </c>
      <c r="D2051" s="177" t="s">
        <v>265</v>
      </c>
      <c r="E2051" s="177" t="s">
        <v>264</v>
      </c>
      <c r="F2051" s="177" t="s">
        <v>2466</v>
      </c>
      <c r="G2051" s="177" t="s">
        <v>245</v>
      </c>
      <c r="H2051" s="177">
        <v>28.99</v>
      </c>
      <c r="I2051" s="177">
        <v>0</v>
      </c>
      <c r="J2051" s="177" t="s">
        <v>194</v>
      </c>
      <c r="K2051" s="177" t="s">
        <v>201</v>
      </c>
      <c r="L2051" s="177" t="s">
        <v>201</v>
      </c>
      <c r="M2051" s="177" t="s">
        <v>2464</v>
      </c>
      <c r="N2051" s="177" t="s">
        <v>333</v>
      </c>
    </row>
    <row r="2052" spans="1:14" x14ac:dyDescent="0.25">
      <c r="A2052" s="179">
        <v>43281</v>
      </c>
      <c r="B2052" s="177">
        <v>3710</v>
      </c>
      <c r="C2052" s="177" t="str">
        <f>VLOOKUP(B2052,'Chart of Accounts'!A:B,2,FALSE)</f>
        <v>Photocopying</v>
      </c>
      <c r="D2052" s="177" t="s">
        <v>265</v>
      </c>
      <c r="E2052" s="177" t="s">
        <v>264</v>
      </c>
      <c r="F2052" s="177" t="s">
        <v>2465</v>
      </c>
      <c r="G2052" s="177" t="s">
        <v>245</v>
      </c>
      <c r="H2052" s="177">
        <v>2.06</v>
      </c>
      <c r="I2052" s="177">
        <v>0</v>
      </c>
      <c r="J2052" s="177" t="s">
        <v>194</v>
      </c>
      <c r="K2052" s="177" t="s">
        <v>201</v>
      </c>
      <c r="L2052" s="177" t="s">
        <v>201</v>
      </c>
      <c r="M2052" s="177" t="s">
        <v>2464</v>
      </c>
      <c r="N2052" s="177" t="s">
        <v>333</v>
      </c>
    </row>
    <row r="2053" spans="1:14" x14ac:dyDescent="0.25">
      <c r="A2053" s="179">
        <v>42917</v>
      </c>
      <c r="B2053" s="177">
        <v>3715</v>
      </c>
      <c r="C2053" s="177" t="str">
        <f>VLOOKUP(B2053,'Chart of Accounts'!A:B,2,FALSE)</f>
        <v>Postage and Courier</v>
      </c>
      <c r="D2053" s="177" t="s">
        <v>265</v>
      </c>
      <c r="E2053" s="177" t="s">
        <v>264</v>
      </c>
      <c r="F2053" s="177" t="s">
        <v>2463</v>
      </c>
      <c r="G2053" s="177" t="s">
        <v>245</v>
      </c>
      <c r="H2053" s="177">
        <v>-114.8</v>
      </c>
      <c r="I2053" s="177">
        <v>0</v>
      </c>
      <c r="J2053" s="177" t="s">
        <v>262</v>
      </c>
      <c r="K2053" s="177" t="s">
        <v>197</v>
      </c>
      <c r="L2053" s="177" t="s">
        <v>197</v>
      </c>
      <c r="M2053" s="177" t="s">
        <v>2462</v>
      </c>
      <c r="N2053" s="177" t="s">
        <v>2461</v>
      </c>
    </row>
    <row r="2054" spans="1:14" x14ac:dyDescent="0.25">
      <c r="A2054" s="179">
        <v>42917</v>
      </c>
      <c r="B2054" s="177">
        <v>3715</v>
      </c>
      <c r="C2054" s="177" t="str">
        <f>VLOOKUP(B2054,'Chart of Accounts'!A:B,2,FALSE)</f>
        <v>Postage and Courier</v>
      </c>
      <c r="D2054" s="177" t="s">
        <v>265</v>
      </c>
      <c r="E2054" s="177" t="s">
        <v>264</v>
      </c>
      <c r="F2054" s="177" t="s">
        <v>2460</v>
      </c>
      <c r="G2054" s="177" t="s">
        <v>245</v>
      </c>
      <c r="H2054" s="177">
        <v>78.64</v>
      </c>
      <c r="I2054" s="177">
        <v>11.8</v>
      </c>
      <c r="K2054" s="177" t="s">
        <v>201</v>
      </c>
      <c r="M2054" s="177" t="s">
        <v>2459</v>
      </c>
    </row>
    <row r="2055" spans="1:14" x14ac:dyDescent="0.25">
      <c r="A2055" s="179">
        <v>42922</v>
      </c>
      <c r="B2055" s="177">
        <v>3715</v>
      </c>
      <c r="C2055" s="177" t="str">
        <f>VLOOKUP(B2055,'Chart of Accounts'!A:B,2,FALSE)</f>
        <v>Postage and Courier</v>
      </c>
      <c r="D2055" s="177" t="s">
        <v>265</v>
      </c>
      <c r="E2055" s="177" t="s">
        <v>264</v>
      </c>
      <c r="F2055" s="177" t="s">
        <v>2458</v>
      </c>
      <c r="G2055" s="177" t="s">
        <v>245</v>
      </c>
      <c r="H2055" s="177">
        <v>114.84</v>
      </c>
      <c r="I2055" s="177">
        <v>17.23</v>
      </c>
      <c r="K2055" s="177" t="s">
        <v>201</v>
      </c>
      <c r="M2055" s="177" t="s">
        <v>2457</v>
      </c>
    </row>
    <row r="2056" spans="1:14" x14ac:dyDescent="0.25">
      <c r="A2056" s="179">
        <v>42986</v>
      </c>
      <c r="B2056" s="177">
        <v>3715</v>
      </c>
      <c r="C2056" s="177" t="str">
        <f>VLOOKUP(B2056,'Chart of Accounts'!A:B,2,FALSE)</f>
        <v>Postage and Courier</v>
      </c>
      <c r="D2056" s="177" t="s">
        <v>265</v>
      </c>
      <c r="E2056" s="177" t="s">
        <v>264</v>
      </c>
      <c r="F2056" s="177" t="s">
        <v>2456</v>
      </c>
      <c r="G2056" s="177" t="s">
        <v>245</v>
      </c>
      <c r="H2056" s="177">
        <v>158.22999999999999</v>
      </c>
      <c r="I2056" s="177">
        <v>23.73</v>
      </c>
      <c r="K2056" s="177" t="s">
        <v>2429</v>
      </c>
      <c r="M2056" s="177" t="s">
        <v>2455</v>
      </c>
    </row>
    <row r="2057" spans="1:14" x14ac:dyDescent="0.25">
      <c r="A2057" s="179">
        <v>42996</v>
      </c>
      <c r="B2057" s="177">
        <v>3715</v>
      </c>
      <c r="C2057" s="177" t="str">
        <f>VLOOKUP(B2057,'Chart of Accounts'!A:B,2,FALSE)</f>
        <v>Postage and Courier</v>
      </c>
      <c r="D2057" s="177" t="s">
        <v>265</v>
      </c>
      <c r="E2057" s="177" t="s">
        <v>264</v>
      </c>
      <c r="F2057" s="177" t="s">
        <v>2454</v>
      </c>
      <c r="G2057" s="177" t="s">
        <v>245</v>
      </c>
      <c r="H2057" s="177">
        <v>40.590000000000003</v>
      </c>
      <c r="I2057" s="177">
        <v>0</v>
      </c>
      <c r="J2057" s="177" t="s">
        <v>193</v>
      </c>
      <c r="K2057" s="177" t="s">
        <v>194</v>
      </c>
      <c r="L2057" s="177" t="s">
        <v>194</v>
      </c>
      <c r="M2057" s="177" t="s">
        <v>2347</v>
      </c>
      <c r="N2057" s="177" t="s">
        <v>2226</v>
      </c>
    </row>
    <row r="2058" spans="1:14" x14ac:dyDescent="0.25">
      <c r="A2058" s="179">
        <v>43013</v>
      </c>
      <c r="B2058" s="177">
        <v>3715</v>
      </c>
      <c r="C2058" s="177" t="str">
        <f>VLOOKUP(B2058,'Chart of Accounts'!A:B,2,FALSE)</f>
        <v>Postage and Courier</v>
      </c>
      <c r="D2058" s="177" t="s">
        <v>265</v>
      </c>
      <c r="E2058" s="177" t="s">
        <v>264</v>
      </c>
      <c r="F2058" s="177" t="s">
        <v>2453</v>
      </c>
      <c r="G2058" s="177" t="s">
        <v>245</v>
      </c>
      <c r="H2058" s="177">
        <v>18.96</v>
      </c>
      <c r="I2058" s="177">
        <v>2.84</v>
      </c>
      <c r="K2058" s="177" t="s">
        <v>201</v>
      </c>
      <c r="M2058" s="177" t="s">
        <v>2452</v>
      </c>
    </row>
    <row r="2059" spans="1:14" x14ac:dyDescent="0.25">
      <c r="A2059" s="179">
        <v>43018</v>
      </c>
      <c r="B2059" s="177">
        <v>3715</v>
      </c>
      <c r="C2059" s="177" t="str">
        <f>VLOOKUP(B2059,'Chart of Accounts'!A:B,2,FALSE)</f>
        <v>Postage and Courier</v>
      </c>
      <c r="D2059" s="177" t="s">
        <v>265</v>
      </c>
      <c r="E2059" s="177" t="s">
        <v>264</v>
      </c>
      <c r="F2059" s="177" t="s">
        <v>2451</v>
      </c>
      <c r="G2059" s="177" t="s">
        <v>245</v>
      </c>
      <c r="H2059" s="177">
        <v>17.600000000000001</v>
      </c>
      <c r="I2059" s="177">
        <v>2.64</v>
      </c>
      <c r="K2059" s="177" t="s">
        <v>201</v>
      </c>
      <c r="M2059" s="177" t="s">
        <v>2450</v>
      </c>
    </row>
    <row r="2060" spans="1:14" x14ac:dyDescent="0.25">
      <c r="A2060" s="179">
        <v>43041</v>
      </c>
      <c r="B2060" s="177">
        <v>3715</v>
      </c>
      <c r="C2060" s="177" t="str">
        <f>VLOOKUP(B2060,'Chart of Accounts'!A:B,2,FALSE)</f>
        <v>Postage and Courier</v>
      </c>
      <c r="D2060" s="177" t="s">
        <v>265</v>
      </c>
      <c r="E2060" s="177" t="s">
        <v>264</v>
      </c>
      <c r="F2060" s="177" t="s">
        <v>2449</v>
      </c>
      <c r="G2060" s="177" t="s">
        <v>245</v>
      </c>
      <c r="H2060" s="177">
        <v>4.7</v>
      </c>
      <c r="I2060" s="177">
        <v>0</v>
      </c>
      <c r="K2060" s="177" t="s">
        <v>188</v>
      </c>
      <c r="M2060" s="177" t="s">
        <v>2448</v>
      </c>
    </row>
    <row r="2061" spans="1:14" x14ac:dyDescent="0.25">
      <c r="A2061" s="179">
        <v>43041</v>
      </c>
      <c r="B2061" s="177">
        <v>3715</v>
      </c>
      <c r="C2061" s="177" t="str">
        <f>VLOOKUP(B2061,'Chart of Accounts'!A:B,2,FALSE)</f>
        <v>Postage and Courier</v>
      </c>
      <c r="D2061" s="177" t="s">
        <v>265</v>
      </c>
      <c r="E2061" s="177" t="s">
        <v>264</v>
      </c>
      <c r="F2061" s="177" t="s">
        <v>2449</v>
      </c>
      <c r="G2061" s="177" t="s">
        <v>245</v>
      </c>
      <c r="H2061" s="177">
        <v>5.48</v>
      </c>
      <c r="I2061" s="177">
        <v>0.82</v>
      </c>
      <c r="K2061" s="177" t="s">
        <v>188</v>
      </c>
      <c r="M2061" s="177" t="s">
        <v>2448</v>
      </c>
    </row>
    <row r="2062" spans="1:14" x14ac:dyDescent="0.25">
      <c r="A2062" s="179">
        <v>43074</v>
      </c>
      <c r="B2062" s="177">
        <v>3715</v>
      </c>
      <c r="C2062" s="177" t="str">
        <f>VLOOKUP(B2062,'Chart of Accounts'!A:B,2,FALSE)</f>
        <v>Postage and Courier</v>
      </c>
      <c r="D2062" s="177" t="s">
        <v>265</v>
      </c>
      <c r="E2062" s="177" t="s">
        <v>264</v>
      </c>
      <c r="F2062" s="177" t="s">
        <v>2447</v>
      </c>
      <c r="G2062" s="177" t="s">
        <v>245</v>
      </c>
      <c r="H2062" s="177">
        <v>2.35</v>
      </c>
      <c r="I2062" s="177">
        <v>0</v>
      </c>
      <c r="K2062" s="177" t="s">
        <v>188</v>
      </c>
      <c r="M2062" s="177" t="s">
        <v>2446</v>
      </c>
    </row>
    <row r="2063" spans="1:14" x14ac:dyDescent="0.25">
      <c r="A2063" s="179">
        <v>43074</v>
      </c>
      <c r="B2063" s="177">
        <v>3715</v>
      </c>
      <c r="C2063" s="177" t="str">
        <f>VLOOKUP(B2063,'Chart of Accounts'!A:B,2,FALSE)</f>
        <v>Postage and Courier</v>
      </c>
      <c r="D2063" s="177" t="s">
        <v>265</v>
      </c>
      <c r="E2063" s="177" t="s">
        <v>264</v>
      </c>
      <c r="F2063" s="177" t="s">
        <v>2447</v>
      </c>
      <c r="G2063" s="177" t="s">
        <v>245</v>
      </c>
      <c r="H2063" s="177">
        <v>26.84</v>
      </c>
      <c r="I2063" s="177">
        <v>4.03</v>
      </c>
      <c r="K2063" s="177" t="s">
        <v>188</v>
      </c>
      <c r="M2063" s="177" t="s">
        <v>2446</v>
      </c>
    </row>
    <row r="2064" spans="1:14" x14ac:dyDescent="0.25">
      <c r="A2064" s="179">
        <v>43115</v>
      </c>
      <c r="B2064" s="177">
        <v>3715</v>
      </c>
      <c r="C2064" s="177" t="str">
        <f>VLOOKUP(B2064,'Chart of Accounts'!A:B,2,FALSE)</f>
        <v>Postage and Courier</v>
      </c>
      <c r="D2064" s="177" t="s">
        <v>265</v>
      </c>
      <c r="E2064" s="177" t="s">
        <v>264</v>
      </c>
      <c r="F2064" s="177" t="s">
        <v>2445</v>
      </c>
      <c r="G2064" s="177" t="s">
        <v>245</v>
      </c>
      <c r="H2064" s="177">
        <v>228.32</v>
      </c>
      <c r="I2064" s="177">
        <v>34.25</v>
      </c>
      <c r="K2064" s="177" t="s">
        <v>188</v>
      </c>
      <c r="M2064" s="177" t="s">
        <v>2444</v>
      </c>
    </row>
    <row r="2065" spans="1:14" x14ac:dyDescent="0.25">
      <c r="A2065" s="179">
        <v>43167</v>
      </c>
      <c r="B2065" s="177">
        <v>3715</v>
      </c>
      <c r="C2065" s="177" t="str">
        <f>VLOOKUP(B2065,'Chart of Accounts'!A:B,2,FALSE)</f>
        <v>Postage and Courier</v>
      </c>
      <c r="D2065" s="177" t="s">
        <v>265</v>
      </c>
      <c r="E2065" s="177" t="s">
        <v>264</v>
      </c>
      <c r="F2065" s="177" t="s">
        <v>2443</v>
      </c>
      <c r="G2065" s="177" t="s">
        <v>245</v>
      </c>
      <c r="H2065" s="177">
        <v>140.82</v>
      </c>
      <c r="I2065" s="177">
        <v>21.12</v>
      </c>
      <c r="K2065" s="177" t="s">
        <v>194</v>
      </c>
      <c r="M2065" s="177" t="s">
        <v>2442</v>
      </c>
    </row>
    <row r="2066" spans="1:14" x14ac:dyDescent="0.25">
      <c r="A2066" s="179">
        <v>43195</v>
      </c>
      <c r="B2066" s="177">
        <v>3715</v>
      </c>
      <c r="C2066" s="177" t="str">
        <f>VLOOKUP(B2066,'Chart of Accounts'!A:B,2,FALSE)</f>
        <v>Postage and Courier</v>
      </c>
      <c r="D2066" s="177" t="s">
        <v>265</v>
      </c>
      <c r="E2066" s="177" t="s">
        <v>264</v>
      </c>
      <c r="F2066" s="177" t="s">
        <v>2441</v>
      </c>
      <c r="G2066" s="177" t="s">
        <v>245</v>
      </c>
      <c r="H2066" s="177">
        <v>334.96</v>
      </c>
      <c r="I2066" s="177">
        <v>50.24</v>
      </c>
      <c r="K2066" s="177" t="s">
        <v>194</v>
      </c>
      <c r="M2066" s="177" t="s">
        <v>2440</v>
      </c>
    </row>
    <row r="2067" spans="1:14" x14ac:dyDescent="0.25">
      <c r="A2067" s="179">
        <v>43236</v>
      </c>
      <c r="B2067" s="177">
        <v>3715</v>
      </c>
      <c r="C2067" s="177" t="str">
        <f>VLOOKUP(B2067,'Chart of Accounts'!A:B,2,FALSE)</f>
        <v>Postage and Courier</v>
      </c>
      <c r="D2067" s="177" t="s">
        <v>265</v>
      </c>
      <c r="E2067" s="177" t="s">
        <v>264</v>
      </c>
      <c r="F2067" s="177" t="s">
        <v>2439</v>
      </c>
      <c r="G2067" s="177" t="s">
        <v>245</v>
      </c>
      <c r="H2067" s="177">
        <v>177.22</v>
      </c>
      <c r="I2067" s="177">
        <v>26.58</v>
      </c>
      <c r="K2067" s="177" t="s">
        <v>201</v>
      </c>
      <c r="M2067" s="177" t="s">
        <v>2438</v>
      </c>
    </row>
    <row r="2068" spans="1:14" x14ac:dyDescent="0.25">
      <c r="A2068" s="179">
        <v>43252</v>
      </c>
      <c r="B2068" s="177">
        <v>3715</v>
      </c>
      <c r="C2068" s="177" t="str">
        <f>VLOOKUP(B2068,'Chart of Accounts'!A:B,2,FALSE)</f>
        <v>Postage and Courier</v>
      </c>
      <c r="D2068" s="177" t="s">
        <v>265</v>
      </c>
      <c r="E2068" s="177" t="s">
        <v>264</v>
      </c>
      <c r="F2068" s="177" t="s">
        <v>2437</v>
      </c>
      <c r="G2068" s="177" t="s">
        <v>245</v>
      </c>
      <c r="H2068" s="177">
        <v>68.48</v>
      </c>
      <c r="I2068" s="177">
        <v>10.27</v>
      </c>
      <c r="K2068" s="177" t="s">
        <v>201</v>
      </c>
      <c r="M2068" s="177" t="s">
        <v>2436</v>
      </c>
    </row>
    <row r="2069" spans="1:14" x14ac:dyDescent="0.25">
      <c r="A2069" s="179">
        <v>43262</v>
      </c>
      <c r="B2069" s="177">
        <v>3715</v>
      </c>
      <c r="C2069" s="177" t="str">
        <f>VLOOKUP(B2069,'Chart of Accounts'!A:B,2,FALSE)</f>
        <v>Postage and Courier</v>
      </c>
      <c r="D2069" s="177" t="s">
        <v>265</v>
      </c>
      <c r="E2069" s="177" t="s">
        <v>264</v>
      </c>
      <c r="F2069" s="177" t="s">
        <v>2435</v>
      </c>
      <c r="G2069" s="177" t="s">
        <v>245</v>
      </c>
      <c r="H2069" s="177">
        <v>41.27</v>
      </c>
      <c r="I2069" s="177">
        <v>6.19</v>
      </c>
      <c r="K2069" s="177" t="s">
        <v>201</v>
      </c>
      <c r="M2069" s="177" t="s">
        <v>2434</v>
      </c>
    </row>
    <row r="2070" spans="1:14" x14ac:dyDescent="0.25">
      <c r="A2070" s="179">
        <v>42947</v>
      </c>
      <c r="B2070" s="177">
        <v>3730</v>
      </c>
      <c r="C2070" s="177" t="str">
        <f>VLOOKUP(B2070,'Chart of Accounts'!A:B,2,FALSE)</f>
        <v>Printing and Publishing</v>
      </c>
      <c r="D2070" s="177" t="s">
        <v>265</v>
      </c>
      <c r="E2070" s="177" t="s">
        <v>264</v>
      </c>
      <c r="F2070" s="177" t="s">
        <v>2432</v>
      </c>
      <c r="G2070" s="177" t="s">
        <v>245</v>
      </c>
      <c r="H2070" s="177">
        <v>263.16000000000003</v>
      </c>
      <c r="I2070" s="177">
        <v>0</v>
      </c>
      <c r="J2070" s="177" t="s">
        <v>262</v>
      </c>
      <c r="K2070" s="177" t="s">
        <v>198</v>
      </c>
      <c r="L2070" s="177" t="s">
        <v>198</v>
      </c>
      <c r="M2070" s="177" t="s">
        <v>2433</v>
      </c>
      <c r="N2070" s="177" t="s">
        <v>2152</v>
      </c>
    </row>
    <row r="2071" spans="1:14" x14ac:dyDescent="0.25">
      <c r="A2071" s="179">
        <v>42948</v>
      </c>
      <c r="B2071" s="177">
        <v>3730</v>
      </c>
      <c r="C2071" s="177" t="str">
        <f>VLOOKUP(B2071,'Chart of Accounts'!A:B,2,FALSE)</f>
        <v>Printing and Publishing</v>
      </c>
      <c r="D2071" s="177" t="s">
        <v>265</v>
      </c>
      <c r="E2071" s="177" t="s">
        <v>264</v>
      </c>
      <c r="F2071" s="177" t="s">
        <v>2432</v>
      </c>
      <c r="G2071" s="177" t="s">
        <v>245</v>
      </c>
      <c r="H2071" s="177">
        <v>-263.16000000000003</v>
      </c>
      <c r="I2071" s="177">
        <v>0</v>
      </c>
      <c r="J2071" s="177" t="s">
        <v>262</v>
      </c>
      <c r="K2071" s="177" t="s">
        <v>198</v>
      </c>
      <c r="L2071" s="177" t="s">
        <v>198</v>
      </c>
      <c r="M2071" s="177" t="s">
        <v>2431</v>
      </c>
      <c r="N2071" s="177" t="s">
        <v>2152</v>
      </c>
    </row>
    <row r="2072" spans="1:14" x14ac:dyDescent="0.25">
      <c r="A2072" s="179">
        <v>42968</v>
      </c>
      <c r="B2072" s="177">
        <v>3730</v>
      </c>
      <c r="C2072" s="177" t="str">
        <f>VLOOKUP(B2072,'Chart of Accounts'!A:B,2,FALSE)</f>
        <v>Printing and Publishing</v>
      </c>
      <c r="D2072" s="177" t="s">
        <v>265</v>
      </c>
      <c r="E2072" s="177" t="s">
        <v>264</v>
      </c>
      <c r="F2072" s="177" t="s">
        <v>2430</v>
      </c>
      <c r="G2072" s="177" t="s">
        <v>245</v>
      </c>
      <c r="H2072" s="177">
        <v>263.16000000000003</v>
      </c>
      <c r="I2072" s="177">
        <v>39.47</v>
      </c>
      <c r="K2072" s="177" t="s">
        <v>2429</v>
      </c>
      <c r="M2072" s="177" t="s">
        <v>2428</v>
      </c>
    </row>
    <row r="2073" spans="1:14" x14ac:dyDescent="0.25">
      <c r="A2073" s="179">
        <v>42978</v>
      </c>
      <c r="B2073" s="177">
        <v>3730</v>
      </c>
      <c r="C2073" s="177" t="str">
        <f>VLOOKUP(B2073,'Chart of Accounts'!A:B,2,FALSE)</f>
        <v>Printing and Publishing</v>
      </c>
      <c r="D2073" s="177" t="s">
        <v>265</v>
      </c>
      <c r="E2073" s="177" t="s">
        <v>264</v>
      </c>
      <c r="F2073" s="177" t="s">
        <v>2424</v>
      </c>
      <c r="G2073" s="177" t="s">
        <v>245</v>
      </c>
      <c r="H2073" s="177">
        <v>263.16000000000003</v>
      </c>
      <c r="I2073" s="177">
        <v>0</v>
      </c>
      <c r="J2073" s="177" t="s">
        <v>262</v>
      </c>
      <c r="K2073" s="177" t="s">
        <v>197</v>
      </c>
      <c r="L2073" s="177" t="s">
        <v>197</v>
      </c>
      <c r="M2073" s="177" t="s">
        <v>2427</v>
      </c>
      <c r="N2073" s="177" t="s">
        <v>2152</v>
      </c>
    </row>
    <row r="2074" spans="1:14" x14ac:dyDescent="0.25">
      <c r="A2074" s="179">
        <v>42978</v>
      </c>
      <c r="B2074" s="177">
        <v>3730</v>
      </c>
      <c r="C2074" s="177" t="str">
        <f>VLOOKUP(B2074,'Chart of Accounts'!A:B,2,FALSE)</f>
        <v>Printing and Publishing</v>
      </c>
      <c r="D2074" s="177" t="s">
        <v>265</v>
      </c>
      <c r="E2074" s="177" t="s">
        <v>264</v>
      </c>
      <c r="F2074" s="177" t="s">
        <v>2426</v>
      </c>
      <c r="G2074" s="177" t="s">
        <v>245</v>
      </c>
      <c r="H2074" s="177">
        <v>32.340000000000003</v>
      </c>
      <c r="I2074" s="177">
        <v>0</v>
      </c>
      <c r="J2074" s="177" t="s">
        <v>194</v>
      </c>
      <c r="K2074" s="177" t="s">
        <v>201</v>
      </c>
      <c r="L2074" s="177" t="s">
        <v>201</v>
      </c>
      <c r="M2074" s="177" t="s">
        <v>2425</v>
      </c>
      <c r="N2074" s="177" t="s">
        <v>333</v>
      </c>
    </row>
    <row r="2075" spans="1:14" x14ac:dyDescent="0.25">
      <c r="A2075" s="179">
        <v>42979</v>
      </c>
      <c r="B2075" s="177">
        <v>3730</v>
      </c>
      <c r="C2075" s="177" t="str">
        <f>VLOOKUP(B2075,'Chart of Accounts'!A:B,2,FALSE)</f>
        <v>Printing and Publishing</v>
      </c>
      <c r="D2075" s="177" t="s">
        <v>265</v>
      </c>
      <c r="E2075" s="177" t="s">
        <v>264</v>
      </c>
      <c r="F2075" s="177" t="s">
        <v>2424</v>
      </c>
      <c r="G2075" s="177" t="s">
        <v>245</v>
      </c>
      <c r="H2075" s="177">
        <v>-263.16000000000003</v>
      </c>
      <c r="I2075" s="177">
        <v>0</v>
      </c>
      <c r="J2075" s="177" t="s">
        <v>262</v>
      </c>
      <c r="K2075" s="177" t="s">
        <v>197</v>
      </c>
      <c r="L2075" s="177" t="s">
        <v>197</v>
      </c>
      <c r="M2075" s="177" t="s">
        <v>2423</v>
      </c>
      <c r="N2075" s="177" t="s">
        <v>2152</v>
      </c>
    </row>
    <row r="2076" spans="1:14" x14ac:dyDescent="0.25">
      <c r="A2076" s="179">
        <v>43008</v>
      </c>
      <c r="B2076" s="177">
        <v>3730</v>
      </c>
      <c r="C2076" s="177" t="str">
        <f>VLOOKUP(B2076,'Chart of Accounts'!A:B,2,FALSE)</f>
        <v>Printing and Publishing</v>
      </c>
      <c r="D2076" s="177" t="s">
        <v>265</v>
      </c>
      <c r="E2076" s="177" t="s">
        <v>264</v>
      </c>
      <c r="F2076" s="177" t="s">
        <v>2421</v>
      </c>
      <c r="G2076" s="177" t="s">
        <v>245</v>
      </c>
      <c r="H2076" s="178">
        <v>1000</v>
      </c>
      <c r="I2076" s="177">
        <v>0</v>
      </c>
      <c r="J2076" s="177" t="s">
        <v>262</v>
      </c>
      <c r="K2076" s="177" t="s">
        <v>197</v>
      </c>
      <c r="L2076" s="177" t="s">
        <v>197</v>
      </c>
      <c r="M2076" s="177" t="s">
        <v>2422</v>
      </c>
      <c r="N2076" s="177" t="s">
        <v>2419</v>
      </c>
    </row>
    <row r="2077" spans="1:14" x14ac:dyDescent="0.25">
      <c r="A2077" s="179">
        <v>43009</v>
      </c>
      <c r="B2077" s="177">
        <v>3730</v>
      </c>
      <c r="C2077" s="177" t="str">
        <f>VLOOKUP(B2077,'Chart of Accounts'!A:B,2,FALSE)</f>
        <v>Printing and Publishing</v>
      </c>
      <c r="D2077" s="177" t="s">
        <v>265</v>
      </c>
      <c r="E2077" s="177" t="s">
        <v>264</v>
      </c>
      <c r="F2077" s="177" t="s">
        <v>2421</v>
      </c>
      <c r="G2077" s="177" t="s">
        <v>245</v>
      </c>
      <c r="H2077" s="178">
        <v>-1000</v>
      </c>
      <c r="I2077" s="177">
        <v>0</v>
      </c>
      <c r="J2077" s="177" t="s">
        <v>262</v>
      </c>
      <c r="K2077" s="177" t="s">
        <v>197</v>
      </c>
      <c r="L2077" s="177" t="s">
        <v>197</v>
      </c>
      <c r="M2077" s="177" t="s">
        <v>2420</v>
      </c>
      <c r="N2077" s="177" t="s">
        <v>2419</v>
      </c>
    </row>
    <row r="2078" spans="1:14" x14ac:dyDescent="0.25">
      <c r="A2078" s="179">
        <v>43026</v>
      </c>
      <c r="B2078" s="177">
        <v>3730</v>
      </c>
      <c r="C2078" s="177" t="str">
        <f>VLOOKUP(B2078,'Chart of Accounts'!A:B,2,FALSE)</f>
        <v>Printing and Publishing</v>
      </c>
      <c r="D2078" s="177" t="s">
        <v>265</v>
      </c>
      <c r="E2078" s="177" t="s">
        <v>264</v>
      </c>
      <c r="F2078" s="177" t="s">
        <v>2418</v>
      </c>
      <c r="G2078" s="177" t="s">
        <v>245</v>
      </c>
      <c r="H2078" s="177">
        <v>192</v>
      </c>
      <c r="I2078" s="177">
        <v>28.8</v>
      </c>
      <c r="K2078" s="177" t="s">
        <v>201</v>
      </c>
      <c r="M2078" s="177" t="s">
        <v>2417</v>
      </c>
    </row>
    <row r="2079" spans="1:14" x14ac:dyDescent="0.25">
      <c r="A2079" s="179">
        <v>43026</v>
      </c>
      <c r="B2079" s="177">
        <v>3730</v>
      </c>
      <c r="C2079" s="177" t="str">
        <f>VLOOKUP(B2079,'Chart of Accounts'!A:B,2,FALSE)</f>
        <v>Printing and Publishing</v>
      </c>
      <c r="D2079" s="177" t="s">
        <v>265</v>
      </c>
      <c r="E2079" s="177" t="s">
        <v>264</v>
      </c>
      <c r="F2079" s="177" t="s">
        <v>2416</v>
      </c>
      <c r="G2079" s="177" t="s">
        <v>245</v>
      </c>
      <c r="H2079" s="177">
        <v>365</v>
      </c>
      <c r="I2079" s="177">
        <v>54.75</v>
      </c>
      <c r="K2079" s="177" t="s">
        <v>201</v>
      </c>
      <c r="M2079" s="177" t="s">
        <v>2415</v>
      </c>
    </row>
    <row r="2080" spans="1:14" x14ac:dyDescent="0.25">
      <c r="A2080" s="179">
        <v>43039</v>
      </c>
      <c r="B2080" s="177">
        <v>3730</v>
      </c>
      <c r="C2080" s="177" t="str">
        <f>VLOOKUP(B2080,'Chart of Accounts'!A:B,2,FALSE)</f>
        <v>Printing and Publishing</v>
      </c>
      <c r="D2080" s="177" t="s">
        <v>265</v>
      </c>
      <c r="E2080" s="177" t="s">
        <v>264</v>
      </c>
      <c r="F2080" s="177" t="s">
        <v>2413</v>
      </c>
      <c r="G2080" s="177" t="s">
        <v>245</v>
      </c>
      <c r="H2080" s="177">
        <v>263.16000000000003</v>
      </c>
      <c r="I2080" s="177">
        <v>0</v>
      </c>
      <c r="J2080" s="177" t="s">
        <v>262</v>
      </c>
      <c r="K2080" s="177" t="s">
        <v>200</v>
      </c>
      <c r="L2080" s="177" t="s">
        <v>200</v>
      </c>
      <c r="M2080" s="177" t="s">
        <v>2414</v>
      </c>
      <c r="N2080" s="177" t="s">
        <v>2152</v>
      </c>
    </row>
    <row r="2081" spans="1:14" x14ac:dyDescent="0.25">
      <c r="A2081" s="179">
        <v>43040</v>
      </c>
      <c r="B2081" s="177">
        <v>3730</v>
      </c>
      <c r="C2081" s="177" t="str">
        <f>VLOOKUP(B2081,'Chart of Accounts'!A:B,2,FALSE)</f>
        <v>Printing and Publishing</v>
      </c>
      <c r="D2081" s="177" t="s">
        <v>265</v>
      </c>
      <c r="E2081" s="177" t="s">
        <v>264</v>
      </c>
      <c r="F2081" s="177" t="s">
        <v>2413</v>
      </c>
      <c r="G2081" s="177" t="s">
        <v>245</v>
      </c>
      <c r="H2081" s="177">
        <v>-263.16000000000003</v>
      </c>
      <c r="I2081" s="177">
        <v>0</v>
      </c>
      <c r="J2081" s="177" t="s">
        <v>262</v>
      </c>
      <c r="K2081" s="177" t="s">
        <v>200</v>
      </c>
      <c r="L2081" s="177" t="s">
        <v>200</v>
      </c>
      <c r="M2081" s="177" t="s">
        <v>2412</v>
      </c>
      <c r="N2081" s="177" t="s">
        <v>2152</v>
      </c>
    </row>
    <row r="2082" spans="1:14" x14ac:dyDescent="0.25">
      <c r="A2082" s="179">
        <v>43045</v>
      </c>
      <c r="B2082" s="177">
        <v>3730</v>
      </c>
      <c r="C2082" s="177" t="str">
        <f>VLOOKUP(B2082,'Chart of Accounts'!A:B,2,FALSE)</f>
        <v>Printing and Publishing</v>
      </c>
      <c r="D2082" s="177" t="s">
        <v>265</v>
      </c>
      <c r="E2082" s="177" t="s">
        <v>264</v>
      </c>
      <c r="F2082" s="177" t="s">
        <v>2411</v>
      </c>
      <c r="G2082" s="177" t="s">
        <v>245</v>
      </c>
      <c r="H2082" s="177">
        <v>263.16000000000003</v>
      </c>
      <c r="I2082" s="177">
        <v>39.47</v>
      </c>
      <c r="K2082" s="177" t="s">
        <v>188</v>
      </c>
      <c r="M2082" s="177" t="s">
        <v>2410</v>
      </c>
    </row>
    <row r="2083" spans="1:14" x14ac:dyDescent="0.25">
      <c r="A2083" s="179">
        <v>43069</v>
      </c>
      <c r="B2083" s="177">
        <v>3730</v>
      </c>
      <c r="C2083" s="177" t="str">
        <f>VLOOKUP(B2083,'Chart of Accounts'!A:B,2,FALSE)</f>
        <v>Printing and Publishing</v>
      </c>
      <c r="D2083" s="177" t="s">
        <v>265</v>
      </c>
      <c r="E2083" s="177" t="s">
        <v>264</v>
      </c>
      <c r="F2083" s="177" t="s">
        <v>2409</v>
      </c>
      <c r="G2083" s="177" t="s">
        <v>245</v>
      </c>
      <c r="H2083" s="177">
        <v>76.37</v>
      </c>
      <c r="I2083" s="177">
        <v>0</v>
      </c>
      <c r="J2083" s="177" t="s">
        <v>194</v>
      </c>
      <c r="K2083" s="177" t="s">
        <v>201</v>
      </c>
      <c r="L2083" s="177" t="s">
        <v>201</v>
      </c>
      <c r="M2083" s="177" t="s">
        <v>2408</v>
      </c>
      <c r="N2083" s="177" t="s">
        <v>333</v>
      </c>
    </row>
    <row r="2084" spans="1:14" x14ac:dyDescent="0.25">
      <c r="A2084" s="179">
        <v>43082</v>
      </c>
      <c r="B2084" s="177">
        <v>3730</v>
      </c>
      <c r="C2084" s="177" t="str">
        <f>VLOOKUP(B2084,'Chart of Accounts'!A:B,2,FALSE)</f>
        <v>Printing and Publishing</v>
      </c>
      <c r="D2084" s="177" t="s">
        <v>265</v>
      </c>
      <c r="E2084" s="177" t="s">
        <v>264</v>
      </c>
      <c r="F2084" s="177" t="s">
        <v>2407</v>
      </c>
      <c r="G2084" s="177" t="s">
        <v>245</v>
      </c>
      <c r="H2084" s="177">
        <v>156</v>
      </c>
      <c r="I2084" s="177">
        <v>23.4</v>
      </c>
      <c r="K2084" s="177" t="s">
        <v>194</v>
      </c>
      <c r="M2084" s="177" t="s">
        <v>2406</v>
      </c>
    </row>
    <row r="2085" spans="1:14" x14ac:dyDescent="0.25">
      <c r="A2085" s="179">
        <v>43082</v>
      </c>
      <c r="B2085" s="177">
        <v>3730</v>
      </c>
      <c r="C2085" s="177" t="str">
        <f>VLOOKUP(B2085,'Chart of Accounts'!A:B,2,FALSE)</f>
        <v>Printing and Publishing</v>
      </c>
      <c r="D2085" s="177" t="s">
        <v>265</v>
      </c>
      <c r="E2085" s="177" t="s">
        <v>264</v>
      </c>
      <c r="F2085" s="177" t="s">
        <v>2405</v>
      </c>
      <c r="G2085" s="177" t="s">
        <v>245</v>
      </c>
      <c r="H2085" s="177">
        <v>190</v>
      </c>
      <c r="I2085" s="177">
        <v>28.5</v>
      </c>
      <c r="K2085" s="177" t="s">
        <v>194</v>
      </c>
      <c r="M2085" s="177" t="s">
        <v>2404</v>
      </c>
    </row>
    <row r="2086" spans="1:14" x14ac:dyDescent="0.25">
      <c r="A2086" s="179">
        <v>43100</v>
      </c>
      <c r="B2086" s="177">
        <v>3730</v>
      </c>
      <c r="C2086" s="177" t="str">
        <f>VLOOKUP(B2086,'Chart of Accounts'!A:B,2,FALSE)</f>
        <v>Printing and Publishing</v>
      </c>
      <c r="D2086" s="177" t="s">
        <v>265</v>
      </c>
      <c r="E2086" s="177" t="s">
        <v>264</v>
      </c>
      <c r="F2086" s="177" t="s">
        <v>2403</v>
      </c>
      <c r="G2086" s="177" t="s">
        <v>245</v>
      </c>
      <c r="H2086" s="177">
        <v>18.37</v>
      </c>
      <c r="I2086" s="177">
        <v>0</v>
      </c>
      <c r="J2086" s="177" t="s">
        <v>188</v>
      </c>
      <c r="K2086" s="177" t="s">
        <v>194</v>
      </c>
      <c r="L2086" s="177" t="s">
        <v>194</v>
      </c>
      <c r="M2086" s="177" t="s">
        <v>2401</v>
      </c>
      <c r="N2086" s="177" t="s">
        <v>333</v>
      </c>
    </row>
    <row r="2087" spans="1:14" x14ac:dyDescent="0.25">
      <c r="A2087" s="179">
        <v>43100</v>
      </c>
      <c r="B2087" s="177">
        <v>3730</v>
      </c>
      <c r="C2087" s="177" t="str">
        <f>VLOOKUP(B2087,'Chart of Accounts'!A:B,2,FALSE)</f>
        <v>Printing and Publishing</v>
      </c>
      <c r="D2087" s="177" t="s">
        <v>265</v>
      </c>
      <c r="E2087" s="177" t="s">
        <v>264</v>
      </c>
      <c r="F2087" s="177" t="s">
        <v>2402</v>
      </c>
      <c r="G2087" s="177" t="s">
        <v>245</v>
      </c>
      <c r="H2087" s="177">
        <v>3</v>
      </c>
      <c r="I2087" s="177">
        <v>0</v>
      </c>
      <c r="J2087" s="177" t="s">
        <v>188</v>
      </c>
      <c r="K2087" s="177" t="s">
        <v>194</v>
      </c>
      <c r="L2087" s="177" t="s">
        <v>194</v>
      </c>
      <c r="M2087" s="177" t="s">
        <v>2401</v>
      </c>
      <c r="N2087" s="177" t="s">
        <v>333</v>
      </c>
    </row>
    <row r="2088" spans="1:14" x14ac:dyDescent="0.25">
      <c r="A2088" s="179">
        <v>43147</v>
      </c>
      <c r="B2088" s="177">
        <v>3730</v>
      </c>
      <c r="C2088" s="177" t="str">
        <f>VLOOKUP(B2088,'Chart of Accounts'!A:B,2,FALSE)</f>
        <v>Printing and Publishing</v>
      </c>
      <c r="D2088" s="177" t="s">
        <v>265</v>
      </c>
      <c r="E2088" s="177" t="s">
        <v>264</v>
      </c>
      <c r="F2088" s="177" t="s">
        <v>2400</v>
      </c>
      <c r="G2088" s="177" t="s">
        <v>245</v>
      </c>
      <c r="H2088" s="177">
        <v>302.39999999999998</v>
      </c>
      <c r="I2088" s="177">
        <v>45.36</v>
      </c>
      <c r="K2088" s="177" t="s">
        <v>209</v>
      </c>
      <c r="M2088" s="177" t="s">
        <v>2399</v>
      </c>
    </row>
    <row r="2089" spans="1:14" x14ac:dyDescent="0.25">
      <c r="A2089" s="179">
        <v>43195</v>
      </c>
      <c r="B2089" s="177">
        <v>3730</v>
      </c>
      <c r="C2089" s="177" t="str">
        <f>VLOOKUP(B2089,'Chart of Accounts'!A:B,2,FALSE)</f>
        <v>Printing and Publishing</v>
      </c>
      <c r="D2089" s="177" t="s">
        <v>265</v>
      </c>
      <c r="E2089" s="177" t="s">
        <v>264</v>
      </c>
      <c r="F2089" s="177" t="s">
        <v>2398</v>
      </c>
      <c r="G2089" s="177" t="s">
        <v>245</v>
      </c>
      <c r="H2089" s="177">
        <v>58</v>
      </c>
      <c r="I2089" s="177">
        <v>8.6999999999999993</v>
      </c>
      <c r="K2089" s="177" t="s">
        <v>194</v>
      </c>
      <c r="M2089" s="177" t="s">
        <v>2397</v>
      </c>
    </row>
    <row r="2090" spans="1:14" x14ac:dyDescent="0.25">
      <c r="A2090" s="179">
        <v>43195</v>
      </c>
      <c r="B2090" s="177">
        <v>3730</v>
      </c>
      <c r="C2090" s="177" t="str">
        <f>VLOOKUP(B2090,'Chart of Accounts'!A:B,2,FALSE)</f>
        <v>Printing and Publishing</v>
      </c>
      <c r="D2090" s="177" t="s">
        <v>265</v>
      </c>
      <c r="E2090" s="177" t="s">
        <v>264</v>
      </c>
      <c r="F2090" s="177" t="s">
        <v>2396</v>
      </c>
      <c r="G2090" s="177" t="s">
        <v>245</v>
      </c>
      <c r="H2090" s="177">
        <v>636</v>
      </c>
      <c r="I2090" s="177">
        <v>95.4</v>
      </c>
      <c r="K2090" s="177" t="s">
        <v>194</v>
      </c>
      <c r="M2090" s="177" t="s">
        <v>2395</v>
      </c>
    </row>
    <row r="2091" spans="1:14" x14ac:dyDescent="0.25">
      <c r="A2091" s="179">
        <v>43208</v>
      </c>
      <c r="B2091" s="177">
        <v>3730</v>
      </c>
      <c r="C2091" s="177" t="str">
        <f>VLOOKUP(B2091,'Chart of Accounts'!A:B,2,FALSE)</f>
        <v>Printing and Publishing</v>
      </c>
      <c r="D2091" s="177" t="s">
        <v>265</v>
      </c>
      <c r="E2091" s="177" t="s">
        <v>264</v>
      </c>
      <c r="F2091" s="177" t="s">
        <v>2394</v>
      </c>
      <c r="G2091" s="177" t="s">
        <v>245</v>
      </c>
      <c r="H2091" s="177">
        <v>88.5</v>
      </c>
      <c r="I2091" s="177">
        <v>0</v>
      </c>
      <c r="K2091" s="177" t="s">
        <v>201</v>
      </c>
      <c r="M2091" s="177" t="s">
        <v>2393</v>
      </c>
    </row>
    <row r="2092" spans="1:14" x14ac:dyDescent="0.25">
      <c r="A2092" s="179">
        <v>43214</v>
      </c>
      <c r="B2092" s="177">
        <v>3730</v>
      </c>
      <c r="C2092" s="177" t="str">
        <f>VLOOKUP(B2092,'Chart of Accounts'!A:B,2,FALSE)</f>
        <v>Printing and Publishing</v>
      </c>
      <c r="D2092" s="177" t="s">
        <v>265</v>
      </c>
      <c r="E2092" s="177" t="s">
        <v>264</v>
      </c>
      <c r="F2092" s="177" t="s">
        <v>2392</v>
      </c>
      <c r="G2092" s="177" t="s">
        <v>245</v>
      </c>
      <c r="H2092" s="177">
        <v>88</v>
      </c>
      <c r="I2092" s="177">
        <v>0</v>
      </c>
      <c r="J2092" s="177" t="s">
        <v>193</v>
      </c>
      <c r="K2092" s="177" t="s">
        <v>194</v>
      </c>
      <c r="L2092" s="177" t="s">
        <v>194</v>
      </c>
      <c r="M2092" s="177" t="s">
        <v>2222</v>
      </c>
      <c r="N2092" s="177" t="s">
        <v>2391</v>
      </c>
    </row>
    <row r="2093" spans="1:14" x14ac:dyDescent="0.25">
      <c r="A2093" s="179">
        <v>43220</v>
      </c>
      <c r="B2093" s="177">
        <v>3730</v>
      </c>
      <c r="C2093" s="177" t="str">
        <f>VLOOKUP(B2093,'Chart of Accounts'!A:B,2,FALSE)</f>
        <v>Printing and Publishing</v>
      </c>
      <c r="D2093" s="177" t="s">
        <v>265</v>
      </c>
      <c r="E2093" s="177" t="s">
        <v>264</v>
      </c>
      <c r="F2093" s="177" t="s">
        <v>2390</v>
      </c>
      <c r="G2093" s="177" t="s">
        <v>245</v>
      </c>
      <c r="H2093" s="177">
        <v>12.36</v>
      </c>
      <c r="I2093" s="177">
        <v>0</v>
      </c>
      <c r="J2093" s="177" t="s">
        <v>194</v>
      </c>
      <c r="K2093" s="177" t="s">
        <v>201</v>
      </c>
      <c r="L2093" s="177" t="s">
        <v>201</v>
      </c>
      <c r="M2093" s="177" t="s">
        <v>2389</v>
      </c>
      <c r="N2093" s="177" t="s">
        <v>333</v>
      </c>
    </row>
    <row r="2094" spans="1:14" x14ac:dyDescent="0.25">
      <c r="A2094" s="179">
        <v>43234</v>
      </c>
      <c r="B2094" s="177">
        <v>3730</v>
      </c>
      <c r="C2094" s="177" t="str">
        <f>VLOOKUP(B2094,'Chart of Accounts'!A:B,2,FALSE)</f>
        <v>Printing and Publishing</v>
      </c>
      <c r="D2094" s="177" t="s">
        <v>265</v>
      </c>
      <c r="E2094" s="177" t="s">
        <v>264</v>
      </c>
      <c r="F2094" s="177" t="s">
        <v>2388</v>
      </c>
      <c r="G2094" s="177" t="s">
        <v>245</v>
      </c>
      <c r="H2094" s="177">
        <v>114</v>
      </c>
      <c r="I2094" s="177">
        <v>17.100000000000001</v>
      </c>
      <c r="K2094" s="177" t="s">
        <v>218</v>
      </c>
      <c r="M2094" s="177" t="s">
        <v>2387</v>
      </c>
    </row>
    <row r="2095" spans="1:14" x14ac:dyDescent="0.25">
      <c r="A2095" s="179">
        <v>43269</v>
      </c>
      <c r="B2095" s="177">
        <v>3730</v>
      </c>
      <c r="C2095" s="177" t="str">
        <f>VLOOKUP(B2095,'Chart of Accounts'!A:B,2,FALSE)</f>
        <v>Printing and Publishing</v>
      </c>
      <c r="D2095" s="177" t="s">
        <v>265</v>
      </c>
      <c r="E2095" s="177" t="s">
        <v>264</v>
      </c>
      <c r="F2095" s="177" t="s">
        <v>2386</v>
      </c>
      <c r="G2095" s="177" t="s">
        <v>245</v>
      </c>
      <c r="H2095" s="177">
        <v>228</v>
      </c>
      <c r="I2095" s="177">
        <v>34.200000000000003</v>
      </c>
      <c r="K2095" s="177" t="s">
        <v>201</v>
      </c>
      <c r="M2095" s="177" t="s">
        <v>2385</v>
      </c>
    </row>
    <row r="2096" spans="1:14" x14ac:dyDescent="0.25">
      <c r="A2096" s="179">
        <v>43139</v>
      </c>
      <c r="B2096" s="177">
        <v>3735</v>
      </c>
      <c r="C2096" s="177" t="str">
        <f>VLOOKUP(B2096,'Chart of Accounts'!A:B,2,FALSE)</f>
        <v>Periodicals</v>
      </c>
      <c r="D2096" s="177" t="s">
        <v>265</v>
      </c>
      <c r="E2096" s="177" t="s">
        <v>264</v>
      </c>
      <c r="F2096" s="177" t="s">
        <v>2384</v>
      </c>
      <c r="G2096" s="177" t="s">
        <v>245</v>
      </c>
      <c r="H2096" s="177">
        <v>38.479999999999997</v>
      </c>
      <c r="I2096" s="177">
        <v>0</v>
      </c>
      <c r="K2096" s="177" t="s">
        <v>201</v>
      </c>
      <c r="M2096" s="177" t="s">
        <v>2383</v>
      </c>
    </row>
    <row r="2097" spans="1:14" x14ac:dyDescent="0.25">
      <c r="A2097" s="179">
        <v>43181</v>
      </c>
      <c r="B2097" s="177">
        <v>3740</v>
      </c>
      <c r="C2097" s="177" t="str">
        <f>VLOOKUP(B2097,'Chart of Accounts'!A:B,2,FALSE)</f>
        <v>Subscriptions</v>
      </c>
      <c r="D2097" s="177" t="s">
        <v>265</v>
      </c>
      <c r="E2097" s="177" t="s">
        <v>264</v>
      </c>
      <c r="F2097" s="177" t="s">
        <v>2382</v>
      </c>
      <c r="G2097" s="177" t="s">
        <v>245</v>
      </c>
      <c r="H2097" s="177">
        <v>183</v>
      </c>
      <c r="I2097" s="177">
        <v>27.45</v>
      </c>
      <c r="K2097" s="177" t="s">
        <v>209</v>
      </c>
      <c r="M2097" s="177" t="s">
        <v>2381</v>
      </c>
      <c r="N2097" s="177" t="s">
        <v>2380</v>
      </c>
    </row>
    <row r="2098" spans="1:14" x14ac:dyDescent="0.25">
      <c r="A2098" s="179">
        <v>43251</v>
      </c>
      <c r="B2098" s="177">
        <v>3790</v>
      </c>
      <c r="C2098" s="177" t="str">
        <f>VLOOKUP(B2098,'Chart of Accounts'!A:B,2,FALSE)</f>
        <v>FBT</v>
      </c>
      <c r="D2098" s="177" t="s">
        <v>265</v>
      </c>
      <c r="E2098" s="177" t="s">
        <v>264</v>
      </c>
      <c r="F2098" s="177" t="s">
        <v>2379</v>
      </c>
      <c r="G2098" s="177" t="s">
        <v>245</v>
      </c>
      <c r="H2098" s="178">
        <v>1803.15</v>
      </c>
      <c r="I2098" s="177">
        <v>0</v>
      </c>
      <c r="J2098" s="177" t="s">
        <v>188</v>
      </c>
      <c r="K2098" s="177" t="s">
        <v>189</v>
      </c>
      <c r="L2098" s="177" t="s">
        <v>189</v>
      </c>
      <c r="M2098" s="177" t="s">
        <v>2378</v>
      </c>
    </row>
    <row r="2099" spans="1:14" x14ac:dyDescent="0.25">
      <c r="A2099" s="179">
        <v>43281</v>
      </c>
      <c r="B2099" s="177">
        <v>3790</v>
      </c>
      <c r="C2099" s="177" t="str">
        <f>VLOOKUP(B2099,'Chart of Accounts'!A:B,2,FALSE)</f>
        <v>FBT</v>
      </c>
      <c r="D2099" s="177" t="s">
        <v>265</v>
      </c>
      <c r="E2099" s="177" t="s">
        <v>264</v>
      </c>
      <c r="F2099" s="177" t="s">
        <v>2377</v>
      </c>
      <c r="G2099" s="177" t="s">
        <v>245</v>
      </c>
      <c r="H2099" s="178">
        <v>2719.37</v>
      </c>
      <c r="I2099" s="177">
        <v>0</v>
      </c>
      <c r="J2099" s="177" t="s">
        <v>189</v>
      </c>
      <c r="K2099" s="177" t="s">
        <v>188</v>
      </c>
      <c r="L2099" s="177" t="s">
        <v>188</v>
      </c>
      <c r="M2099" s="177" t="s">
        <v>2376</v>
      </c>
    </row>
    <row r="2100" spans="1:14" x14ac:dyDescent="0.25">
      <c r="A2100" s="179">
        <v>43251</v>
      </c>
      <c r="B2100" s="177">
        <v>3795</v>
      </c>
      <c r="C2100" s="177" t="str">
        <f>VLOOKUP(B2100,'Chart of Accounts'!A:B,2,FALSE)</f>
        <v>GST on FBT</v>
      </c>
      <c r="D2100" s="177" t="s">
        <v>265</v>
      </c>
      <c r="E2100" s="177" t="s">
        <v>264</v>
      </c>
      <c r="F2100" s="177" t="s">
        <v>2379</v>
      </c>
      <c r="G2100" s="177" t="s">
        <v>245</v>
      </c>
      <c r="H2100" s="177">
        <v>353.31</v>
      </c>
      <c r="I2100" s="177">
        <v>0</v>
      </c>
      <c r="J2100" s="177" t="s">
        <v>188</v>
      </c>
      <c r="K2100" s="177" t="s">
        <v>189</v>
      </c>
      <c r="L2100" s="177" t="s">
        <v>189</v>
      </c>
      <c r="M2100" s="177" t="s">
        <v>2378</v>
      </c>
    </row>
    <row r="2101" spans="1:14" x14ac:dyDescent="0.25">
      <c r="A2101" s="179">
        <v>43281</v>
      </c>
      <c r="B2101" s="177">
        <v>3795</v>
      </c>
      <c r="C2101" s="177" t="str">
        <f>VLOOKUP(B2101,'Chart of Accounts'!A:B,2,FALSE)</f>
        <v>GST on FBT</v>
      </c>
      <c r="D2101" s="177" t="s">
        <v>265</v>
      </c>
      <c r="E2101" s="177" t="s">
        <v>264</v>
      </c>
      <c r="F2101" s="177" t="s">
        <v>2377</v>
      </c>
      <c r="G2101" s="177" t="s">
        <v>245</v>
      </c>
      <c r="H2101" s="177">
        <v>134.18</v>
      </c>
      <c r="I2101" s="177">
        <v>0</v>
      </c>
      <c r="J2101" s="177" t="s">
        <v>189</v>
      </c>
      <c r="K2101" s="177" t="s">
        <v>188</v>
      </c>
      <c r="L2101" s="177" t="s">
        <v>188</v>
      </c>
      <c r="M2101" s="177" t="s">
        <v>2376</v>
      </c>
    </row>
    <row r="2102" spans="1:14" x14ac:dyDescent="0.25">
      <c r="A2102" s="179">
        <v>42947</v>
      </c>
      <c r="B2102" s="177">
        <v>4110</v>
      </c>
      <c r="C2102" s="177" t="str">
        <f>VLOOKUP(B2102,'Chart of Accounts'!A:B,2,FALSE)</f>
        <v>MA - Other (less than $500)</v>
      </c>
      <c r="D2102" s="177" t="s">
        <v>265</v>
      </c>
      <c r="E2102" s="177" t="s">
        <v>264</v>
      </c>
      <c r="F2102" s="177" t="s">
        <v>2375</v>
      </c>
      <c r="G2102" s="177" t="s">
        <v>245</v>
      </c>
      <c r="H2102" s="177">
        <v>219.43</v>
      </c>
      <c r="I2102" s="177">
        <v>0</v>
      </c>
      <c r="J2102" s="177" t="s">
        <v>193</v>
      </c>
      <c r="K2102" s="177" t="s">
        <v>194</v>
      </c>
      <c r="L2102" s="177" t="s">
        <v>194</v>
      </c>
      <c r="M2102" s="177" t="s">
        <v>2305</v>
      </c>
      <c r="N2102" s="177" t="s">
        <v>2362</v>
      </c>
    </row>
    <row r="2103" spans="1:14" x14ac:dyDescent="0.25">
      <c r="A2103" s="179">
        <v>43069</v>
      </c>
      <c r="B2103" s="177">
        <v>4110</v>
      </c>
      <c r="C2103" s="177" t="str">
        <f>VLOOKUP(B2103,'Chart of Accounts'!A:B,2,FALSE)</f>
        <v>MA - Other (less than $500)</v>
      </c>
      <c r="D2103" s="177" t="s">
        <v>265</v>
      </c>
      <c r="E2103" s="177" t="s">
        <v>264</v>
      </c>
      <c r="F2103" s="177" t="s">
        <v>2374</v>
      </c>
      <c r="G2103" s="177" t="s">
        <v>245</v>
      </c>
      <c r="H2103" s="177">
        <v>109.56</v>
      </c>
      <c r="I2103" s="177">
        <v>0</v>
      </c>
      <c r="J2103" s="177" t="s">
        <v>193</v>
      </c>
      <c r="K2103" s="177" t="s">
        <v>194</v>
      </c>
      <c r="L2103" s="177" t="s">
        <v>194</v>
      </c>
      <c r="M2103" s="177" t="s">
        <v>2341</v>
      </c>
      <c r="N2103" s="177" t="s">
        <v>384</v>
      </c>
    </row>
    <row r="2104" spans="1:14" x14ac:dyDescent="0.25">
      <c r="A2104" s="179">
        <v>43069</v>
      </c>
      <c r="B2104" s="177">
        <v>4110</v>
      </c>
      <c r="C2104" s="177" t="str">
        <f>VLOOKUP(B2104,'Chart of Accounts'!A:B,2,FALSE)</f>
        <v>MA - Other (less than $500)</v>
      </c>
      <c r="D2104" s="177" t="s">
        <v>265</v>
      </c>
      <c r="E2104" s="177" t="s">
        <v>264</v>
      </c>
      <c r="F2104" s="177" t="s">
        <v>2372</v>
      </c>
      <c r="G2104" s="177" t="s">
        <v>245</v>
      </c>
      <c r="H2104" s="177">
        <v>394</v>
      </c>
      <c r="I2104" s="177">
        <v>0</v>
      </c>
      <c r="J2104" s="177" t="s">
        <v>262</v>
      </c>
      <c r="K2104" s="177" t="s">
        <v>2171</v>
      </c>
      <c r="L2104" s="177" t="s">
        <v>2171</v>
      </c>
      <c r="M2104" s="177" t="s">
        <v>2373</v>
      </c>
      <c r="N2104" s="177" t="s">
        <v>383</v>
      </c>
    </row>
    <row r="2105" spans="1:14" x14ac:dyDescent="0.25">
      <c r="A2105" s="179">
        <v>43070</v>
      </c>
      <c r="B2105" s="177">
        <v>4110</v>
      </c>
      <c r="C2105" s="177" t="str">
        <f>VLOOKUP(B2105,'Chart of Accounts'!A:B,2,FALSE)</f>
        <v>MA - Other (less than $500)</v>
      </c>
      <c r="D2105" s="177" t="s">
        <v>265</v>
      </c>
      <c r="E2105" s="177" t="s">
        <v>264</v>
      </c>
      <c r="F2105" s="177" t="s">
        <v>2372</v>
      </c>
      <c r="G2105" s="177" t="s">
        <v>245</v>
      </c>
      <c r="H2105" s="177">
        <v>-394</v>
      </c>
      <c r="I2105" s="177">
        <v>0</v>
      </c>
      <c r="J2105" s="177" t="s">
        <v>262</v>
      </c>
      <c r="K2105" s="177" t="s">
        <v>2171</v>
      </c>
      <c r="L2105" s="177" t="s">
        <v>2171</v>
      </c>
      <c r="M2105" s="177" t="s">
        <v>2371</v>
      </c>
      <c r="N2105" s="177" t="s">
        <v>383</v>
      </c>
    </row>
    <row r="2106" spans="1:14" x14ac:dyDescent="0.25">
      <c r="A2106" s="179">
        <v>43074</v>
      </c>
      <c r="B2106" s="177">
        <v>4110</v>
      </c>
      <c r="C2106" s="177" t="str">
        <f>VLOOKUP(B2106,'Chart of Accounts'!A:B,2,FALSE)</f>
        <v>MA - Other (less than $500)</v>
      </c>
      <c r="D2106" s="177" t="s">
        <v>265</v>
      </c>
      <c r="E2106" s="177" t="s">
        <v>264</v>
      </c>
      <c r="F2106" s="177" t="s">
        <v>2370</v>
      </c>
      <c r="G2106" s="177" t="s">
        <v>245</v>
      </c>
      <c r="H2106" s="177">
        <v>394</v>
      </c>
      <c r="I2106" s="177">
        <v>59.1</v>
      </c>
      <c r="K2106" s="177" t="s">
        <v>188</v>
      </c>
      <c r="M2106" s="177" t="s">
        <v>2369</v>
      </c>
    </row>
    <row r="2107" spans="1:14" x14ac:dyDescent="0.25">
      <c r="A2107" s="179">
        <v>43146</v>
      </c>
      <c r="B2107" s="177">
        <v>4110</v>
      </c>
      <c r="C2107" s="177" t="str">
        <f>VLOOKUP(B2107,'Chart of Accounts'!A:B,2,FALSE)</f>
        <v>MA - Other (less than $500)</v>
      </c>
      <c r="D2107" s="177" t="s">
        <v>265</v>
      </c>
      <c r="E2107" s="177" t="s">
        <v>264</v>
      </c>
      <c r="F2107" s="177" t="s">
        <v>2368</v>
      </c>
      <c r="G2107" s="177" t="s">
        <v>245</v>
      </c>
      <c r="H2107" s="177">
        <v>323.14</v>
      </c>
      <c r="I2107" s="177">
        <v>0</v>
      </c>
      <c r="J2107" s="177" t="s">
        <v>193</v>
      </c>
      <c r="K2107" s="177" t="s">
        <v>188</v>
      </c>
      <c r="L2107" s="177" t="s">
        <v>188</v>
      </c>
      <c r="M2107" s="177" t="s">
        <v>2367</v>
      </c>
      <c r="N2107" s="177" t="s">
        <v>2362</v>
      </c>
    </row>
    <row r="2108" spans="1:14" x14ac:dyDescent="0.25">
      <c r="A2108" s="179">
        <v>43220</v>
      </c>
      <c r="B2108" s="177">
        <v>4110</v>
      </c>
      <c r="C2108" s="177" t="str">
        <f>VLOOKUP(B2108,'Chart of Accounts'!A:B,2,FALSE)</f>
        <v>MA - Other (less than $500)</v>
      </c>
      <c r="D2108" s="177" t="s">
        <v>265</v>
      </c>
      <c r="E2108" s="177" t="s">
        <v>264</v>
      </c>
      <c r="F2108" s="177" t="s">
        <v>2366</v>
      </c>
      <c r="G2108" s="177" t="s">
        <v>245</v>
      </c>
      <c r="H2108" s="177">
        <v>120.87</v>
      </c>
      <c r="I2108" s="177">
        <v>0</v>
      </c>
      <c r="J2108" s="177" t="s">
        <v>193</v>
      </c>
      <c r="K2108" s="177" t="s">
        <v>201</v>
      </c>
      <c r="L2108" s="177" t="s">
        <v>201</v>
      </c>
      <c r="M2108" s="177" t="s">
        <v>2220</v>
      </c>
      <c r="N2108" s="177" t="s">
        <v>2365</v>
      </c>
    </row>
    <row r="2109" spans="1:14" x14ac:dyDescent="0.25">
      <c r="A2109" s="179">
        <v>43236</v>
      </c>
      <c r="B2109" s="177">
        <v>4110</v>
      </c>
      <c r="C2109" s="177" t="str">
        <f>VLOOKUP(B2109,'Chart of Accounts'!A:B,2,FALSE)</f>
        <v>MA - Other (less than $500)</v>
      </c>
      <c r="D2109" s="177" t="s">
        <v>265</v>
      </c>
      <c r="E2109" s="177" t="s">
        <v>264</v>
      </c>
      <c r="F2109" s="177" t="s">
        <v>2364</v>
      </c>
      <c r="G2109" s="177" t="s">
        <v>245</v>
      </c>
      <c r="H2109" s="177">
        <v>323.27</v>
      </c>
      <c r="I2109" s="177">
        <v>0</v>
      </c>
      <c r="J2109" s="177" t="s">
        <v>193</v>
      </c>
      <c r="K2109" s="177" t="s">
        <v>201</v>
      </c>
      <c r="L2109" s="177" t="s">
        <v>201</v>
      </c>
      <c r="M2109" s="177" t="s">
        <v>2363</v>
      </c>
      <c r="N2109" s="177" t="s">
        <v>2362</v>
      </c>
    </row>
    <row r="2110" spans="1:14" x14ac:dyDescent="0.25">
      <c r="A2110" s="179">
        <v>43256</v>
      </c>
      <c r="B2110" s="177">
        <v>4110</v>
      </c>
      <c r="C2110" s="177" t="str">
        <f>VLOOKUP(B2110,'Chart of Accounts'!A:B,2,FALSE)</f>
        <v>MA - Other (less than $500)</v>
      </c>
      <c r="D2110" s="177" t="s">
        <v>265</v>
      </c>
      <c r="E2110" s="177" t="s">
        <v>264</v>
      </c>
      <c r="F2110" s="177" t="s">
        <v>2361</v>
      </c>
      <c r="G2110" s="177" t="s">
        <v>245</v>
      </c>
      <c r="H2110" s="178">
        <v>1083.1099999999999</v>
      </c>
      <c r="I2110" s="177">
        <v>162.47</v>
      </c>
      <c r="K2110" s="177" t="s">
        <v>201</v>
      </c>
      <c r="M2110" s="177" t="s">
        <v>2360</v>
      </c>
    </row>
    <row r="2111" spans="1:14" x14ac:dyDescent="0.25">
      <c r="A2111" s="179">
        <v>43277</v>
      </c>
      <c r="B2111" s="177">
        <v>4110</v>
      </c>
      <c r="C2111" s="177" t="str">
        <f>VLOOKUP(B2111,'Chart of Accounts'!A:B,2,FALSE)</f>
        <v>MA - Other (less than $500)</v>
      </c>
      <c r="D2111" s="177" t="s">
        <v>265</v>
      </c>
      <c r="E2111" s="177" t="s">
        <v>264</v>
      </c>
      <c r="F2111" s="177" t="s">
        <v>2359</v>
      </c>
      <c r="G2111" s="177" t="s">
        <v>245</v>
      </c>
      <c r="H2111" s="177">
        <v>299</v>
      </c>
      <c r="I2111" s="177">
        <v>0</v>
      </c>
      <c r="J2111" s="177" t="s">
        <v>193</v>
      </c>
      <c r="K2111" s="177" t="s">
        <v>194</v>
      </c>
      <c r="L2111" s="177" t="s">
        <v>194</v>
      </c>
      <c r="M2111" s="177" t="s">
        <v>2184</v>
      </c>
      <c r="N2111" s="177" t="s">
        <v>2358</v>
      </c>
    </row>
    <row r="2112" spans="1:14" x14ac:dyDescent="0.25">
      <c r="A2112" s="179">
        <v>43235</v>
      </c>
      <c r="B2112" s="177">
        <v>4115</v>
      </c>
      <c r="C2112" s="177" t="str">
        <f>VLOOKUP(B2112,'Chart of Accounts'!A:B,2,FALSE)</f>
        <v>MA - Furniture and fittings</v>
      </c>
      <c r="D2112" s="177" t="s">
        <v>265</v>
      </c>
      <c r="E2112" s="177" t="s">
        <v>264</v>
      </c>
      <c r="F2112" s="177" t="s">
        <v>2357</v>
      </c>
      <c r="G2112" s="177" t="s">
        <v>245</v>
      </c>
      <c r="H2112" s="178">
        <v>4914</v>
      </c>
      <c r="I2112" s="177">
        <v>737.1</v>
      </c>
      <c r="K2112" s="177" t="s">
        <v>218</v>
      </c>
      <c r="M2112" s="177" t="s">
        <v>2356</v>
      </c>
    </row>
    <row r="2113" spans="1:14" x14ac:dyDescent="0.25">
      <c r="A2113" s="179">
        <v>42996</v>
      </c>
      <c r="B2113" s="177">
        <v>4120</v>
      </c>
      <c r="C2113" s="177" t="str">
        <f>VLOOKUP(B2113,'Chart of Accounts'!A:B,2,FALSE)</f>
        <v xml:space="preserve">MA - Computer </v>
      </c>
      <c r="D2113" s="177" t="s">
        <v>265</v>
      </c>
      <c r="E2113" s="177" t="s">
        <v>264</v>
      </c>
      <c r="F2113" s="177" t="s">
        <v>2355</v>
      </c>
      <c r="G2113" s="177" t="s">
        <v>245</v>
      </c>
      <c r="H2113" s="178">
        <v>1286.0899999999999</v>
      </c>
      <c r="I2113" s="177">
        <v>0</v>
      </c>
      <c r="J2113" s="177" t="s">
        <v>193</v>
      </c>
      <c r="K2113" s="177" t="s">
        <v>194</v>
      </c>
      <c r="L2113" s="177" t="s">
        <v>194</v>
      </c>
      <c r="M2113" s="177" t="s">
        <v>2347</v>
      </c>
      <c r="N2113" s="177" t="s">
        <v>2354</v>
      </c>
    </row>
    <row r="2114" spans="1:14" x14ac:dyDescent="0.25">
      <c r="A2114" s="179">
        <v>42967</v>
      </c>
      <c r="B2114" s="177">
        <v>4125</v>
      </c>
      <c r="C2114" s="177" t="str">
        <f>VLOOKUP(B2114,'Chart of Accounts'!A:B,2,FALSE)</f>
        <v>MA - Office Equipment</v>
      </c>
      <c r="D2114" s="177" t="s">
        <v>265</v>
      </c>
      <c r="E2114" s="177" t="s">
        <v>264</v>
      </c>
      <c r="F2114" s="177" t="s">
        <v>2353</v>
      </c>
      <c r="G2114" s="177" t="s">
        <v>245</v>
      </c>
      <c r="H2114" s="177">
        <v>155.6</v>
      </c>
      <c r="I2114" s="177">
        <v>0</v>
      </c>
      <c r="J2114" s="177" t="s">
        <v>193</v>
      </c>
      <c r="K2114" s="177" t="s">
        <v>194</v>
      </c>
      <c r="L2114" s="177" t="s">
        <v>194</v>
      </c>
      <c r="M2114" s="177" t="s">
        <v>2352</v>
      </c>
      <c r="N2114" s="177" t="s">
        <v>2351</v>
      </c>
    </row>
    <row r="2115" spans="1:14" x14ac:dyDescent="0.25">
      <c r="A2115" s="179">
        <v>42996</v>
      </c>
      <c r="B2115" s="177">
        <v>4125</v>
      </c>
      <c r="C2115" s="177" t="str">
        <f>VLOOKUP(B2115,'Chart of Accounts'!A:B,2,FALSE)</f>
        <v>MA - Office Equipment</v>
      </c>
      <c r="D2115" s="177" t="s">
        <v>265</v>
      </c>
      <c r="E2115" s="177" t="s">
        <v>264</v>
      </c>
      <c r="F2115" s="177" t="s">
        <v>2350</v>
      </c>
      <c r="G2115" s="177" t="s">
        <v>245</v>
      </c>
      <c r="H2115" s="177">
        <v>86.04</v>
      </c>
      <c r="I2115" s="177">
        <v>0</v>
      </c>
      <c r="J2115" s="177" t="s">
        <v>193</v>
      </c>
      <c r="K2115" s="177" t="s">
        <v>194</v>
      </c>
      <c r="L2115" s="177" t="s">
        <v>194</v>
      </c>
      <c r="M2115" s="177" t="s">
        <v>2347</v>
      </c>
      <c r="N2115" s="177" t="s">
        <v>2349</v>
      </c>
    </row>
    <row r="2116" spans="1:14" x14ac:dyDescent="0.25">
      <c r="A2116" s="179">
        <v>42996</v>
      </c>
      <c r="B2116" s="177">
        <v>4125</v>
      </c>
      <c r="C2116" s="177" t="str">
        <f>VLOOKUP(B2116,'Chart of Accounts'!A:B,2,FALSE)</f>
        <v>MA - Office Equipment</v>
      </c>
      <c r="D2116" s="177" t="s">
        <v>265</v>
      </c>
      <c r="E2116" s="177" t="s">
        <v>264</v>
      </c>
      <c r="F2116" s="177" t="s">
        <v>2348</v>
      </c>
      <c r="G2116" s="177" t="s">
        <v>245</v>
      </c>
      <c r="H2116" s="177">
        <v>63.49</v>
      </c>
      <c r="I2116" s="177">
        <v>0</v>
      </c>
      <c r="J2116" s="177" t="s">
        <v>193</v>
      </c>
      <c r="K2116" s="177" t="s">
        <v>194</v>
      </c>
      <c r="L2116" s="177" t="s">
        <v>194</v>
      </c>
      <c r="M2116" s="177" t="s">
        <v>2347</v>
      </c>
      <c r="N2116" s="177" t="s">
        <v>2346</v>
      </c>
    </row>
    <row r="2117" spans="1:14" x14ac:dyDescent="0.25">
      <c r="A2117" s="179">
        <v>43008</v>
      </c>
      <c r="B2117" s="177">
        <v>4125</v>
      </c>
      <c r="C2117" s="177" t="str">
        <f>VLOOKUP(B2117,'Chart of Accounts'!A:B,2,FALSE)</f>
        <v>MA - Office Equipment</v>
      </c>
      <c r="D2117" s="177" t="s">
        <v>265</v>
      </c>
      <c r="E2117" s="177" t="s">
        <v>264</v>
      </c>
      <c r="F2117" s="177" t="s">
        <v>2345</v>
      </c>
      <c r="G2117" s="177" t="s">
        <v>245</v>
      </c>
      <c r="H2117" s="177">
        <v>439.12</v>
      </c>
      <c r="I2117" s="177">
        <v>0</v>
      </c>
      <c r="J2117" s="177" t="s">
        <v>193</v>
      </c>
      <c r="K2117" s="177" t="s">
        <v>194</v>
      </c>
      <c r="L2117" s="177" t="s">
        <v>194</v>
      </c>
      <c r="M2117" s="177" t="s">
        <v>2344</v>
      </c>
      <c r="N2117" s="177" t="s">
        <v>384</v>
      </c>
    </row>
    <row r="2118" spans="1:14" x14ac:dyDescent="0.25">
      <c r="A2118" s="179">
        <v>43069</v>
      </c>
      <c r="B2118" s="177">
        <v>4125</v>
      </c>
      <c r="C2118" s="177" t="str">
        <f>VLOOKUP(B2118,'Chart of Accounts'!A:B,2,FALSE)</f>
        <v>MA - Office Equipment</v>
      </c>
      <c r="D2118" s="177" t="s">
        <v>265</v>
      </c>
      <c r="E2118" s="177" t="s">
        <v>264</v>
      </c>
      <c r="F2118" s="177" t="s">
        <v>2343</v>
      </c>
      <c r="G2118" s="177" t="s">
        <v>245</v>
      </c>
      <c r="H2118" s="177">
        <v>859.3</v>
      </c>
      <c r="I2118" s="177">
        <v>0</v>
      </c>
      <c r="J2118" s="177" t="s">
        <v>193</v>
      </c>
      <c r="K2118" s="177" t="s">
        <v>194</v>
      </c>
      <c r="L2118" s="177" t="s">
        <v>194</v>
      </c>
      <c r="M2118" s="177" t="s">
        <v>2341</v>
      </c>
      <c r="N2118" s="177" t="s">
        <v>2340</v>
      </c>
    </row>
    <row r="2119" spans="1:14" x14ac:dyDescent="0.25">
      <c r="A2119" s="179">
        <v>43069</v>
      </c>
      <c r="B2119" s="177">
        <v>4125</v>
      </c>
      <c r="C2119" s="177" t="str">
        <f>VLOOKUP(B2119,'Chart of Accounts'!A:B,2,FALSE)</f>
        <v>MA - Office Equipment</v>
      </c>
      <c r="D2119" s="177" t="s">
        <v>265</v>
      </c>
      <c r="E2119" s="177" t="s">
        <v>264</v>
      </c>
      <c r="F2119" s="177" t="s">
        <v>2342</v>
      </c>
      <c r="G2119" s="177" t="s">
        <v>245</v>
      </c>
      <c r="H2119" s="177">
        <v>-412.17</v>
      </c>
      <c r="I2119" s="177">
        <v>0</v>
      </c>
      <c r="J2119" s="177" t="s">
        <v>193</v>
      </c>
      <c r="K2119" s="177" t="s">
        <v>194</v>
      </c>
      <c r="L2119" s="177" t="s">
        <v>194</v>
      </c>
      <c r="M2119" s="177" t="s">
        <v>2341</v>
      </c>
      <c r="N2119" s="177" t="s">
        <v>2340</v>
      </c>
    </row>
    <row r="2120" spans="1:14" x14ac:dyDescent="0.25">
      <c r="A2120" s="179">
        <v>43069</v>
      </c>
      <c r="B2120" s="177">
        <v>4125</v>
      </c>
      <c r="C2120" s="177" t="str">
        <f>VLOOKUP(B2120,'Chart of Accounts'!A:B,2,FALSE)</f>
        <v>MA - Office Equipment</v>
      </c>
      <c r="D2120" s="177" t="s">
        <v>265</v>
      </c>
      <c r="E2120" s="177" t="s">
        <v>264</v>
      </c>
      <c r="F2120" s="177" t="s">
        <v>2339</v>
      </c>
      <c r="G2120" s="177" t="s">
        <v>245</v>
      </c>
      <c r="H2120" s="177">
        <v>118.25</v>
      </c>
      <c r="I2120" s="177">
        <v>0</v>
      </c>
      <c r="J2120" s="177" t="s">
        <v>193</v>
      </c>
      <c r="K2120" s="177" t="s">
        <v>194</v>
      </c>
      <c r="L2120" s="177" t="s">
        <v>194</v>
      </c>
      <c r="M2120" s="177" t="s">
        <v>2338</v>
      </c>
      <c r="N2120" s="177" t="s">
        <v>384</v>
      </c>
    </row>
    <row r="2121" spans="1:14" x14ac:dyDescent="0.25">
      <c r="A2121" s="179">
        <v>43164</v>
      </c>
      <c r="B2121" s="177">
        <v>4125</v>
      </c>
      <c r="C2121" s="177" t="str">
        <f>VLOOKUP(B2121,'Chart of Accounts'!A:B,2,FALSE)</f>
        <v>MA - Office Equipment</v>
      </c>
      <c r="D2121" s="177" t="s">
        <v>265</v>
      </c>
      <c r="E2121" s="177" t="s">
        <v>264</v>
      </c>
      <c r="F2121" s="177" t="s">
        <v>2337</v>
      </c>
      <c r="G2121" s="177" t="s">
        <v>245</v>
      </c>
      <c r="H2121" s="177">
        <v>535</v>
      </c>
      <c r="I2121" s="177">
        <v>80.25</v>
      </c>
      <c r="K2121" s="177" t="s">
        <v>194</v>
      </c>
      <c r="M2121" s="177" t="s">
        <v>2336</v>
      </c>
    </row>
    <row r="2122" spans="1:14" x14ac:dyDescent="0.25">
      <c r="A2122" s="179">
        <v>42972</v>
      </c>
      <c r="B2122" s="177">
        <v>4145</v>
      </c>
      <c r="C2122" s="177" t="str">
        <f>VLOOKUP(B2122,'Chart of Accounts'!A:B,2,FALSE)</f>
        <v>MA - Telecom Equipment</v>
      </c>
      <c r="D2122" s="177" t="s">
        <v>265</v>
      </c>
      <c r="E2122" s="177" t="s">
        <v>264</v>
      </c>
      <c r="F2122" s="177" t="s">
        <v>2335</v>
      </c>
      <c r="G2122" s="177" t="s">
        <v>245</v>
      </c>
      <c r="H2122" s="177">
        <v>903.48</v>
      </c>
      <c r="I2122" s="177">
        <v>135.52000000000001</v>
      </c>
      <c r="K2122" s="177" t="s">
        <v>188</v>
      </c>
      <c r="M2122" s="177" t="s">
        <v>2334</v>
      </c>
    </row>
    <row r="2123" spans="1:14" x14ac:dyDescent="0.25">
      <c r="A2123" s="179">
        <v>42947</v>
      </c>
      <c r="B2123" s="177">
        <v>4215</v>
      </c>
      <c r="C2123" s="177" t="str">
        <f>VLOOKUP(B2123,'Chart of Accounts'!A:B,2,FALSE)</f>
        <v>Depr - Furniture</v>
      </c>
      <c r="D2123" s="177" t="s">
        <v>265</v>
      </c>
      <c r="E2123" s="177" t="s">
        <v>264</v>
      </c>
      <c r="F2123" s="177" t="s">
        <v>387</v>
      </c>
      <c r="G2123" s="177" t="s">
        <v>245</v>
      </c>
      <c r="H2123" s="178">
        <v>1709.49</v>
      </c>
      <c r="I2123" s="177">
        <v>0</v>
      </c>
      <c r="J2123" s="177" t="s">
        <v>2168</v>
      </c>
      <c r="K2123" s="177" t="s">
        <v>262</v>
      </c>
      <c r="L2123" s="177" t="s">
        <v>262</v>
      </c>
      <c r="M2123" s="177" t="s">
        <v>2333</v>
      </c>
    </row>
    <row r="2124" spans="1:14" x14ac:dyDescent="0.25">
      <c r="A2124" s="179">
        <v>42978</v>
      </c>
      <c r="B2124" s="177">
        <v>4215</v>
      </c>
      <c r="C2124" s="177" t="str">
        <f>VLOOKUP(B2124,'Chart of Accounts'!A:B,2,FALSE)</f>
        <v>Depr - Furniture</v>
      </c>
      <c r="D2124" s="177" t="s">
        <v>265</v>
      </c>
      <c r="E2124" s="177" t="s">
        <v>264</v>
      </c>
      <c r="F2124" s="177" t="s">
        <v>387</v>
      </c>
      <c r="G2124" s="177" t="s">
        <v>245</v>
      </c>
      <c r="H2124" s="178">
        <v>1679.05</v>
      </c>
      <c r="I2124" s="177">
        <v>0</v>
      </c>
      <c r="J2124" s="177" t="s">
        <v>2168</v>
      </c>
      <c r="K2124" s="177" t="s">
        <v>2171</v>
      </c>
      <c r="L2124" s="177" t="s">
        <v>2171</v>
      </c>
      <c r="M2124" s="177" t="s">
        <v>2332</v>
      </c>
    </row>
    <row r="2125" spans="1:14" x14ac:dyDescent="0.25">
      <c r="A2125" s="179">
        <v>43008</v>
      </c>
      <c r="B2125" s="177">
        <v>4215</v>
      </c>
      <c r="C2125" s="177" t="str">
        <f>VLOOKUP(B2125,'Chart of Accounts'!A:B,2,FALSE)</f>
        <v>Depr - Furniture</v>
      </c>
      <c r="D2125" s="177" t="s">
        <v>265</v>
      </c>
      <c r="E2125" s="177" t="s">
        <v>264</v>
      </c>
      <c r="F2125" s="177" t="s">
        <v>387</v>
      </c>
      <c r="G2125" s="177" t="s">
        <v>245</v>
      </c>
      <c r="H2125" s="178">
        <v>1251.93</v>
      </c>
      <c r="I2125" s="177">
        <v>0</v>
      </c>
      <c r="J2125" s="177" t="s">
        <v>2168</v>
      </c>
      <c r="K2125" s="177" t="s">
        <v>189</v>
      </c>
      <c r="L2125" s="177" t="s">
        <v>189</v>
      </c>
      <c r="M2125" s="177" t="s">
        <v>2331</v>
      </c>
    </row>
    <row r="2126" spans="1:14" x14ac:dyDescent="0.25">
      <c r="A2126" s="179">
        <v>43039</v>
      </c>
      <c r="B2126" s="177">
        <v>4215</v>
      </c>
      <c r="C2126" s="177" t="str">
        <f>VLOOKUP(B2126,'Chart of Accounts'!A:B,2,FALSE)</f>
        <v>Depr - Furniture</v>
      </c>
      <c r="D2126" s="177" t="s">
        <v>265</v>
      </c>
      <c r="E2126" s="177" t="s">
        <v>264</v>
      </c>
      <c r="F2126" s="177" t="s">
        <v>387</v>
      </c>
      <c r="G2126" s="177" t="s">
        <v>245</v>
      </c>
      <c r="H2126" s="178">
        <v>1251.94</v>
      </c>
      <c r="I2126" s="177">
        <v>0</v>
      </c>
      <c r="J2126" s="177" t="s">
        <v>2168</v>
      </c>
      <c r="K2126" s="177" t="s">
        <v>189</v>
      </c>
      <c r="L2126" s="177" t="s">
        <v>189</v>
      </c>
      <c r="M2126" s="177" t="s">
        <v>2330</v>
      </c>
    </row>
    <row r="2127" spans="1:14" x14ac:dyDescent="0.25">
      <c r="A2127" s="179">
        <v>43069</v>
      </c>
      <c r="B2127" s="177">
        <v>4215</v>
      </c>
      <c r="C2127" s="177" t="str">
        <f>VLOOKUP(B2127,'Chart of Accounts'!A:B,2,FALSE)</f>
        <v>Depr - Furniture</v>
      </c>
      <c r="D2127" s="177" t="s">
        <v>265</v>
      </c>
      <c r="E2127" s="177" t="s">
        <v>264</v>
      </c>
      <c r="F2127" s="177" t="s">
        <v>387</v>
      </c>
      <c r="G2127" s="177" t="s">
        <v>245</v>
      </c>
      <c r="H2127" s="178">
        <v>1238.48</v>
      </c>
      <c r="I2127" s="177">
        <v>0</v>
      </c>
      <c r="J2127" s="177" t="s">
        <v>189</v>
      </c>
      <c r="K2127" s="177" t="s">
        <v>2168</v>
      </c>
      <c r="L2127" s="177" t="s">
        <v>2168</v>
      </c>
      <c r="M2127" s="177" t="s">
        <v>2329</v>
      </c>
    </row>
    <row r="2128" spans="1:14" x14ac:dyDescent="0.25">
      <c r="A2128" s="179">
        <v>43100</v>
      </c>
      <c r="B2128" s="177">
        <v>4215</v>
      </c>
      <c r="C2128" s="177" t="str">
        <f>VLOOKUP(B2128,'Chart of Accounts'!A:B,2,FALSE)</f>
        <v>Depr - Furniture</v>
      </c>
      <c r="D2128" s="177" t="s">
        <v>265</v>
      </c>
      <c r="E2128" s="177" t="s">
        <v>264</v>
      </c>
      <c r="F2128" s="177" t="s">
        <v>387</v>
      </c>
      <c r="G2128" s="177" t="s">
        <v>245</v>
      </c>
      <c r="H2128" s="178">
        <v>1232.69</v>
      </c>
      <c r="I2128" s="177">
        <v>0</v>
      </c>
      <c r="J2128" s="177" t="s">
        <v>189</v>
      </c>
      <c r="K2128" s="177" t="s">
        <v>2168</v>
      </c>
      <c r="L2128" s="177" t="s">
        <v>2168</v>
      </c>
      <c r="M2128" s="177" t="s">
        <v>2325</v>
      </c>
    </row>
    <row r="2129" spans="1:13" x14ac:dyDescent="0.25">
      <c r="A2129" s="179">
        <v>43131</v>
      </c>
      <c r="B2129" s="177">
        <v>4215</v>
      </c>
      <c r="C2129" s="177" t="str">
        <f>VLOOKUP(B2129,'Chart of Accounts'!A:B,2,FALSE)</f>
        <v>Depr - Furniture</v>
      </c>
      <c r="D2129" s="177" t="s">
        <v>265</v>
      </c>
      <c r="E2129" s="177" t="s">
        <v>264</v>
      </c>
      <c r="F2129" s="177" t="s">
        <v>387</v>
      </c>
      <c r="G2129" s="177" t="s">
        <v>245</v>
      </c>
      <c r="H2129" s="177">
        <v>784.92</v>
      </c>
      <c r="I2129" s="177">
        <v>0</v>
      </c>
      <c r="J2129" s="177" t="s">
        <v>189</v>
      </c>
      <c r="K2129" s="177" t="s">
        <v>2168</v>
      </c>
      <c r="L2129" s="177" t="s">
        <v>2168</v>
      </c>
      <c r="M2129" s="177" t="s">
        <v>2324</v>
      </c>
    </row>
    <row r="2130" spans="1:13" x14ac:dyDescent="0.25">
      <c r="A2130" s="179">
        <v>43159</v>
      </c>
      <c r="B2130" s="177">
        <v>4215</v>
      </c>
      <c r="C2130" s="177" t="str">
        <f>VLOOKUP(B2130,'Chart of Accounts'!A:B,2,FALSE)</f>
        <v>Depr - Furniture</v>
      </c>
      <c r="D2130" s="177" t="s">
        <v>265</v>
      </c>
      <c r="E2130" s="177" t="s">
        <v>264</v>
      </c>
      <c r="F2130" s="177" t="s">
        <v>387</v>
      </c>
      <c r="G2130" s="177" t="s">
        <v>245</v>
      </c>
      <c r="H2130" s="177">
        <v>698.26</v>
      </c>
      <c r="I2130" s="177">
        <v>0</v>
      </c>
      <c r="J2130" s="177" t="s">
        <v>188</v>
      </c>
      <c r="K2130" s="177" t="s">
        <v>189</v>
      </c>
      <c r="L2130" s="177" t="s">
        <v>189</v>
      </c>
      <c r="M2130" s="177" t="s">
        <v>2323</v>
      </c>
    </row>
    <row r="2131" spans="1:13" x14ac:dyDescent="0.25">
      <c r="A2131" s="179">
        <v>43190</v>
      </c>
      <c r="B2131" s="177">
        <v>4215</v>
      </c>
      <c r="C2131" s="177" t="str">
        <f>VLOOKUP(B2131,'Chart of Accounts'!A:B,2,FALSE)</f>
        <v>Depr - Furniture</v>
      </c>
      <c r="D2131" s="177" t="s">
        <v>265</v>
      </c>
      <c r="E2131" s="177" t="s">
        <v>264</v>
      </c>
      <c r="F2131" s="177" t="s">
        <v>387</v>
      </c>
      <c r="G2131" s="177" t="s">
        <v>245</v>
      </c>
      <c r="H2131" s="177">
        <v>682.06</v>
      </c>
      <c r="I2131" s="177">
        <v>0</v>
      </c>
      <c r="J2131" s="177" t="s">
        <v>188</v>
      </c>
      <c r="K2131" s="177" t="s">
        <v>189</v>
      </c>
      <c r="L2131" s="177" t="s">
        <v>189</v>
      </c>
      <c r="M2131" s="177" t="s">
        <v>2322</v>
      </c>
    </row>
    <row r="2132" spans="1:13" x14ac:dyDescent="0.25">
      <c r="A2132" s="179">
        <v>43220</v>
      </c>
      <c r="B2132" s="177">
        <v>4215</v>
      </c>
      <c r="C2132" s="177" t="str">
        <f>VLOOKUP(B2132,'Chart of Accounts'!A:B,2,FALSE)</f>
        <v>Depr - Furniture</v>
      </c>
      <c r="D2132" s="177" t="s">
        <v>265</v>
      </c>
      <c r="E2132" s="177" t="s">
        <v>264</v>
      </c>
      <c r="F2132" s="177" t="s">
        <v>387</v>
      </c>
      <c r="G2132" s="177" t="s">
        <v>245</v>
      </c>
      <c r="H2132" s="177">
        <v>679.5</v>
      </c>
      <c r="I2132" s="177">
        <v>0</v>
      </c>
      <c r="J2132" s="177" t="s">
        <v>189</v>
      </c>
      <c r="K2132" s="177" t="s">
        <v>2319</v>
      </c>
      <c r="L2132" s="177" t="s">
        <v>2319</v>
      </c>
      <c r="M2132" s="177" t="s">
        <v>2321</v>
      </c>
    </row>
    <row r="2133" spans="1:13" x14ac:dyDescent="0.25">
      <c r="A2133" s="179">
        <v>43251</v>
      </c>
      <c r="B2133" s="177">
        <v>4215</v>
      </c>
      <c r="C2133" s="177" t="str">
        <f>VLOOKUP(B2133,'Chart of Accounts'!A:B,2,FALSE)</f>
        <v>Depr - Furniture</v>
      </c>
      <c r="D2133" s="177" t="s">
        <v>265</v>
      </c>
      <c r="E2133" s="177" t="s">
        <v>264</v>
      </c>
      <c r="F2133" s="177" t="s">
        <v>387</v>
      </c>
      <c r="G2133" s="177" t="s">
        <v>245</v>
      </c>
      <c r="H2133" s="177">
        <v>679.56</v>
      </c>
      <c r="I2133" s="177">
        <v>0</v>
      </c>
      <c r="J2133" s="177" t="s">
        <v>188</v>
      </c>
      <c r="K2133" s="177" t="s">
        <v>189</v>
      </c>
      <c r="L2133" s="177" t="s">
        <v>189</v>
      </c>
      <c r="M2133" s="177" t="s">
        <v>2320</v>
      </c>
    </row>
    <row r="2134" spans="1:13" x14ac:dyDescent="0.25">
      <c r="A2134" s="179">
        <v>43281</v>
      </c>
      <c r="B2134" s="177">
        <v>4215</v>
      </c>
      <c r="C2134" s="177" t="str">
        <f>VLOOKUP(B2134,'Chart of Accounts'!A:B,2,FALSE)</f>
        <v>Depr - Furniture</v>
      </c>
      <c r="D2134" s="177" t="s">
        <v>265</v>
      </c>
      <c r="E2134" s="177" t="s">
        <v>264</v>
      </c>
      <c r="F2134" s="177" t="s">
        <v>387</v>
      </c>
      <c r="G2134" s="177" t="s">
        <v>245</v>
      </c>
      <c r="H2134" s="177">
        <v>679.5</v>
      </c>
      <c r="I2134" s="177">
        <v>0</v>
      </c>
      <c r="J2134" s="177" t="s">
        <v>188</v>
      </c>
      <c r="K2134" s="177" t="s">
        <v>2319</v>
      </c>
      <c r="L2134" s="177" t="s">
        <v>2319</v>
      </c>
      <c r="M2134" s="177" t="s">
        <v>2318</v>
      </c>
    </row>
    <row r="2135" spans="1:13" x14ac:dyDescent="0.25">
      <c r="A2135" s="179">
        <v>42947</v>
      </c>
      <c r="B2135" s="177">
        <v>4225</v>
      </c>
      <c r="C2135" s="177" t="str">
        <f>VLOOKUP(B2135,'Chart of Accounts'!A:B,2,FALSE)</f>
        <v>Depr - Office Equipment</v>
      </c>
      <c r="D2135" s="177" t="s">
        <v>265</v>
      </c>
      <c r="E2135" s="177" t="s">
        <v>264</v>
      </c>
      <c r="F2135" s="177" t="s">
        <v>387</v>
      </c>
      <c r="G2135" s="177" t="s">
        <v>245</v>
      </c>
      <c r="H2135" s="177">
        <v>996.74</v>
      </c>
      <c r="I2135" s="177">
        <v>0</v>
      </c>
      <c r="J2135" s="177" t="s">
        <v>2168</v>
      </c>
      <c r="K2135" s="177" t="s">
        <v>262</v>
      </c>
      <c r="L2135" s="177" t="s">
        <v>262</v>
      </c>
      <c r="M2135" s="177" t="s">
        <v>2333</v>
      </c>
    </row>
    <row r="2136" spans="1:13" x14ac:dyDescent="0.25">
      <c r="A2136" s="179">
        <v>42978</v>
      </c>
      <c r="B2136" s="177">
        <v>4225</v>
      </c>
      <c r="C2136" s="177" t="str">
        <f>VLOOKUP(B2136,'Chart of Accounts'!A:B,2,FALSE)</f>
        <v>Depr - Office Equipment</v>
      </c>
      <c r="D2136" s="177" t="s">
        <v>265</v>
      </c>
      <c r="E2136" s="177" t="s">
        <v>264</v>
      </c>
      <c r="F2136" s="177" t="s">
        <v>387</v>
      </c>
      <c r="G2136" s="177" t="s">
        <v>245</v>
      </c>
      <c r="H2136" s="177">
        <v>996.74</v>
      </c>
      <c r="I2136" s="177">
        <v>0</v>
      </c>
      <c r="J2136" s="177" t="s">
        <v>2168</v>
      </c>
      <c r="K2136" s="177" t="s">
        <v>2171</v>
      </c>
      <c r="L2136" s="177" t="s">
        <v>2171</v>
      </c>
      <c r="M2136" s="177" t="s">
        <v>2332</v>
      </c>
    </row>
    <row r="2137" spans="1:13" x14ac:dyDescent="0.25">
      <c r="A2137" s="179">
        <v>43008</v>
      </c>
      <c r="B2137" s="177">
        <v>4225</v>
      </c>
      <c r="C2137" s="177" t="str">
        <f>VLOOKUP(B2137,'Chart of Accounts'!A:B,2,FALSE)</f>
        <v>Depr - Office Equipment</v>
      </c>
      <c r="D2137" s="177" t="s">
        <v>265</v>
      </c>
      <c r="E2137" s="177" t="s">
        <v>264</v>
      </c>
      <c r="F2137" s="177" t="s">
        <v>387</v>
      </c>
      <c r="G2137" s="177" t="s">
        <v>245</v>
      </c>
      <c r="H2137" s="177">
        <v>996.74</v>
      </c>
      <c r="I2137" s="177">
        <v>0</v>
      </c>
      <c r="J2137" s="177" t="s">
        <v>2168</v>
      </c>
      <c r="K2137" s="177" t="s">
        <v>189</v>
      </c>
      <c r="L2137" s="177" t="s">
        <v>189</v>
      </c>
      <c r="M2137" s="177" t="s">
        <v>2331</v>
      </c>
    </row>
    <row r="2138" spans="1:13" x14ac:dyDescent="0.25">
      <c r="A2138" s="179">
        <v>43039</v>
      </c>
      <c r="B2138" s="177">
        <v>4225</v>
      </c>
      <c r="C2138" s="177" t="str">
        <f>VLOOKUP(B2138,'Chart of Accounts'!A:B,2,FALSE)</f>
        <v>Depr - Office Equipment</v>
      </c>
      <c r="D2138" s="177" t="s">
        <v>265</v>
      </c>
      <c r="E2138" s="177" t="s">
        <v>264</v>
      </c>
      <c r="F2138" s="177" t="s">
        <v>387</v>
      </c>
      <c r="G2138" s="177" t="s">
        <v>245</v>
      </c>
      <c r="H2138" s="177">
        <v>996.74</v>
      </c>
      <c r="I2138" s="177">
        <v>0</v>
      </c>
      <c r="J2138" s="177" t="s">
        <v>2168</v>
      </c>
      <c r="K2138" s="177" t="s">
        <v>189</v>
      </c>
      <c r="L2138" s="177" t="s">
        <v>189</v>
      </c>
      <c r="M2138" s="177" t="s">
        <v>2330</v>
      </c>
    </row>
    <row r="2139" spans="1:13" x14ac:dyDescent="0.25">
      <c r="A2139" s="179">
        <v>43069</v>
      </c>
      <c r="B2139" s="177">
        <v>4225</v>
      </c>
      <c r="C2139" s="177" t="str">
        <f>VLOOKUP(B2139,'Chart of Accounts'!A:B,2,FALSE)</f>
        <v>Depr - Office Equipment</v>
      </c>
      <c r="D2139" s="177" t="s">
        <v>265</v>
      </c>
      <c r="E2139" s="177" t="s">
        <v>264</v>
      </c>
      <c r="F2139" s="177" t="s">
        <v>387</v>
      </c>
      <c r="G2139" s="177" t="s">
        <v>245</v>
      </c>
      <c r="H2139" s="177">
        <v>996.74</v>
      </c>
      <c r="I2139" s="177">
        <v>0</v>
      </c>
      <c r="J2139" s="177" t="s">
        <v>189</v>
      </c>
      <c r="K2139" s="177" t="s">
        <v>2168</v>
      </c>
      <c r="L2139" s="177" t="s">
        <v>2168</v>
      </c>
      <c r="M2139" s="177" t="s">
        <v>2329</v>
      </c>
    </row>
    <row r="2140" spans="1:13" x14ac:dyDescent="0.25">
      <c r="A2140" s="179">
        <v>43100</v>
      </c>
      <c r="B2140" s="177">
        <v>4225</v>
      </c>
      <c r="C2140" s="177" t="str">
        <f>VLOOKUP(B2140,'Chart of Accounts'!A:B,2,FALSE)</f>
        <v>Depr - Office Equipment</v>
      </c>
      <c r="D2140" s="177" t="s">
        <v>265</v>
      </c>
      <c r="E2140" s="177" t="s">
        <v>264</v>
      </c>
      <c r="F2140" s="177" t="s">
        <v>387</v>
      </c>
      <c r="G2140" s="177" t="s">
        <v>245</v>
      </c>
      <c r="H2140" s="177">
        <v>996.74</v>
      </c>
      <c r="I2140" s="177">
        <v>0</v>
      </c>
      <c r="J2140" s="177" t="s">
        <v>189</v>
      </c>
      <c r="K2140" s="177" t="s">
        <v>2168</v>
      </c>
      <c r="L2140" s="177" t="s">
        <v>2168</v>
      </c>
      <c r="M2140" s="177" t="s">
        <v>2325</v>
      </c>
    </row>
    <row r="2141" spans="1:13" x14ac:dyDescent="0.25">
      <c r="A2141" s="179">
        <v>43131</v>
      </c>
      <c r="B2141" s="177">
        <v>4225</v>
      </c>
      <c r="C2141" s="177" t="str">
        <f>VLOOKUP(B2141,'Chart of Accounts'!A:B,2,FALSE)</f>
        <v>Depr - Office Equipment</v>
      </c>
      <c r="D2141" s="177" t="s">
        <v>265</v>
      </c>
      <c r="E2141" s="177" t="s">
        <v>264</v>
      </c>
      <c r="F2141" s="177" t="s">
        <v>387</v>
      </c>
      <c r="G2141" s="177" t="s">
        <v>245</v>
      </c>
      <c r="H2141" s="177">
        <v>996.74</v>
      </c>
      <c r="I2141" s="177">
        <v>0</v>
      </c>
      <c r="J2141" s="177" t="s">
        <v>189</v>
      </c>
      <c r="K2141" s="177" t="s">
        <v>2168</v>
      </c>
      <c r="L2141" s="177" t="s">
        <v>2168</v>
      </c>
      <c r="M2141" s="177" t="s">
        <v>2324</v>
      </c>
    </row>
    <row r="2142" spans="1:13" x14ac:dyDescent="0.25">
      <c r="A2142" s="179">
        <v>43159</v>
      </c>
      <c r="B2142" s="177">
        <v>4225</v>
      </c>
      <c r="C2142" s="177" t="str">
        <f>VLOOKUP(B2142,'Chart of Accounts'!A:B,2,FALSE)</f>
        <v>Depr - Office Equipment</v>
      </c>
      <c r="D2142" s="177" t="s">
        <v>265</v>
      </c>
      <c r="E2142" s="177" t="s">
        <v>264</v>
      </c>
      <c r="F2142" s="177" t="s">
        <v>387</v>
      </c>
      <c r="G2142" s="177" t="s">
        <v>245</v>
      </c>
      <c r="H2142" s="177">
        <v>996.74</v>
      </c>
      <c r="I2142" s="177">
        <v>0</v>
      </c>
      <c r="J2142" s="177" t="s">
        <v>188</v>
      </c>
      <c r="K2142" s="177" t="s">
        <v>189</v>
      </c>
      <c r="L2142" s="177" t="s">
        <v>189</v>
      </c>
      <c r="M2142" s="177" t="s">
        <v>2323</v>
      </c>
    </row>
    <row r="2143" spans="1:13" x14ac:dyDescent="0.25">
      <c r="A2143" s="179">
        <v>43190</v>
      </c>
      <c r="B2143" s="177">
        <v>4225</v>
      </c>
      <c r="C2143" s="177" t="str">
        <f>VLOOKUP(B2143,'Chart of Accounts'!A:B,2,FALSE)</f>
        <v>Depr - Office Equipment</v>
      </c>
      <c r="D2143" s="177" t="s">
        <v>265</v>
      </c>
      <c r="E2143" s="177" t="s">
        <v>264</v>
      </c>
      <c r="F2143" s="177" t="s">
        <v>387</v>
      </c>
      <c r="G2143" s="177" t="s">
        <v>245</v>
      </c>
      <c r="H2143" s="177">
        <v>996.75</v>
      </c>
      <c r="I2143" s="177">
        <v>0</v>
      </c>
      <c r="J2143" s="177" t="s">
        <v>188</v>
      </c>
      <c r="K2143" s="177" t="s">
        <v>189</v>
      </c>
      <c r="L2143" s="177" t="s">
        <v>189</v>
      </c>
      <c r="M2143" s="177" t="s">
        <v>2322</v>
      </c>
    </row>
    <row r="2144" spans="1:13" x14ac:dyDescent="0.25">
      <c r="A2144" s="179">
        <v>43220</v>
      </c>
      <c r="B2144" s="177">
        <v>4225</v>
      </c>
      <c r="C2144" s="177" t="str">
        <f>VLOOKUP(B2144,'Chart of Accounts'!A:B,2,FALSE)</f>
        <v>Depr - Office Equipment</v>
      </c>
      <c r="D2144" s="177" t="s">
        <v>265</v>
      </c>
      <c r="E2144" s="177" t="s">
        <v>264</v>
      </c>
      <c r="F2144" s="177" t="s">
        <v>387</v>
      </c>
      <c r="G2144" s="177" t="s">
        <v>245</v>
      </c>
      <c r="H2144" s="177">
        <v>996.74</v>
      </c>
      <c r="I2144" s="177">
        <v>0</v>
      </c>
      <c r="J2144" s="177" t="s">
        <v>189</v>
      </c>
      <c r="K2144" s="177" t="s">
        <v>2319</v>
      </c>
      <c r="L2144" s="177" t="s">
        <v>2319</v>
      </c>
      <c r="M2144" s="177" t="s">
        <v>2321</v>
      </c>
    </row>
    <row r="2145" spans="1:13" x14ac:dyDescent="0.25">
      <c r="A2145" s="179">
        <v>43251</v>
      </c>
      <c r="B2145" s="177">
        <v>4225</v>
      </c>
      <c r="C2145" s="177" t="str">
        <f>VLOOKUP(B2145,'Chart of Accounts'!A:B,2,FALSE)</f>
        <v>Depr - Office Equipment</v>
      </c>
      <c r="D2145" s="177" t="s">
        <v>265</v>
      </c>
      <c r="E2145" s="177" t="s">
        <v>264</v>
      </c>
      <c r="F2145" s="177" t="s">
        <v>387</v>
      </c>
      <c r="G2145" s="177" t="s">
        <v>245</v>
      </c>
      <c r="H2145" s="177">
        <v>996.75</v>
      </c>
      <c r="I2145" s="177">
        <v>0</v>
      </c>
      <c r="J2145" s="177" t="s">
        <v>188</v>
      </c>
      <c r="K2145" s="177" t="s">
        <v>189</v>
      </c>
      <c r="L2145" s="177" t="s">
        <v>189</v>
      </c>
      <c r="M2145" s="177" t="s">
        <v>2320</v>
      </c>
    </row>
    <row r="2146" spans="1:13" x14ac:dyDescent="0.25">
      <c r="A2146" s="179">
        <v>43281</v>
      </c>
      <c r="B2146" s="177">
        <v>4225</v>
      </c>
      <c r="C2146" s="177" t="str">
        <f>VLOOKUP(B2146,'Chart of Accounts'!A:B,2,FALSE)</f>
        <v>Depr - Office Equipment</v>
      </c>
      <c r="D2146" s="177" t="s">
        <v>265</v>
      </c>
      <c r="E2146" s="177" t="s">
        <v>264</v>
      </c>
      <c r="F2146" s="177" t="s">
        <v>387</v>
      </c>
      <c r="G2146" s="177" t="s">
        <v>245</v>
      </c>
      <c r="H2146" s="177">
        <v>996.74</v>
      </c>
      <c r="I2146" s="177">
        <v>0</v>
      </c>
      <c r="J2146" s="177" t="s">
        <v>188</v>
      </c>
      <c r="K2146" s="177" t="s">
        <v>2319</v>
      </c>
      <c r="L2146" s="177" t="s">
        <v>2319</v>
      </c>
      <c r="M2146" s="177" t="s">
        <v>2318</v>
      </c>
    </row>
    <row r="2147" spans="1:13" x14ac:dyDescent="0.25">
      <c r="A2147" s="179">
        <v>42947</v>
      </c>
      <c r="B2147" s="177">
        <v>4250</v>
      </c>
      <c r="C2147" s="177" t="str">
        <f>VLOOKUP(B2147,'Chart of Accounts'!A:B,2,FALSE)</f>
        <v>Depr - Intangibles</v>
      </c>
      <c r="D2147" s="177" t="s">
        <v>265</v>
      </c>
      <c r="E2147" s="177" t="s">
        <v>264</v>
      </c>
      <c r="F2147" s="177" t="s">
        <v>387</v>
      </c>
      <c r="G2147" s="177" t="s">
        <v>245</v>
      </c>
      <c r="H2147" s="178">
        <v>122349.75999999999</v>
      </c>
      <c r="I2147" s="177">
        <v>0</v>
      </c>
      <c r="J2147" s="177" t="s">
        <v>2168</v>
      </c>
      <c r="K2147" s="177" t="s">
        <v>262</v>
      </c>
      <c r="L2147" s="177" t="s">
        <v>262</v>
      </c>
      <c r="M2147" s="177" t="s">
        <v>2333</v>
      </c>
    </row>
    <row r="2148" spans="1:13" x14ac:dyDescent="0.25">
      <c r="A2148" s="179">
        <v>42947</v>
      </c>
      <c r="B2148" s="177">
        <v>4250</v>
      </c>
      <c r="C2148" s="177" t="str">
        <f>VLOOKUP(B2148,'Chart of Accounts'!A:B,2,FALSE)</f>
        <v>Depr - Intangibles</v>
      </c>
      <c r="D2148" s="177" t="s">
        <v>265</v>
      </c>
      <c r="E2148" s="177" t="s">
        <v>390</v>
      </c>
      <c r="F2148" s="177" t="s">
        <v>387</v>
      </c>
      <c r="G2148" s="177" t="s">
        <v>245</v>
      </c>
      <c r="H2148" s="178">
        <v>17940.88</v>
      </c>
      <c r="I2148" s="177">
        <v>0</v>
      </c>
      <c r="J2148" s="177" t="s">
        <v>2168</v>
      </c>
      <c r="K2148" s="177" t="s">
        <v>262</v>
      </c>
      <c r="L2148" s="177" t="s">
        <v>262</v>
      </c>
      <c r="M2148" s="177" t="s">
        <v>2333</v>
      </c>
    </row>
    <row r="2149" spans="1:13" x14ac:dyDescent="0.25">
      <c r="A2149" s="179">
        <v>42978</v>
      </c>
      <c r="B2149" s="177">
        <v>4250</v>
      </c>
      <c r="C2149" s="177" t="str">
        <f>VLOOKUP(B2149,'Chart of Accounts'!A:B,2,FALSE)</f>
        <v>Depr - Intangibles</v>
      </c>
      <c r="D2149" s="177" t="s">
        <v>265</v>
      </c>
      <c r="E2149" s="177" t="s">
        <v>264</v>
      </c>
      <c r="F2149" s="177" t="s">
        <v>387</v>
      </c>
      <c r="G2149" s="177" t="s">
        <v>245</v>
      </c>
      <c r="H2149" s="178">
        <v>121465.4</v>
      </c>
      <c r="I2149" s="177">
        <v>0</v>
      </c>
      <c r="J2149" s="177" t="s">
        <v>2168</v>
      </c>
      <c r="K2149" s="177" t="s">
        <v>2171</v>
      </c>
      <c r="L2149" s="177" t="s">
        <v>2171</v>
      </c>
      <c r="M2149" s="177" t="s">
        <v>2332</v>
      </c>
    </row>
    <row r="2150" spans="1:13" x14ac:dyDescent="0.25">
      <c r="A2150" s="179">
        <v>42978</v>
      </c>
      <c r="B2150" s="177">
        <v>4250</v>
      </c>
      <c r="C2150" s="177" t="str">
        <f>VLOOKUP(B2150,'Chart of Accounts'!A:B,2,FALSE)</f>
        <v>Depr - Intangibles</v>
      </c>
      <c r="D2150" s="177" t="s">
        <v>265</v>
      </c>
      <c r="E2150" s="177" t="s">
        <v>390</v>
      </c>
      <c r="F2150" s="177" t="s">
        <v>387</v>
      </c>
      <c r="G2150" s="177" t="s">
        <v>245</v>
      </c>
      <c r="H2150" s="178">
        <v>17940.87</v>
      </c>
      <c r="I2150" s="177">
        <v>0</v>
      </c>
      <c r="J2150" s="177" t="s">
        <v>2168</v>
      </c>
      <c r="K2150" s="177" t="s">
        <v>2171</v>
      </c>
      <c r="L2150" s="177" t="s">
        <v>2171</v>
      </c>
      <c r="M2150" s="177" t="s">
        <v>2332</v>
      </c>
    </row>
    <row r="2151" spans="1:13" x14ac:dyDescent="0.25">
      <c r="A2151" s="179">
        <v>43008</v>
      </c>
      <c r="B2151" s="177">
        <v>4250</v>
      </c>
      <c r="C2151" s="177" t="str">
        <f>VLOOKUP(B2151,'Chart of Accounts'!A:B,2,FALSE)</f>
        <v>Depr - Intangibles</v>
      </c>
      <c r="D2151" s="177" t="s">
        <v>265</v>
      </c>
      <c r="E2151" s="177" t="s">
        <v>264</v>
      </c>
      <c r="F2151" s="177" t="s">
        <v>387</v>
      </c>
      <c r="G2151" s="177" t="s">
        <v>245</v>
      </c>
      <c r="H2151" s="178">
        <v>121465.4</v>
      </c>
      <c r="I2151" s="177">
        <v>0</v>
      </c>
      <c r="J2151" s="177" t="s">
        <v>2168</v>
      </c>
      <c r="K2151" s="177" t="s">
        <v>189</v>
      </c>
      <c r="L2151" s="177" t="s">
        <v>189</v>
      </c>
      <c r="M2151" s="177" t="s">
        <v>2331</v>
      </c>
    </row>
    <row r="2152" spans="1:13" x14ac:dyDescent="0.25">
      <c r="A2152" s="179">
        <v>43008</v>
      </c>
      <c r="B2152" s="177">
        <v>4250</v>
      </c>
      <c r="C2152" s="177" t="str">
        <f>VLOOKUP(B2152,'Chart of Accounts'!A:B,2,FALSE)</f>
        <v>Depr - Intangibles</v>
      </c>
      <c r="D2152" s="177" t="s">
        <v>265</v>
      </c>
      <c r="E2152" s="177" t="s">
        <v>390</v>
      </c>
      <c r="F2152" s="177" t="s">
        <v>387</v>
      </c>
      <c r="G2152" s="177" t="s">
        <v>245</v>
      </c>
      <c r="H2152" s="178">
        <v>17940.88</v>
      </c>
      <c r="I2152" s="177">
        <v>0</v>
      </c>
      <c r="J2152" s="177" t="s">
        <v>2168</v>
      </c>
      <c r="K2152" s="177" t="s">
        <v>189</v>
      </c>
      <c r="L2152" s="177" t="s">
        <v>189</v>
      </c>
      <c r="M2152" s="177" t="s">
        <v>2331</v>
      </c>
    </row>
    <row r="2153" spans="1:13" x14ac:dyDescent="0.25">
      <c r="A2153" s="179">
        <v>43039</v>
      </c>
      <c r="B2153" s="177">
        <v>4250</v>
      </c>
      <c r="C2153" s="177" t="str">
        <f>VLOOKUP(B2153,'Chart of Accounts'!A:B,2,FALSE)</f>
        <v>Depr - Intangibles</v>
      </c>
      <c r="D2153" s="177" t="s">
        <v>265</v>
      </c>
      <c r="E2153" s="177" t="s">
        <v>264</v>
      </c>
      <c r="F2153" s="177" t="s">
        <v>387</v>
      </c>
      <c r="G2153" s="177" t="s">
        <v>245</v>
      </c>
      <c r="H2153" s="178">
        <v>121465.4</v>
      </c>
      <c r="I2153" s="177">
        <v>0</v>
      </c>
      <c r="J2153" s="177" t="s">
        <v>2168</v>
      </c>
      <c r="K2153" s="177" t="s">
        <v>189</v>
      </c>
      <c r="L2153" s="177" t="s">
        <v>189</v>
      </c>
      <c r="M2153" s="177" t="s">
        <v>2330</v>
      </c>
    </row>
    <row r="2154" spans="1:13" x14ac:dyDescent="0.25">
      <c r="A2154" s="179">
        <v>43039</v>
      </c>
      <c r="B2154" s="177">
        <v>4250</v>
      </c>
      <c r="C2154" s="177" t="str">
        <f>VLOOKUP(B2154,'Chart of Accounts'!A:B,2,FALSE)</f>
        <v>Depr - Intangibles</v>
      </c>
      <c r="D2154" s="177" t="s">
        <v>265</v>
      </c>
      <c r="E2154" s="177" t="s">
        <v>390</v>
      </c>
      <c r="F2154" s="177" t="s">
        <v>387</v>
      </c>
      <c r="G2154" s="177" t="s">
        <v>245</v>
      </c>
      <c r="H2154" s="178">
        <v>17940.88</v>
      </c>
      <c r="I2154" s="177">
        <v>0</v>
      </c>
      <c r="J2154" s="177" t="s">
        <v>2168</v>
      </c>
      <c r="K2154" s="177" t="s">
        <v>189</v>
      </c>
      <c r="L2154" s="177" t="s">
        <v>189</v>
      </c>
      <c r="M2154" s="177" t="s">
        <v>2330</v>
      </c>
    </row>
    <row r="2155" spans="1:13" x14ac:dyDescent="0.25">
      <c r="A2155" s="179">
        <v>43069</v>
      </c>
      <c r="B2155" s="177">
        <v>4250</v>
      </c>
      <c r="C2155" s="177" t="str">
        <f>VLOOKUP(B2155,'Chart of Accounts'!A:B,2,FALSE)</f>
        <v>Depr - Intangibles</v>
      </c>
      <c r="D2155" s="177" t="s">
        <v>265</v>
      </c>
      <c r="E2155" s="177" t="s">
        <v>264</v>
      </c>
      <c r="F2155" s="177" t="s">
        <v>387</v>
      </c>
      <c r="G2155" s="177" t="s">
        <v>245</v>
      </c>
      <c r="H2155" s="178">
        <v>121465.4</v>
      </c>
      <c r="I2155" s="177">
        <v>0</v>
      </c>
      <c r="J2155" s="177" t="s">
        <v>189</v>
      </c>
      <c r="K2155" s="177" t="s">
        <v>2168</v>
      </c>
      <c r="L2155" s="177" t="s">
        <v>2168</v>
      </c>
      <c r="M2155" s="177" t="s">
        <v>2329</v>
      </c>
    </row>
    <row r="2156" spans="1:13" x14ac:dyDescent="0.25">
      <c r="A2156" s="179">
        <v>43069</v>
      </c>
      <c r="B2156" s="177">
        <v>4250</v>
      </c>
      <c r="C2156" s="177" t="str">
        <f>VLOOKUP(B2156,'Chart of Accounts'!A:B,2,FALSE)</f>
        <v>Depr - Intangibles</v>
      </c>
      <c r="D2156" s="177" t="s">
        <v>265</v>
      </c>
      <c r="E2156" s="177" t="s">
        <v>390</v>
      </c>
      <c r="F2156" s="177" t="s">
        <v>387</v>
      </c>
      <c r="G2156" s="177" t="s">
        <v>245</v>
      </c>
      <c r="H2156" s="178">
        <v>17940.88</v>
      </c>
      <c r="I2156" s="177">
        <v>0</v>
      </c>
      <c r="J2156" s="177" t="s">
        <v>189</v>
      </c>
      <c r="K2156" s="177" t="s">
        <v>2168</v>
      </c>
      <c r="L2156" s="177" t="s">
        <v>2168</v>
      </c>
      <c r="M2156" s="177" t="s">
        <v>2329</v>
      </c>
    </row>
    <row r="2157" spans="1:13" x14ac:dyDescent="0.25">
      <c r="A2157" s="179">
        <v>43069</v>
      </c>
      <c r="B2157" s="177">
        <v>4250</v>
      </c>
      <c r="C2157" s="177" t="str">
        <f>VLOOKUP(B2157,'Chart of Accounts'!A:B,2,FALSE)</f>
        <v>Depr - Intangibles</v>
      </c>
      <c r="D2157" s="177" t="s">
        <v>265</v>
      </c>
      <c r="E2157" s="177" t="s">
        <v>264</v>
      </c>
      <c r="F2157" s="177" t="s">
        <v>387</v>
      </c>
      <c r="G2157" s="177" t="s">
        <v>245</v>
      </c>
      <c r="H2157" s="178">
        <v>45742.14</v>
      </c>
      <c r="I2157" s="177">
        <v>0</v>
      </c>
      <c r="J2157" s="177" t="s">
        <v>2168</v>
      </c>
      <c r="K2157" s="177" t="s">
        <v>189</v>
      </c>
      <c r="L2157" s="177" t="s">
        <v>189</v>
      </c>
      <c r="M2157" s="177" t="s">
        <v>2328</v>
      </c>
    </row>
    <row r="2158" spans="1:13" x14ac:dyDescent="0.25">
      <c r="A2158" s="179">
        <v>43069</v>
      </c>
      <c r="B2158" s="177">
        <v>4250</v>
      </c>
      <c r="C2158" s="177" t="str">
        <f>VLOOKUP(B2158,'Chart of Accounts'!A:B,2,FALSE)</f>
        <v>Depr - Intangibles</v>
      </c>
      <c r="D2158" s="177" t="s">
        <v>265</v>
      </c>
      <c r="E2158" s="177" t="s">
        <v>264</v>
      </c>
      <c r="F2158" s="177" t="s">
        <v>2327</v>
      </c>
      <c r="G2158" s="177" t="s">
        <v>245</v>
      </c>
      <c r="H2158" s="178">
        <v>111116.89</v>
      </c>
      <c r="I2158" s="177">
        <v>0</v>
      </c>
      <c r="J2158" s="177" t="s">
        <v>2168</v>
      </c>
      <c r="K2158" s="177" t="s">
        <v>2319</v>
      </c>
      <c r="L2158" s="177" t="s">
        <v>2319</v>
      </c>
      <c r="M2158" s="177" t="s">
        <v>2326</v>
      </c>
    </row>
    <row r="2159" spans="1:13" x14ac:dyDescent="0.25">
      <c r="A2159" s="179">
        <v>43069</v>
      </c>
      <c r="B2159" s="177">
        <v>4250</v>
      </c>
      <c r="C2159" s="177" t="str">
        <f>VLOOKUP(B2159,'Chart of Accounts'!A:B,2,FALSE)</f>
        <v>Depr - Intangibles</v>
      </c>
      <c r="D2159" s="177" t="s">
        <v>265</v>
      </c>
      <c r="E2159" s="177" t="s">
        <v>264</v>
      </c>
      <c r="F2159" s="177" t="s">
        <v>2327</v>
      </c>
      <c r="G2159" s="177" t="s">
        <v>245</v>
      </c>
      <c r="H2159" s="178">
        <v>17940.88</v>
      </c>
      <c r="I2159" s="177">
        <v>0</v>
      </c>
      <c r="J2159" s="177" t="s">
        <v>2168</v>
      </c>
      <c r="K2159" s="177" t="s">
        <v>2319</v>
      </c>
      <c r="L2159" s="177" t="s">
        <v>2319</v>
      </c>
      <c r="M2159" s="177" t="s">
        <v>2326</v>
      </c>
    </row>
    <row r="2160" spans="1:13" x14ac:dyDescent="0.25">
      <c r="A2160" s="179">
        <v>43069</v>
      </c>
      <c r="B2160" s="177">
        <v>4250</v>
      </c>
      <c r="C2160" s="177" t="str">
        <f>VLOOKUP(B2160,'Chart of Accounts'!A:B,2,FALSE)</f>
        <v>Depr - Intangibles</v>
      </c>
      <c r="D2160" s="177" t="s">
        <v>265</v>
      </c>
      <c r="E2160" s="177" t="s">
        <v>390</v>
      </c>
      <c r="F2160" s="177" t="s">
        <v>2327</v>
      </c>
      <c r="G2160" s="177" t="s">
        <v>245</v>
      </c>
      <c r="H2160" s="178">
        <v>-17940.88</v>
      </c>
      <c r="I2160" s="177">
        <v>0</v>
      </c>
      <c r="J2160" s="177" t="s">
        <v>2168</v>
      </c>
      <c r="K2160" s="177" t="s">
        <v>2319</v>
      </c>
      <c r="L2160" s="177" t="s">
        <v>2319</v>
      </c>
      <c r="M2160" s="177" t="s">
        <v>2326</v>
      </c>
    </row>
    <row r="2161" spans="1:13" x14ac:dyDescent="0.25">
      <c r="A2161" s="179">
        <v>43100</v>
      </c>
      <c r="B2161" s="177">
        <v>4250</v>
      </c>
      <c r="C2161" s="177" t="str">
        <f>VLOOKUP(B2161,'Chart of Accounts'!A:B,2,FALSE)</f>
        <v>Depr - Intangibles</v>
      </c>
      <c r="D2161" s="177" t="s">
        <v>265</v>
      </c>
      <c r="E2161" s="177" t="s">
        <v>264</v>
      </c>
      <c r="F2161" s="177" t="s">
        <v>387</v>
      </c>
      <c r="G2161" s="177" t="s">
        <v>245</v>
      </c>
      <c r="H2161" s="178">
        <v>150375.35</v>
      </c>
      <c r="I2161" s="177">
        <v>0</v>
      </c>
      <c r="J2161" s="177" t="s">
        <v>189</v>
      </c>
      <c r="K2161" s="177" t="s">
        <v>2168</v>
      </c>
      <c r="L2161" s="177" t="s">
        <v>2168</v>
      </c>
      <c r="M2161" s="177" t="s">
        <v>2325</v>
      </c>
    </row>
    <row r="2162" spans="1:13" x14ac:dyDescent="0.25">
      <c r="A2162" s="179">
        <v>43100</v>
      </c>
      <c r="B2162" s="177">
        <v>4250</v>
      </c>
      <c r="C2162" s="177" t="str">
        <f>VLOOKUP(B2162,'Chart of Accounts'!A:B,2,FALSE)</f>
        <v>Depr - Intangibles</v>
      </c>
      <c r="D2162" s="177" t="s">
        <v>265</v>
      </c>
      <c r="E2162" s="177" t="s">
        <v>390</v>
      </c>
      <c r="F2162" s="177" t="s">
        <v>387</v>
      </c>
      <c r="G2162" s="177" t="s">
        <v>245</v>
      </c>
      <c r="H2162" s="178">
        <v>17940.88</v>
      </c>
      <c r="I2162" s="177">
        <v>0</v>
      </c>
      <c r="J2162" s="177" t="s">
        <v>189</v>
      </c>
      <c r="K2162" s="177" t="s">
        <v>2168</v>
      </c>
      <c r="L2162" s="177" t="s">
        <v>2168</v>
      </c>
      <c r="M2162" s="177" t="s">
        <v>2325</v>
      </c>
    </row>
    <row r="2163" spans="1:13" x14ac:dyDescent="0.25">
      <c r="A2163" s="179">
        <v>43131</v>
      </c>
      <c r="B2163" s="177">
        <v>4250</v>
      </c>
      <c r="C2163" s="177" t="str">
        <f>VLOOKUP(B2163,'Chart of Accounts'!A:B,2,FALSE)</f>
        <v>Depr - Intangibles</v>
      </c>
      <c r="D2163" s="177" t="s">
        <v>265</v>
      </c>
      <c r="E2163" s="177" t="s">
        <v>264</v>
      </c>
      <c r="F2163" s="177" t="s">
        <v>387</v>
      </c>
      <c r="G2163" s="177" t="s">
        <v>245</v>
      </c>
      <c r="H2163" s="178">
        <v>156389.72</v>
      </c>
      <c r="I2163" s="177">
        <v>0</v>
      </c>
      <c r="J2163" s="177" t="s">
        <v>189</v>
      </c>
      <c r="K2163" s="177" t="s">
        <v>2168</v>
      </c>
      <c r="L2163" s="177" t="s">
        <v>2168</v>
      </c>
      <c r="M2163" s="177" t="s">
        <v>2324</v>
      </c>
    </row>
    <row r="2164" spans="1:13" x14ac:dyDescent="0.25">
      <c r="A2164" s="179">
        <v>43131</v>
      </c>
      <c r="B2164" s="177">
        <v>4250</v>
      </c>
      <c r="C2164" s="177" t="str">
        <f>VLOOKUP(B2164,'Chart of Accounts'!A:B,2,FALSE)</f>
        <v>Depr - Intangibles</v>
      </c>
      <c r="D2164" s="177" t="s">
        <v>265</v>
      </c>
      <c r="E2164" s="177" t="s">
        <v>390</v>
      </c>
      <c r="F2164" s="177" t="s">
        <v>387</v>
      </c>
      <c r="G2164" s="177" t="s">
        <v>245</v>
      </c>
      <c r="H2164" s="178">
        <v>17940.88</v>
      </c>
      <c r="I2164" s="177">
        <v>0</v>
      </c>
      <c r="J2164" s="177" t="s">
        <v>189</v>
      </c>
      <c r="K2164" s="177" t="s">
        <v>2168</v>
      </c>
      <c r="L2164" s="177" t="s">
        <v>2168</v>
      </c>
      <c r="M2164" s="177" t="s">
        <v>2324</v>
      </c>
    </row>
    <row r="2165" spans="1:13" x14ac:dyDescent="0.25">
      <c r="A2165" s="179">
        <v>43159</v>
      </c>
      <c r="B2165" s="177">
        <v>4250</v>
      </c>
      <c r="C2165" s="177" t="str">
        <f>VLOOKUP(B2165,'Chart of Accounts'!A:B,2,FALSE)</f>
        <v>Depr - Intangibles</v>
      </c>
      <c r="D2165" s="177" t="s">
        <v>265</v>
      </c>
      <c r="E2165" s="177" t="s">
        <v>264</v>
      </c>
      <c r="F2165" s="177" t="s">
        <v>387</v>
      </c>
      <c r="G2165" s="177" t="s">
        <v>245</v>
      </c>
      <c r="H2165" s="178">
        <v>229191.64</v>
      </c>
      <c r="I2165" s="177">
        <v>0</v>
      </c>
      <c r="J2165" s="177" t="s">
        <v>188</v>
      </c>
      <c r="K2165" s="177" t="s">
        <v>189</v>
      </c>
      <c r="L2165" s="177" t="s">
        <v>189</v>
      </c>
      <c r="M2165" s="177" t="s">
        <v>2323</v>
      </c>
    </row>
    <row r="2166" spans="1:13" x14ac:dyDescent="0.25">
      <c r="A2166" s="179">
        <v>43159</v>
      </c>
      <c r="B2166" s="177">
        <v>4250</v>
      </c>
      <c r="C2166" s="177" t="str">
        <f>VLOOKUP(B2166,'Chart of Accounts'!A:B,2,FALSE)</f>
        <v>Depr - Intangibles</v>
      </c>
      <c r="D2166" s="177" t="s">
        <v>265</v>
      </c>
      <c r="E2166" s="177" t="s">
        <v>390</v>
      </c>
      <c r="F2166" s="177" t="s">
        <v>387</v>
      </c>
      <c r="G2166" s="177" t="s">
        <v>245</v>
      </c>
      <c r="H2166" s="178">
        <v>17940.88</v>
      </c>
      <c r="I2166" s="177">
        <v>0</v>
      </c>
      <c r="J2166" s="177" t="s">
        <v>188</v>
      </c>
      <c r="K2166" s="177" t="s">
        <v>189</v>
      </c>
      <c r="L2166" s="177" t="s">
        <v>189</v>
      </c>
      <c r="M2166" s="177" t="s">
        <v>2323</v>
      </c>
    </row>
    <row r="2167" spans="1:13" x14ac:dyDescent="0.25">
      <c r="A2167" s="179">
        <v>43190</v>
      </c>
      <c r="B2167" s="177">
        <v>4250</v>
      </c>
      <c r="C2167" s="177" t="str">
        <f>VLOOKUP(B2167,'Chart of Accounts'!A:B,2,FALSE)</f>
        <v>Depr - Intangibles</v>
      </c>
      <c r="D2167" s="177" t="s">
        <v>265</v>
      </c>
      <c r="E2167" s="177" t="s">
        <v>264</v>
      </c>
      <c r="F2167" s="177" t="s">
        <v>387</v>
      </c>
      <c r="G2167" s="177" t="s">
        <v>245</v>
      </c>
      <c r="H2167" s="178">
        <v>181134.16</v>
      </c>
      <c r="I2167" s="177">
        <v>0</v>
      </c>
      <c r="J2167" s="177" t="s">
        <v>188</v>
      </c>
      <c r="K2167" s="177" t="s">
        <v>189</v>
      </c>
      <c r="L2167" s="177" t="s">
        <v>189</v>
      </c>
      <c r="M2167" s="177" t="s">
        <v>2322</v>
      </c>
    </row>
    <row r="2168" spans="1:13" x14ac:dyDescent="0.25">
      <c r="A2168" s="179">
        <v>43190</v>
      </c>
      <c r="B2168" s="177">
        <v>4250</v>
      </c>
      <c r="C2168" s="177" t="str">
        <f>VLOOKUP(B2168,'Chart of Accounts'!A:B,2,FALSE)</f>
        <v>Depr - Intangibles</v>
      </c>
      <c r="D2168" s="177" t="s">
        <v>265</v>
      </c>
      <c r="E2168" s="177" t="s">
        <v>390</v>
      </c>
      <c r="F2168" s="177" t="s">
        <v>387</v>
      </c>
      <c r="G2168" s="177" t="s">
        <v>245</v>
      </c>
      <c r="H2168" s="178">
        <v>17940.88</v>
      </c>
      <c r="I2168" s="177">
        <v>0</v>
      </c>
      <c r="J2168" s="177" t="s">
        <v>188</v>
      </c>
      <c r="K2168" s="177" t="s">
        <v>189</v>
      </c>
      <c r="L2168" s="177" t="s">
        <v>189</v>
      </c>
      <c r="M2168" s="177" t="s">
        <v>2322</v>
      </c>
    </row>
    <row r="2169" spans="1:13" x14ac:dyDescent="0.25">
      <c r="A2169" s="179">
        <v>43220</v>
      </c>
      <c r="B2169" s="177">
        <v>4250</v>
      </c>
      <c r="C2169" s="177" t="str">
        <f>VLOOKUP(B2169,'Chart of Accounts'!A:B,2,FALSE)</f>
        <v>Depr - Intangibles</v>
      </c>
      <c r="D2169" s="177" t="s">
        <v>265</v>
      </c>
      <c r="E2169" s="177" t="s">
        <v>264</v>
      </c>
      <c r="F2169" s="177" t="s">
        <v>387</v>
      </c>
      <c r="G2169" s="177" t="s">
        <v>245</v>
      </c>
      <c r="H2169" s="178">
        <v>202704.28</v>
      </c>
      <c r="I2169" s="177">
        <v>0</v>
      </c>
      <c r="J2169" s="177" t="s">
        <v>189</v>
      </c>
      <c r="K2169" s="177" t="s">
        <v>2319</v>
      </c>
      <c r="L2169" s="177" t="s">
        <v>2319</v>
      </c>
      <c r="M2169" s="177" t="s">
        <v>2321</v>
      </c>
    </row>
    <row r="2170" spans="1:13" x14ac:dyDescent="0.25">
      <c r="A2170" s="179">
        <v>43220</v>
      </c>
      <c r="B2170" s="177">
        <v>4250</v>
      </c>
      <c r="C2170" s="177" t="str">
        <f>VLOOKUP(B2170,'Chart of Accounts'!A:B,2,FALSE)</f>
        <v>Depr - Intangibles</v>
      </c>
      <c r="D2170" s="177" t="s">
        <v>265</v>
      </c>
      <c r="E2170" s="177" t="s">
        <v>390</v>
      </c>
      <c r="F2170" s="177" t="s">
        <v>387</v>
      </c>
      <c r="G2170" s="177" t="s">
        <v>245</v>
      </c>
      <c r="H2170" s="178">
        <v>17940.88</v>
      </c>
      <c r="I2170" s="177">
        <v>0</v>
      </c>
      <c r="J2170" s="177" t="s">
        <v>189</v>
      </c>
      <c r="K2170" s="177" t="s">
        <v>2319</v>
      </c>
      <c r="L2170" s="177" t="s">
        <v>2319</v>
      </c>
      <c r="M2170" s="177" t="s">
        <v>2321</v>
      </c>
    </row>
    <row r="2171" spans="1:13" x14ac:dyDescent="0.25">
      <c r="A2171" s="179">
        <v>43251</v>
      </c>
      <c r="B2171" s="177">
        <v>4250</v>
      </c>
      <c r="C2171" s="177" t="str">
        <f>VLOOKUP(B2171,'Chart of Accounts'!A:B,2,FALSE)</f>
        <v>Depr - Intangibles</v>
      </c>
      <c r="D2171" s="177" t="s">
        <v>265</v>
      </c>
      <c r="E2171" s="177" t="s">
        <v>264</v>
      </c>
      <c r="F2171" s="177" t="s">
        <v>387</v>
      </c>
      <c r="G2171" s="177" t="s">
        <v>245</v>
      </c>
      <c r="H2171" s="178">
        <v>202704.3</v>
      </c>
      <c r="I2171" s="177">
        <v>0</v>
      </c>
      <c r="J2171" s="177" t="s">
        <v>188</v>
      </c>
      <c r="K2171" s="177" t="s">
        <v>189</v>
      </c>
      <c r="L2171" s="177" t="s">
        <v>189</v>
      </c>
      <c r="M2171" s="177" t="s">
        <v>2320</v>
      </c>
    </row>
    <row r="2172" spans="1:13" x14ac:dyDescent="0.25">
      <c r="A2172" s="179">
        <v>43251</v>
      </c>
      <c r="B2172" s="177">
        <v>4250</v>
      </c>
      <c r="C2172" s="177" t="str">
        <f>VLOOKUP(B2172,'Chart of Accounts'!A:B,2,FALSE)</f>
        <v>Depr - Intangibles</v>
      </c>
      <c r="D2172" s="177" t="s">
        <v>265</v>
      </c>
      <c r="E2172" s="177" t="s">
        <v>390</v>
      </c>
      <c r="F2172" s="177" t="s">
        <v>387</v>
      </c>
      <c r="G2172" s="177" t="s">
        <v>245</v>
      </c>
      <c r="H2172" s="178">
        <v>17940.88</v>
      </c>
      <c r="I2172" s="177">
        <v>0</v>
      </c>
      <c r="J2172" s="177" t="s">
        <v>188</v>
      </c>
      <c r="K2172" s="177" t="s">
        <v>189</v>
      </c>
      <c r="L2172" s="177" t="s">
        <v>189</v>
      </c>
      <c r="M2172" s="177" t="s">
        <v>2320</v>
      </c>
    </row>
    <row r="2173" spans="1:13" x14ac:dyDescent="0.25">
      <c r="A2173" s="179">
        <v>43281</v>
      </c>
      <c r="B2173" s="177">
        <v>4250</v>
      </c>
      <c r="C2173" s="177" t="str">
        <f>VLOOKUP(B2173,'Chart of Accounts'!A:B,2,FALSE)</f>
        <v>Depr - Intangibles</v>
      </c>
      <c r="D2173" s="177" t="s">
        <v>265</v>
      </c>
      <c r="E2173" s="177" t="s">
        <v>264</v>
      </c>
      <c r="F2173" s="177" t="s">
        <v>387</v>
      </c>
      <c r="G2173" s="177" t="s">
        <v>245</v>
      </c>
      <c r="H2173" s="178">
        <v>202704.27</v>
      </c>
      <c r="I2173" s="177">
        <v>0</v>
      </c>
      <c r="J2173" s="177" t="s">
        <v>188</v>
      </c>
      <c r="K2173" s="177" t="s">
        <v>2319</v>
      </c>
      <c r="L2173" s="177" t="s">
        <v>2319</v>
      </c>
      <c r="M2173" s="177" t="s">
        <v>2318</v>
      </c>
    </row>
    <row r="2174" spans="1:13" x14ac:dyDescent="0.25">
      <c r="A2174" s="179">
        <v>43281</v>
      </c>
      <c r="B2174" s="177">
        <v>4250</v>
      </c>
      <c r="C2174" s="177" t="str">
        <f>VLOOKUP(B2174,'Chart of Accounts'!A:B,2,FALSE)</f>
        <v>Depr - Intangibles</v>
      </c>
      <c r="D2174" s="177" t="s">
        <v>265</v>
      </c>
      <c r="E2174" s="177" t="s">
        <v>390</v>
      </c>
      <c r="F2174" s="177" t="s">
        <v>387</v>
      </c>
      <c r="G2174" s="177" t="s">
        <v>245</v>
      </c>
      <c r="H2174" s="178">
        <v>17940.88</v>
      </c>
      <c r="I2174" s="177">
        <v>0</v>
      </c>
      <c r="J2174" s="177" t="s">
        <v>188</v>
      </c>
      <c r="K2174" s="177" t="s">
        <v>2319</v>
      </c>
      <c r="L2174" s="177" t="s">
        <v>2319</v>
      </c>
      <c r="M2174" s="177" t="s">
        <v>2318</v>
      </c>
    </row>
    <row r="2175" spans="1:13" x14ac:dyDescent="0.25">
      <c r="A2175" s="179">
        <v>42917</v>
      </c>
      <c r="B2175" s="177">
        <v>4505</v>
      </c>
      <c r="C2175" s="177" t="str">
        <f>VLOOKUP(B2175,'Chart of Accounts'!A:B,2,FALSE)</f>
        <v>Bank Charges</v>
      </c>
      <c r="D2175" s="177" t="s">
        <v>265</v>
      </c>
      <c r="E2175" s="177" t="s">
        <v>264</v>
      </c>
      <c r="F2175" s="177" t="s">
        <v>554</v>
      </c>
      <c r="G2175" s="177" t="s">
        <v>245</v>
      </c>
      <c r="H2175" s="177">
        <v>-4.37</v>
      </c>
      <c r="I2175" s="177">
        <v>0</v>
      </c>
      <c r="J2175" s="177" t="s">
        <v>193</v>
      </c>
      <c r="K2175" s="177" t="s">
        <v>194</v>
      </c>
      <c r="L2175" s="177" t="s">
        <v>194</v>
      </c>
      <c r="M2175" s="177" t="s">
        <v>2317</v>
      </c>
    </row>
    <row r="2176" spans="1:13" x14ac:dyDescent="0.25">
      <c r="A2176" s="179">
        <v>42917</v>
      </c>
      <c r="B2176" s="177">
        <v>4505</v>
      </c>
      <c r="C2176" s="177" t="str">
        <f>VLOOKUP(B2176,'Chart of Accounts'!A:B,2,FALSE)</f>
        <v>Bank Charges</v>
      </c>
      <c r="D2176" s="177" t="s">
        <v>265</v>
      </c>
      <c r="E2176" s="177" t="s">
        <v>264</v>
      </c>
      <c r="F2176" s="177" t="s">
        <v>2284</v>
      </c>
      <c r="G2176" s="177" t="s">
        <v>245</v>
      </c>
      <c r="H2176" s="177">
        <v>-8.74</v>
      </c>
      <c r="I2176" s="177">
        <v>0</v>
      </c>
      <c r="J2176" s="177" t="s">
        <v>193</v>
      </c>
      <c r="K2176" s="177" t="s">
        <v>201</v>
      </c>
      <c r="L2176" s="177" t="s">
        <v>201</v>
      </c>
      <c r="M2176" s="177" t="s">
        <v>2316</v>
      </c>
    </row>
    <row r="2177" spans="1:13" x14ac:dyDescent="0.25">
      <c r="A2177" s="179">
        <v>42917</v>
      </c>
      <c r="B2177" s="177">
        <v>4505</v>
      </c>
      <c r="C2177" s="177" t="str">
        <f>VLOOKUP(B2177,'Chart of Accounts'!A:B,2,FALSE)</f>
        <v>Bank Charges</v>
      </c>
      <c r="D2177" s="177" t="s">
        <v>265</v>
      </c>
      <c r="E2177" s="177" t="s">
        <v>264</v>
      </c>
      <c r="F2177" s="177" t="s">
        <v>2284</v>
      </c>
      <c r="G2177" s="177" t="s">
        <v>245</v>
      </c>
      <c r="H2177" s="177">
        <v>-7.4</v>
      </c>
      <c r="I2177" s="177">
        <v>0</v>
      </c>
      <c r="J2177" s="177" t="s">
        <v>193</v>
      </c>
      <c r="K2177" s="177" t="s">
        <v>201</v>
      </c>
      <c r="L2177" s="177" t="s">
        <v>201</v>
      </c>
      <c r="M2177" s="177" t="s">
        <v>2316</v>
      </c>
    </row>
    <row r="2178" spans="1:13" x14ac:dyDescent="0.25">
      <c r="A2178" s="179">
        <v>42919</v>
      </c>
      <c r="B2178" s="177">
        <v>4505</v>
      </c>
      <c r="C2178" s="177" t="str">
        <f>VLOOKUP(B2178,'Chart of Accounts'!A:B,2,FALSE)</f>
        <v>Bank Charges</v>
      </c>
      <c r="D2178" s="177" t="s">
        <v>265</v>
      </c>
      <c r="E2178" s="177" t="s">
        <v>264</v>
      </c>
      <c r="F2178" s="177" t="s">
        <v>602</v>
      </c>
      <c r="G2178" s="177" t="s">
        <v>245</v>
      </c>
      <c r="H2178" s="177">
        <v>5</v>
      </c>
      <c r="I2178" s="177">
        <v>0</v>
      </c>
      <c r="K2178" s="177" t="s">
        <v>2172</v>
      </c>
      <c r="M2178" s="177" t="s">
        <v>2315</v>
      </c>
    </row>
    <row r="2179" spans="1:13" x14ac:dyDescent="0.25">
      <c r="A2179" s="179">
        <v>42947</v>
      </c>
      <c r="B2179" s="177">
        <v>4505</v>
      </c>
      <c r="C2179" s="177" t="str">
        <f>VLOOKUP(B2179,'Chart of Accounts'!A:B,2,FALSE)</f>
        <v>Bank Charges</v>
      </c>
      <c r="D2179" s="177" t="s">
        <v>265</v>
      </c>
      <c r="E2179" s="177" t="s">
        <v>264</v>
      </c>
      <c r="F2179" s="177" t="s">
        <v>2314</v>
      </c>
      <c r="G2179" s="177" t="s">
        <v>245</v>
      </c>
      <c r="H2179" s="177">
        <v>17.27</v>
      </c>
      <c r="I2179" s="177">
        <v>0</v>
      </c>
      <c r="J2179" s="177" t="s">
        <v>2172</v>
      </c>
      <c r="K2179" s="177" t="s">
        <v>2168</v>
      </c>
      <c r="L2179" s="177" t="s">
        <v>2168</v>
      </c>
      <c r="M2179" s="177" t="s">
        <v>2313</v>
      </c>
    </row>
    <row r="2180" spans="1:13" x14ac:dyDescent="0.25">
      <c r="A2180" s="179">
        <v>42947</v>
      </c>
      <c r="B2180" s="177">
        <v>4505</v>
      </c>
      <c r="C2180" s="177" t="str">
        <f>VLOOKUP(B2180,'Chart of Accounts'!A:B,2,FALSE)</f>
        <v>Bank Charges</v>
      </c>
      <c r="D2180" s="177" t="s">
        <v>265</v>
      </c>
      <c r="E2180" s="177" t="s">
        <v>264</v>
      </c>
      <c r="F2180" s="177" t="s">
        <v>2284</v>
      </c>
      <c r="G2180" s="177" t="s">
        <v>245</v>
      </c>
      <c r="H2180" s="177">
        <v>8.74</v>
      </c>
      <c r="I2180" s="177">
        <v>0</v>
      </c>
      <c r="J2180" s="177" t="s">
        <v>193</v>
      </c>
      <c r="K2180" s="177" t="s">
        <v>194</v>
      </c>
      <c r="L2180" s="177" t="s">
        <v>194</v>
      </c>
      <c r="M2180" s="177" t="s">
        <v>2312</v>
      </c>
    </row>
    <row r="2181" spans="1:13" x14ac:dyDescent="0.25">
      <c r="A2181" s="179">
        <v>42947</v>
      </c>
      <c r="B2181" s="177">
        <v>4505</v>
      </c>
      <c r="C2181" s="177" t="str">
        <f>VLOOKUP(B2181,'Chart of Accounts'!A:B,2,FALSE)</f>
        <v>Bank Charges</v>
      </c>
      <c r="D2181" s="177" t="s">
        <v>265</v>
      </c>
      <c r="E2181" s="177" t="s">
        <v>264</v>
      </c>
      <c r="F2181" s="177" t="s">
        <v>2284</v>
      </c>
      <c r="G2181" s="177" t="s">
        <v>245</v>
      </c>
      <c r="H2181" s="177">
        <v>7.4</v>
      </c>
      <c r="I2181" s="177">
        <v>0</v>
      </c>
      <c r="J2181" s="177" t="s">
        <v>193</v>
      </c>
      <c r="K2181" s="177" t="s">
        <v>194</v>
      </c>
      <c r="L2181" s="177" t="s">
        <v>194</v>
      </c>
      <c r="M2181" s="177" t="s">
        <v>2312</v>
      </c>
    </row>
    <row r="2182" spans="1:13" x14ac:dyDescent="0.25">
      <c r="A2182" s="179">
        <v>42947</v>
      </c>
      <c r="B2182" s="177">
        <v>4505</v>
      </c>
      <c r="C2182" s="177" t="str">
        <f>VLOOKUP(B2182,'Chart of Accounts'!A:B,2,FALSE)</f>
        <v>Bank Charges</v>
      </c>
      <c r="D2182" s="177" t="s">
        <v>265</v>
      </c>
      <c r="E2182" s="177" t="s">
        <v>264</v>
      </c>
      <c r="F2182" s="177" t="s">
        <v>554</v>
      </c>
      <c r="G2182" s="177" t="s">
        <v>245</v>
      </c>
      <c r="H2182" s="177">
        <v>4.37</v>
      </c>
      <c r="I2182" s="177">
        <v>0</v>
      </c>
      <c r="J2182" s="177" t="s">
        <v>193</v>
      </c>
      <c r="K2182" s="177" t="s">
        <v>194</v>
      </c>
      <c r="L2182" s="177" t="s">
        <v>194</v>
      </c>
      <c r="M2182" s="177" t="s">
        <v>2311</v>
      </c>
    </row>
    <row r="2183" spans="1:13" x14ac:dyDescent="0.25">
      <c r="A2183" s="179">
        <v>42947</v>
      </c>
      <c r="B2183" s="177">
        <v>4505</v>
      </c>
      <c r="C2183" s="177" t="str">
        <f>VLOOKUP(B2183,'Chart of Accounts'!A:B,2,FALSE)</f>
        <v>Bank Charges</v>
      </c>
      <c r="D2183" s="177" t="s">
        <v>265</v>
      </c>
      <c r="E2183" s="177" t="s">
        <v>264</v>
      </c>
      <c r="F2183" s="177" t="s">
        <v>452</v>
      </c>
      <c r="G2183" s="177" t="s">
        <v>245</v>
      </c>
      <c r="H2183" s="177">
        <v>3.8</v>
      </c>
      <c r="I2183" s="177">
        <v>0</v>
      </c>
      <c r="J2183" s="177" t="s">
        <v>193</v>
      </c>
      <c r="K2183" s="177" t="s">
        <v>194</v>
      </c>
      <c r="L2183" s="177" t="s">
        <v>194</v>
      </c>
      <c r="M2183" s="177" t="s">
        <v>2305</v>
      </c>
    </row>
    <row r="2184" spans="1:13" x14ac:dyDescent="0.25">
      <c r="A2184" s="179">
        <v>42947</v>
      </c>
      <c r="B2184" s="177">
        <v>4505</v>
      </c>
      <c r="C2184" s="177" t="str">
        <f>VLOOKUP(B2184,'Chart of Accounts'!A:B,2,FALSE)</f>
        <v>Bank Charges</v>
      </c>
      <c r="D2184" s="177" t="s">
        <v>265</v>
      </c>
      <c r="E2184" s="177" t="s">
        <v>264</v>
      </c>
      <c r="F2184" s="177" t="s">
        <v>2214</v>
      </c>
      <c r="G2184" s="177" t="s">
        <v>245</v>
      </c>
      <c r="H2184" s="177">
        <v>3.8</v>
      </c>
      <c r="I2184" s="177">
        <v>0</v>
      </c>
      <c r="J2184" s="177" t="s">
        <v>193</v>
      </c>
      <c r="K2184" s="177" t="s">
        <v>194</v>
      </c>
      <c r="L2184" s="177" t="s">
        <v>194</v>
      </c>
      <c r="M2184" s="177" t="s">
        <v>2305</v>
      </c>
    </row>
    <row r="2185" spans="1:13" x14ac:dyDescent="0.25">
      <c r="A2185" s="179">
        <v>42947</v>
      </c>
      <c r="B2185" s="177">
        <v>4505</v>
      </c>
      <c r="C2185" s="177" t="str">
        <f>VLOOKUP(B2185,'Chart of Accounts'!A:B,2,FALSE)</f>
        <v>Bank Charges</v>
      </c>
      <c r="D2185" s="177" t="s">
        <v>265</v>
      </c>
      <c r="E2185" s="177" t="s">
        <v>264</v>
      </c>
      <c r="F2185" s="177" t="s">
        <v>2213</v>
      </c>
      <c r="G2185" s="177" t="s">
        <v>245</v>
      </c>
      <c r="H2185" s="177">
        <v>3.8</v>
      </c>
      <c r="I2185" s="177">
        <v>0</v>
      </c>
      <c r="J2185" s="177" t="s">
        <v>193</v>
      </c>
      <c r="K2185" s="177" t="s">
        <v>194</v>
      </c>
      <c r="L2185" s="177" t="s">
        <v>194</v>
      </c>
      <c r="M2185" s="177" t="s">
        <v>2305</v>
      </c>
    </row>
    <row r="2186" spans="1:13" x14ac:dyDescent="0.25">
      <c r="A2186" s="179">
        <v>42947</v>
      </c>
      <c r="B2186" s="177">
        <v>4505</v>
      </c>
      <c r="C2186" s="177" t="str">
        <f>VLOOKUP(B2186,'Chart of Accounts'!A:B,2,FALSE)</f>
        <v>Bank Charges</v>
      </c>
      <c r="D2186" s="177" t="s">
        <v>265</v>
      </c>
      <c r="E2186" s="177" t="s">
        <v>264</v>
      </c>
      <c r="F2186" s="177" t="s">
        <v>2310</v>
      </c>
      <c r="G2186" s="177" t="s">
        <v>245</v>
      </c>
      <c r="H2186" s="177">
        <v>3.8</v>
      </c>
      <c r="I2186" s="177">
        <v>0</v>
      </c>
      <c r="J2186" s="177" t="s">
        <v>193</v>
      </c>
      <c r="K2186" s="177" t="s">
        <v>194</v>
      </c>
      <c r="L2186" s="177" t="s">
        <v>194</v>
      </c>
      <c r="M2186" s="177" t="s">
        <v>2305</v>
      </c>
    </row>
    <row r="2187" spans="1:13" x14ac:dyDescent="0.25">
      <c r="A2187" s="179">
        <v>42947</v>
      </c>
      <c r="B2187" s="177">
        <v>4505</v>
      </c>
      <c r="C2187" s="177" t="str">
        <f>VLOOKUP(B2187,'Chart of Accounts'!A:B,2,FALSE)</f>
        <v>Bank Charges</v>
      </c>
      <c r="D2187" s="177" t="s">
        <v>265</v>
      </c>
      <c r="E2187" s="177" t="s">
        <v>264</v>
      </c>
      <c r="F2187" s="177" t="s">
        <v>2198</v>
      </c>
      <c r="G2187" s="177" t="s">
        <v>245</v>
      </c>
      <c r="H2187" s="177">
        <v>3.8</v>
      </c>
      <c r="I2187" s="177">
        <v>0</v>
      </c>
      <c r="J2187" s="177" t="s">
        <v>193</v>
      </c>
      <c r="K2187" s="177" t="s">
        <v>194</v>
      </c>
      <c r="L2187" s="177" t="s">
        <v>194</v>
      </c>
      <c r="M2187" s="177" t="s">
        <v>2305</v>
      </c>
    </row>
    <row r="2188" spans="1:13" x14ac:dyDescent="0.25">
      <c r="A2188" s="179">
        <v>42947</v>
      </c>
      <c r="B2188" s="177">
        <v>4505</v>
      </c>
      <c r="C2188" s="177" t="str">
        <f>VLOOKUP(B2188,'Chart of Accounts'!A:B,2,FALSE)</f>
        <v>Bank Charges</v>
      </c>
      <c r="D2188" s="177" t="s">
        <v>265</v>
      </c>
      <c r="E2188" s="177" t="s">
        <v>264</v>
      </c>
      <c r="F2188" s="177" t="s">
        <v>451</v>
      </c>
      <c r="G2188" s="177" t="s">
        <v>245</v>
      </c>
      <c r="H2188" s="177">
        <v>3.8</v>
      </c>
      <c r="I2188" s="177">
        <v>0</v>
      </c>
      <c r="J2188" s="177" t="s">
        <v>193</v>
      </c>
      <c r="K2188" s="177" t="s">
        <v>194</v>
      </c>
      <c r="L2188" s="177" t="s">
        <v>194</v>
      </c>
      <c r="M2188" s="177" t="s">
        <v>2305</v>
      </c>
    </row>
    <row r="2189" spans="1:13" x14ac:dyDescent="0.25">
      <c r="A2189" s="179">
        <v>42947</v>
      </c>
      <c r="B2189" s="177">
        <v>4505</v>
      </c>
      <c r="C2189" s="177" t="str">
        <f>VLOOKUP(B2189,'Chart of Accounts'!A:B,2,FALSE)</f>
        <v>Bank Charges</v>
      </c>
      <c r="D2189" s="177" t="s">
        <v>265</v>
      </c>
      <c r="E2189" s="177" t="s">
        <v>264</v>
      </c>
      <c r="F2189" s="177" t="s">
        <v>2212</v>
      </c>
      <c r="G2189" s="177" t="s">
        <v>245</v>
      </c>
      <c r="H2189" s="177">
        <v>3.8</v>
      </c>
      <c r="I2189" s="177">
        <v>0</v>
      </c>
      <c r="J2189" s="177" t="s">
        <v>193</v>
      </c>
      <c r="K2189" s="177" t="s">
        <v>194</v>
      </c>
      <c r="L2189" s="177" t="s">
        <v>194</v>
      </c>
      <c r="M2189" s="177" t="s">
        <v>2305</v>
      </c>
    </row>
    <row r="2190" spans="1:13" x14ac:dyDescent="0.25">
      <c r="A2190" s="179">
        <v>42947</v>
      </c>
      <c r="B2190" s="177">
        <v>4505</v>
      </c>
      <c r="C2190" s="177" t="str">
        <f>VLOOKUP(B2190,'Chart of Accounts'!A:B,2,FALSE)</f>
        <v>Bank Charges</v>
      </c>
      <c r="D2190" s="177" t="s">
        <v>265</v>
      </c>
      <c r="E2190" s="177" t="s">
        <v>264</v>
      </c>
      <c r="F2190" s="177" t="s">
        <v>2197</v>
      </c>
      <c r="G2190" s="177" t="s">
        <v>245</v>
      </c>
      <c r="H2190" s="177">
        <v>3.8</v>
      </c>
      <c r="I2190" s="177">
        <v>0</v>
      </c>
      <c r="J2190" s="177" t="s">
        <v>193</v>
      </c>
      <c r="K2190" s="177" t="s">
        <v>194</v>
      </c>
      <c r="L2190" s="177" t="s">
        <v>194</v>
      </c>
      <c r="M2190" s="177" t="s">
        <v>2305</v>
      </c>
    </row>
    <row r="2191" spans="1:13" x14ac:dyDescent="0.25">
      <c r="A2191" s="179">
        <v>42947</v>
      </c>
      <c r="B2191" s="177">
        <v>4505</v>
      </c>
      <c r="C2191" s="177" t="str">
        <f>VLOOKUP(B2191,'Chart of Accounts'!A:B,2,FALSE)</f>
        <v>Bank Charges</v>
      </c>
      <c r="D2191" s="177" t="s">
        <v>265</v>
      </c>
      <c r="E2191" s="177" t="s">
        <v>264</v>
      </c>
      <c r="F2191" s="177" t="s">
        <v>450</v>
      </c>
      <c r="G2191" s="177" t="s">
        <v>245</v>
      </c>
      <c r="H2191" s="177">
        <v>3.8</v>
      </c>
      <c r="I2191" s="177">
        <v>0</v>
      </c>
      <c r="J2191" s="177" t="s">
        <v>193</v>
      </c>
      <c r="K2191" s="177" t="s">
        <v>194</v>
      </c>
      <c r="L2191" s="177" t="s">
        <v>194</v>
      </c>
      <c r="M2191" s="177" t="s">
        <v>2305</v>
      </c>
    </row>
    <row r="2192" spans="1:13" x14ac:dyDescent="0.25">
      <c r="A2192" s="179">
        <v>42947</v>
      </c>
      <c r="B2192" s="177">
        <v>4505</v>
      </c>
      <c r="C2192" s="177" t="str">
        <f>VLOOKUP(B2192,'Chart of Accounts'!A:B,2,FALSE)</f>
        <v>Bank Charges</v>
      </c>
      <c r="D2192" s="177" t="s">
        <v>265</v>
      </c>
      <c r="E2192" s="177" t="s">
        <v>264</v>
      </c>
      <c r="F2192" s="177" t="s">
        <v>2196</v>
      </c>
      <c r="G2192" s="177" t="s">
        <v>245</v>
      </c>
      <c r="H2192" s="177">
        <v>3.8</v>
      </c>
      <c r="I2192" s="177">
        <v>0</v>
      </c>
      <c r="J2192" s="177" t="s">
        <v>193</v>
      </c>
      <c r="K2192" s="177" t="s">
        <v>194</v>
      </c>
      <c r="L2192" s="177" t="s">
        <v>194</v>
      </c>
      <c r="M2192" s="177" t="s">
        <v>2305</v>
      </c>
    </row>
    <row r="2193" spans="1:13" x14ac:dyDescent="0.25">
      <c r="A2193" s="179">
        <v>42947</v>
      </c>
      <c r="B2193" s="177">
        <v>4505</v>
      </c>
      <c r="C2193" s="177" t="str">
        <f>VLOOKUP(B2193,'Chart of Accounts'!A:B,2,FALSE)</f>
        <v>Bank Charges</v>
      </c>
      <c r="D2193" s="177" t="s">
        <v>265</v>
      </c>
      <c r="E2193" s="177" t="s">
        <v>264</v>
      </c>
      <c r="F2193" s="177" t="s">
        <v>2195</v>
      </c>
      <c r="G2193" s="177" t="s">
        <v>245</v>
      </c>
      <c r="H2193" s="177">
        <v>3.8</v>
      </c>
      <c r="I2193" s="177">
        <v>0</v>
      </c>
      <c r="J2193" s="177" t="s">
        <v>193</v>
      </c>
      <c r="K2193" s="177" t="s">
        <v>194</v>
      </c>
      <c r="L2193" s="177" t="s">
        <v>194</v>
      </c>
      <c r="M2193" s="177" t="s">
        <v>2305</v>
      </c>
    </row>
    <row r="2194" spans="1:13" x14ac:dyDescent="0.25">
      <c r="A2194" s="179">
        <v>42947</v>
      </c>
      <c r="B2194" s="177">
        <v>4505</v>
      </c>
      <c r="C2194" s="177" t="str">
        <f>VLOOKUP(B2194,'Chart of Accounts'!A:B,2,FALSE)</f>
        <v>Bank Charges</v>
      </c>
      <c r="D2194" s="177" t="s">
        <v>265</v>
      </c>
      <c r="E2194" s="177" t="s">
        <v>264</v>
      </c>
      <c r="F2194" s="177" t="s">
        <v>447</v>
      </c>
      <c r="G2194" s="177" t="s">
        <v>245</v>
      </c>
      <c r="H2194" s="177">
        <v>3.8</v>
      </c>
      <c r="I2194" s="177">
        <v>0</v>
      </c>
      <c r="J2194" s="177" t="s">
        <v>193</v>
      </c>
      <c r="K2194" s="177" t="s">
        <v>194</v>
      </c>
      <c r="L2194" s="177" t="s">
        <v>194</v>
      </c>
      <c r="M2194" s="177" t="s">
        <v>2305</v>
      </c>
    </row>
    <row r="2195" spans="1:13" x14ac:dyDescent="0.25">
      <c r="A2195" s="179">
        <v>42947</v>
      </c>
      <c r="B2195" s="177">
        <v>4505</v>
      </c>
      <c r="C2195" s="177" t="str">
        <f>VLOOKUP(B2195,'Chart of Accounts'!A:B,2,FALSE)</f>
        <v>Bank Charges</v>
      </c>
      <c r="D2195" s="177" t="s">
        <v>265</v>
      </c>
      <c r="E2195" s="177" t="s">
        <v>264</v>
      </c>
      <c r="F2195" s="177" t="s">
        <v>446</v>
      </c>
      <c r="G2195" s="177" t="s">
        <v>245</v>
      </c>
      <c r="H2195" s="177">
        <v>3.8</v>
      </c>
      <c r="I2195" s="177">
        <v>0</v>
      </c>
      <c r="J2195" s="177" t="s">
        <v>193</v>
      </c>
      <c r="K2195" s="177" t="s">
        <v>194</v>
      </c>
      <c r="L2195" s="177" t="s">
        <v>194</v>
      </c>
      <c r="M2195" s="177" t="s">
        <v>2305</v>
      </c>
    </row>
    <row r="2196" spans="1:13" x14ac:dyDescent="0.25">
      <c r="A2196" s="179">
        <v>42947</v>
      </c>
      <c r="B2196" s="177">
        <v>4505</v>
      </c>
      <c r="C2196" s="177" t="str">
        <f>VLOOKUP(B2196,'Chart of Accounts'!A:B,2,FALSE)</f>
        <v>Bank Charges</v>
      </c>
      <c r="D2196" s="177" t="s">
        <v>265</v>
      </c>
      <c r="E2196" s="177" t="s">
        <v>264</v>
      </c>
      <c r="F2196" s="177" t="s">
        <v>445</v>
      </c>
      <c r="G2196" s="177" t="s">
        <v>245</v>
      </c>
      <c r="H2196" s="177">
        <v>3.8</v>
      </c>
      <c r="I2196" s="177">
        <v>0</v>
      </c>
      <c r="J2196" s="177" t="s">
        <v>193</v>
      </c>
      <c r="K2196" s="177" t="s">
        <v>194</v>
      </c>
      <c r="L2196" s="177" t="s">
        <v>194</v>
      </c>
      <c r="M2196" s="177" t="s">
        <v>2305</v>
      </c>
    </row>
    <row r="2197" spans="1:13" x14ac:dyDescent="0.25">
      <c r="A2197" s="179">
        <v>42947</v>
      </c>
      <c r="B2197" s="177">
        <v>4505</v>
      </c>
      <c r="C2197" s="177" t="str">
        <f>VLOOKUP(B2197,'Chart of Accounts'!A:B,2,FALSE)</f>
        <v>Bank Charges</v>
      </c>
      <c r="D2197" s="177" t="s">
        <v>265</v>
      </c>
      <c r="E2197" s="177" t="s">
        <v>264</v>
      </c>
      <c r="F2197" s="177" t="s">
        <v>444</v>
      </c>
      <c r="G2197" s="177" t="s">
        <v>245</v>
      </c>
      <c r="H2197" s="177">
        <v>3.8</v>
      </c>
      <c r="I2197" s="177">
        <v>0</v>
      </c>
      <c r="J2197" s="177" t="s">
        <v>193</v>
      </c>
      <c r="K2197" s="177" t="s">
        <v>194</v>
      </c>
      <c r="L2197" s="177" t="s">
        <v>194</v>
      </c>
      <c r="M2197" s="177" t="s">
        <v>2305</v>
      </c>
    </row>
    <row r="2198" spans="1:13" x14ac:dyDescent="0.25">
      <c r="A2198" s="179">
        <v>42947</v>
      </c>
      <c r="B2198" s="177">
        <v>4505</v>
      </c>
      <c r="C2198" s="177" t="str">
        <f>VLOOKUP(B2198,'Chart of Accounts'!A:B,2,FALSE)</f>
        <v>Bank Charges</v>
      </c>
      <c r="D2198" s="177" t="s">
        <v>265</v>
      </c>
      <c r="E2198" s="177" t="s">
        <v>264</v>
      </c>
      <c r="F2198" s="177" t="s">
        <v>443</v>
      </c>
      <c r="G2198" s="177" t="s">
        <v>245</v>
      </c>
      <c r="H2198" s="177">
        <v>3.8</v>
      </c>
      <c r="I2198" s="177">
        <v>0</v>
      </c>
      <c r="J2198" s="177" t="s">
        <v>193</v>
      </c>
      <c r="K2198" s="177" t="s">
        <v>194</v>
      </c>
      <c r="L2198" s="177" t="s">
        <v>194</v>
      </c>
      <c r="M2198" s="177" t="s">
        <v>2305</v>
      </c>
    </row>
    <row r="2199" spans="1:13" x14ac:dyDescent="0.25">
      <c r="A2199" s="179">
        <v>42947</v>
      </c>
      <c r="B2199" s="177">
        <v>4505</v>
      </c>
      <c r="C2199" s="177" t="str">
        <f>VLOOKUP(B2199,'Chart of Accounts'!A:B,2,FALSE)</f>
        <v>Bank Charges</v>
      </c>
      <c r="D2199" s="177" t="s">
        <v>265</v>
      </c>
      <c r="E2199" s="177" t="s">
        <v>264</v>
      </c>
      <c r="F2199" s="177" t="s">
        <v>405</v>
      </c>
      <c r="G2199" s="177" t="s">
        <v>245</v>
      </c>
      <c r="H2199" s="177">
        <v>3.8</v>
      </c>
      <c r="I2199" s="177">
        <v>0</v>
      </c>
      <c r="J2199" s="177" t="s">
        <v>193</v>
      </c>
      <c r="K2199" s="177" t="s">
        <v>194</v>
      </c>
      <c r="L2199" s="177" t="s">
        <v>194</v>
      </c>
      <c r="M2199" s="177" t="s">
        <v>2305</v>
      </c>
    </row>
    <row r="2200" spans="1:13" x14ac:dyDescent="0.25">
      <c r="A2200" s="179">
        <v>42947</v>
      </c>
      <c r="B2200" s="177">
        <v>4505</v>
      </c>
      <c r="C2200" s="177" t="str">
        <f>VLOOKUP(B2200,'Chart of Accounts'!A:B,2,FALSE)</f>
        <v>Bank Charges</v>
      </c>
      <c r="D2200" s="177" t="s">
        <v>265</v>
      </c>
      <c r="E2200" s="177" t="s">
        <v>264</v>
      </c>
      <c r="F2200" s="177" t="s">
        <v>442</v>
      </c>
      <c r="G2200" s="177" t="s">
        <v>245</v>
      </c>
      <c r="H2200" s="177">
        <v>3.8</v>
      </c>
      <c r="I2200" s="177">
        <v>0</v>
      </c>
      <c r="J2200" s="177" t="s">
        <v>193</v>
      </c>
      <c r="K2200" s="177" t="s">
        <v>194</v>
      </c>
      <c r="L2200" s="177" t="s">
        <v>194</v>
      </c>
      <c r="M2200" s="177" t="s">
        <v>2305</v>
      </c>
    </row>
    <row r="2201" spans="1:13" x14ac:dyDescent="0.25">
      <c r="A2201" s="179">
        <v>42947</v>
      </c>
      <c r="B2201" s="177">
        <v>4505</v>
      </c>
      <c r="C2201" s="177" t="str">
        <f>VLOOKUP(B2201,'Chart of Accounts'!A:B,2,FALSE)</f>
        <v>Bank Charges</v>
      </c>
      <c r="D2201" s="177" t="s">
        <v>265</v>
      </c>
      <c r="E2201" s="177" t="s">
        <v>264</v>
      </c>
      <c r="F2201" s="177" t="s">
        <v>441</v>
      </c>
      <c r="G2201" s="177" t="s">
        <v>245</v>
      </c>
      <c r="H2201" s="177">
        <v>3.8</v>
      </c>
      <c r="I2201" s="177">
        <v>0</v>
      </c>
      <c r="J2201" s="177" t="s">
        <v>193</v>
      </c>
      <c r="K2201" s="177" t="s">
        <v>194</v>
      </c>
      <c r="L2201" s="177" t="s">
        <v>194</v>
      </c>
      <c r="M2201" s="177" t="s">
        <v>2305</v>
      </c>
    </row>
    <row r="2202" spans="1:13" x14ac:dyDescent="0.25">
      <c r="A2202" s="179">
        <v>42947</v>
      </c>
      <c r="B2202" s="177">
        <v>4505</v>
      </c>
      <c r="C2202" s="177" t="str">
        <f>VLOOKUP(B2202,'Chart of Accounts'!A:B,2,FALSE)</f>
        <v>Bank Charges</v>
      </c>
      <c r="D2202" s="177" t="s">
        <v>265</v>
      </c>
      <c r="E2202" s="177" t="s">
        <v>264</v>
      </c>
      <c r="F2202" s="177" t="s">
        <v>440</v>
      </c>
      <c r="G2202" s="177" t="s">
        <v>245</v>
      </c>
      <c r="H2202" s="177">
        <v>3.8</v>
      </c>
      <c r="I2202" s="177">
        <v>0</v>
      </c>
      <c r="J2202" s="177" t="s">
        <v>193</v>
      </c>
      <c r="K2202" s="177" t="s">
        <v>194</v>
      </c>
      <c r="L2202" s="177" t="s">
        <v>194</v>
      </c>
      <c r="M2202" s="177" t="s">
        <v>2305</v>
      </c>
    </row>
    <row r="2203" spans="1:13" x14ac:dyDescent="0.25">
      <c r="A2203" s="179">
        <v>42947</v>
      </c>
      <c r="B2203" s="177">
        <v>4505</v>
      </c>
      <c r="C2203" s="177" t="str">
        <f>VLOOKUP(B2203,'Chart of Accounts'!A:B,2,FALSE)</f>
        <v>Bank Charges</v>
      </c>
      <c r="D2203" s="177" t="s">
        <v>265</v>
      </c>
      <c r="E2203" s="177" t="s">
        <v>264</v>
      </c>
      <c r="F2203" s="177" t="s">
        <v>2194</v>
      </c>
      <c r="G2203" s="177" t="s">
        <v>245</v>
      </c>
      <c r="H2203" s="177">
        <v>3.8</v>
      </c>
      <c r="I2203" s="177">
        <v>0</v>
      </c>
      <c r="J2203" s="177" t="s">
        <v>193</v>
      </c>
      <c r="K2203" s="177" t="s">
        <v>194</v>
      </c>
      <c r="L2203" s="177" t="s">
        <v>194</v>
      </c>
      <c r="M2203" s="177" t="s">
        <v>2305</v>
      </c>
    </row>
    <row r="2204" spans="1:13" x14ac:dyDescent="0.25">
      <c r="A2204" s="179">
        <v>42947</v>
      </c>
      <c r="B2204" s="177">
        <v>4505</v>
      </c>
      <c r="C2204" s="177" t="str">
        <f>VLOOKUP(B2204,'Chart of Accounts'!A:B,2,FALSE)</f>
        <v>Bank Charges</v>
      </c>
      <c r="D2204" s="177" t="s">
        <v>265</v>
      </c>
      <c r="E2204" s="177" t="s">
        <v>264</v>
      </c>
      <c r="F2204" s="177" t="s">
        <v>2300</v>
      </c>
      <c r="G2204" s="177" t="s">
        <v>245</v>
      </c>
      <c r="H2204" s="177">
        <v>3.8</v>
      </c>
      <c r="I2204" s="177">
        <v>0</v>
      </c>
      <c r="J2204" s="177" t="s">
        <v>193</v>
      </c>
      <c r="K2204" s="177" t="s">
        <v>194</v>
      </c>
      <c r="L2204" s="177" t="s">
        <v>194</v>
      </c>
      <c r="M2204" s="177" t="s">
        <v>2305</v>
      </c>
    </row>
    <row r="2205" spans="1:13" x14ac:dyDescent="0.25">
      <c r="A2205" s="179">
        <v>42947</v>
      </c>
      <c r="B2205" s="177">
        <v>4505</v>
      </c>
      <c r="C2205" s="177" t="str">
        <f>VLOOKUP(B2205,'Chart of Accounts'!A:B,2,FALSE)</f>
        <v>Bank Charges</v>
      </c>
      <c r="D2205" s="177" t="s">
        <v>265</v>
      </c>
      <c r="E2205" s="177" t="s">
        <v>264</v>
      </c>
      <c r="F2205" s="177" t="s">
        <v>2211</v>
      </c>
      <c r="G2205" s="177" t="s">
        <v>245</v>
      </c>
      <c r="H2205" s="177">
        <v>3.8</v>
      </c>
      <c r="I2205" s="177">
        <v>0</v>
      </c>
      <c r="J2205" s="177" t="s">
        <v>193</v>
      </c>
      <c r="K2205" s="177" t="s">
        <v>194</v>
      </c>
      <c r="L2205" s="177" t="s">
        <v>194</v>
      </c>
      <c r="M2205" s="177" t="s">
        <v>2305</v>
      </c>
    </row>
    <row r="2206" spans="1:13" x14ac:dyDescent="0.25">
      <c r="A2206" s="179">
        <v>42947</v>
      </c>
      <c r="B2206" s="177">
        <v>4505</v>
      </c>
      <c r="C2206" s="177" t="str">
        <f>VLOOKUP(B2206,'Chart of Accounts'!A:B,2,FALSE)</f>
        <v>Bank Charges</v>
      </c>
      <c r="D2206" s="177" t="s">
        <v>265</v>
      </c>
      <c r="E2206" s="177" t="s">
        <v>264</v>
      </c>
      <c r="F2206" s="177" t="s">
        <v>439</v>
      </c>
      <c r="G2206" s="177" t="s">
        <v>245</v>
      </c>
      <c r="H2206" s="177">
        <v>3.8</v>
      </c>
      <c r="I2206" s="177">
        <v>0</v>
      </c>
      <c r="J2206" s="177" t="s">
        <v>193</v>
      </c>
      <c r="K2206" s="177" t="s">
        <v>194</v>
      </c>
      <c r="L2206" s="177" t="s">
        <v>194</v>
      </c>
      <c r="M2206" s="177" t="s">
        <v>2305</v>
      </c>
    </row>
    <row r="2207" spans="1:13" x14ac:dyDescent="0.25">
      <c r="A2207" s="179">
        <v>42947</v>
      </c>
      <c r="B2207" s="177">
        <v>4505</v>
      </c>
      <c r="C2207" s="177" t="str">
        <f>VLOOKUP(B2207,'Chart of Accounts'!A:B,2,FALSE)</f>
        <v>Bank Charges</v>
      </c>
      <c r="D2207" s="177" t="s">
        <v>265</v>
      </c>
      <c r="E2207" s="177" t="s">
        <v>264</v>
      </c>
      <c r="F2207" s="177" t="s">
        <v>2181</v>
      </c>
      <c r="G2207" s="177" t="s">
        <v>245</v>
      </c>
      <c r="H2207" s="177">
        <v>3.8</v>
      </c>
      <c r="I2207" s="177">
        <v>0</v>
      </c>
      <c r="J2207" s="177" t="s">
        <v>193</v>
      </c>
      <c r="K2207" s="177" t="s">
        <v>194</v>
      </c>
      <c r="L2207" s="177" t="s">
        <v>194</v>
      </c>
      <c r="M2207" s="177" t="s">
        <v>2305</v>
      </c>
    </row>
    <row r="2208" spans="1:13" x14ac:dyDescent="0.25">
      <c r="A2208" s="179">
        <v>42947</v>
      </c>
      <c r="B2208" s="177">
        <v>4505</v>
      </c>
      <c r="C2208" s="177" t="str">
        <f>VLOOKUP(B2208,'Chart of Accounts'!A:B,2,FALSE)</f>
        <v>Bank Charges</v>
      </c>
      <c r="D2208" s="177" t="s">
        <v>265</v>
      </c>
      <c r="E2208" s="177" t="s">
        <v>264</v>
      </c>
      <c r="F2208" s="177" t="s">
        <v>2193</v>
      </c>
      <c r="G2208" s="177" t="s">
        <v>245</v>
      </c>
      <c r="H2208" s="177">
        <v>3.8</v>
      </c>
      <c r="I2208" s="177">
        <v>0</v>
      </c>
      <c r="J2208" s="177" t="s">
        <v>193</v>
      </c>
      <c r="K2208" s="177" t="s">
        <v>194</v>
      </c>
      <c r="L2208" s="177" t="s">
        <v>194</v>
      </c>
      <c r="M2208" s="177" t="s">
        <v>2305</v>
      </c>
    </row>
    <row r="2209" spans="1:13" x14ac:dyDescent="0.25">
      <c r="A2209" s="179">
        <v>42947</v>
      </c>
      <c r="B2209" s="177">
        <v>4505</v>
      </c>
      <c r="C2209" s="177" t="str">
        <f>VLOOKUP(B2209,'Chart of Accounts'!A:B,2,FALSE)</f>
        <v>Bank Charges</v>
      </c>
      <c r="D2209" s="177" t="s">
        <v>265</v>
      </c>
      <c r="E2209" s="177" t="s">
        <v>264</v>
      </c>
      <c r="F2209" s="177" t="s">
        <v>2192</v>
      </c>
      <c r="G2209" s="177" t="s">
        <v>245</v>
      </c>
      <c r="H2209" s="177">
        <v>3.8</v>
      </c>
      <c r="I2209" s="177">
        <v>0</v>
      </c>
      <c r="J2209" s="177" t="s">
        <v>193</v>
      </c>
      <c r="K2209" s="177" t="s">
        <v>194</v>
      </c>
      <c r="L2209" s="177" t="s">
        <v>194</v>
      </c>
      <c r="M2209" s="177" t="s">
        <v>2305</v>
      </c>
    </row>
    <row r="2210" spans="1:13" x14ac:dyDescent="0.25">
      <c r="A2210" s="179">
        <v>42947</v>
      </c>
      <c r="B2210" s="177">
        <v>4505</v>
      </c>
      <c r="C2210" s="177" t="str">
        <f>VLOOKUP(B2210,'Chart of Accounts'!A:B,2,FALSE)</f>
        <v>Bank Charges</v>
      </c>
      <c r="D2210" s="177" t="s">
        <v>265</v>
      </c>
      <c r="E2210" s="177" t="s">
        <v>264</v>
      </c>
      <c r="F2210" s="177" t="s">
        <v>2309</v>
      </c>
      <c r="G2210" s="177" t="s">
        <v>245</v>
      </c>
      <c r="H2210" s="177">
        <v>3.8</v>
      </c>
      <c r="I2210" s="177">
        <v>0</v>
      </c>
      <c r="J2210" s="177" t="s">
        <v>193</v>
      </c>
      <c r="K2210" s="177" t="s">
        <v>194</v>
      </c>
      <c r="L2210" s="177" t="s">
        <v>194</v>
      </c>
      <c r="M2210" s="177" t="s">
        <v>2305</v>
      </c>
    </row>
    <row r="2211" spans="1:13" x14ac:dyDescent="0.25">
      <c r="A2211" s="179">
        <v>42947</v>
      </c>
      <c r="B2211" s="177">
        <v>4505</v>
      </c>
      <c r="C2211" s="177" t="str">
        <f>VLOOKUP(B2211,'Chart of Accounts'!A:B,2,FALSE)</f>
        <v>Bank Charges</v>
      </c>
      <c r="D2211" s="177" t="s">
        <v>265</v>
      </c>
      <c r="E2211" s="177" t="s">
        <v>264</v>
      </c>
      <c r="F2211" s="177" t="s">
        <v>2236</v>
      </c>
      <c r="G2211" s="177" t="s">
        <v>245</v>
      </c>
      <c r="H2211" s="177">
        <v>3.8</v>
      </c>
      <c r="I2211" s="177">
        <v>0</v>
      </c>
      <c r="J2211" s="177" t="s">
        <v>193</v>
      </c>
      <c r="K2211" s="177" t="s">
        <v>194</v>
      </c>
      <c r="L2211" s="177" t="s">
        <v>194</v>
      </c>
      <c r="M2211" s="177" t="s">
        <v>2305</v>
      </c>
    </row>
    <row r="2212" spans="1:13" x14ac:dyDescent="0.25">
      <c r="A2212" s="179">
        <v>42947</v>
      </c>
      <c r="B2212" s="177">
        <v>4505</v>
      </c>
      <c r="C2212" s="177" t="str">
        <f>VLOOKUP(B2212,'Chart of Accounts'!A:B,2,FALSE)</f>
        <v>Bank Charges</v>
      </c>
      <c r="D2212" s="177" t="s">
        <v>265</v>
      </c>
      <c r="E2212" s="177" t="s">
        <v>264</v>
      </c>
      <c r="F2212" s="177" t="s">
        <v>2308</v>
      </c>
      <c r="G2212" s="177" t="s">
        <v>245</v>
      </c>
      <c r="H2212" s="177">
        <v>3.8</v>
      </c>
      <c r="I2212" s="177">
        <v>0</v>
      </c>
      <c r="J2212" s="177" t="s">
        <v>193</v>
      </c>
      <c r="K2212" s="177" t="s">
        <v>194</v>
      </c>
      <c r="L2212" s="177" t="s">
        <v>194</v>
      </c>
      <c r="M2212" s="177" t="s">
        <v>2305</v>
      </c>
    </row>
    <row r="2213" spans="1:13" x14ac:dyDescent="0.25">
      <c r="A2213" s="179">
        <v>42947</v>
      </c>
      <c r="B2213" s="177">
        <v>4505</v>
      </c>
      <c r="C2213" s="177" t="str">
        <f>VLOOKUP(B2213,'Chart of Accounts'!A:B,2,FALSE)</f>
        <v>Bank Charges</v>
      </c>
      <c r="D2213" s="177" t="s">
        <v>265</v>
      </c>
      <c r="E2213" s="177" t="s">
        <v>264</v>
      </c>
      <c r="F2213" s="177" t="s">
        <v>437</v>
      </c>
      <c r="G2213" s="177" t="s">
        <v>245</v>
      </c>
      <c r="H2213" s="177">
        <v>3.8</v>
      </c>
      <c r="I2213" s="177">
        <v>0</v>
      </c>
      <c r="J2213" s="177" t="s">
        <v>193</v>
      </c>
      <c r="K2213" s="177" t="s">
        <v>194</v>
      </c>
      <c r="L2213" s="177" t="s">
        <v>194</v>
      </c>
      <c r="M2213" s="177" t="s">
        <v>2305</v>
      </c>
    </row>
    <row r="2214" spans="1:13" x14ac:dyDescent="0.25">
      <c r="A2214" s="179">
        <v>42947</v>
      </c>
      <c r="B2214" s="177">
        <v>4505</v>
      </c>
      <c r="C2214" s="177" t="str">
        <f>VLOOKUP(B2214,'Chart of Accounts'!A:B,2,FALSE)</f>
        <v>Bank Charges</v>
      </c>
      <c r="D2214" s="177" t="s">
        <v>265</v>
      </c>
      <c r="E2214" s="177" t="s">
        <v>264</v>
      </c>
      <c r="F2214" s="177" t="s">
        <v>2307</v>
      </c>
      <c r="G2214" s="177" t="s">
        <v>245</v>
      </c>
      <c r="H2214" s="177">
        <v>3.8</v>
      </c>
      <c r="I2214" s="177">
        <v>0</v>
      </c>
      <c r="J2214" s="177" t="s">
        <v>193</v>
      </c>
      <c r="K2214" s="177" t="s">
        <v>194</v>
      </c>
      <c r="L2214" s="177" t="s">
        <v>194</v>
      </c>
      <c r="M2214" s="177" t="s">
        <v>2305</v>
      </c>
    </row>
    <row r="2215" spans="1:13" x14ac:dyDescent="0.25">
      <c r="A2215" s="179">
        <v>42947</v>
      </c>
      <c r="B2215" s="177">
        <v>4505</v>
      </c>
      <c r="C2215" s="177" t="str">
        <f>VLOOKUP(B2215,'Chart of Accounts'!A:B,2,FALSE)</f>
        <v>Bank Charges</v>
      </c>
      <c r="D2215" s="177" t="s">
        <v>265</v>
      </c>
      <c r="E2215" s="177" t="s">
        <v>264</v>
      </c>
      <c r="F2215" s="177" t="s">
        <v>435</v>
      </c>
      <c r="G2215" s="177" t="s">
        <v>245</v>
      </c>
      <c r="H2215" s="177">
        <v>3.8</v>
      </c>
      <c r="I2215" s="177">
        <v>0</v>
      </c>
      <c r="J2215" s="177" t="s">
        <v>193</v>
      </c>
      <c r="K2215" s="177" t="s">
        <v>194</v>
      </c>
      <c r="L2215" s="177" t="s">
        <v>194</v>
      </c>
      <c r="M2215" s="177" t="s">
        <v>2305</v>
      </c>
    </row>
    <row r="2216" spans="1:13" x14ac:dyDescent="0.25">
      <c r="A2216" s="179">
        <v>42947</v>
      </c>
      <c r="B2216" s="177">
        <v>4505</v>
      </c>
      <c r="C2216" s="177" t="str">
        <f>VLOOKUP(B2216,'Chart of Accounts'!A:B,2,FALSE)</f>
        <v>Bank Charges</v>
      </c>
      <c r="D2216" s="177" t="s">
        <v>265</v>
      </c>
      <c r="E2216" s="177" t="s">
        <v>264</v>
      </c>
      <c r="F2216" s="177" t="s">
        <v>434</v>
      </c>
      <c r="G2216" s="177" t="s">
        <v>245</v>
      </c>
      <c r="H2216" s="177">
        <v>3.8</v>
      </c>
      <c r="I2216" s="177">
        <v>0</v>
      </c>
      <c r="J2216" s="177" t="s">
        <v>193</v>
      </c>
      <c r="K2216" s="177" t="s">
        <v>194</v>
      </c>
      <c r="L2216" s="177" t="s">
        <v>194</v>
      </c>
      <c r="M2216" s="177" t="s">
        <v>2305</v>
      </c>
    </row>
    <row r="2217" spans="1:13" x14ac:dyDescent="0.25">
      <c r="A2217" s="179">
        <v>42947</v>
      </c>
      <c r="B2217" s="177">
        <v>4505</v>
      </c>
      <c r="C2217" s="177" t="str">
        <f>VLOOKUP(B2217,'Chart of Accounts'!A:B,2,FALSE)</f>
        <v>Bank Charges</v>
      </c>
      <c r="D2217" s="177" t="s">
        <v>265</v>
      </c>
      <c r="E2217" s="177" t="s">
        <v>264</v>
      </c>
      <c r="F2217" s="177" t="s">
        <v>2189</v>
      </c>
      <c r="G2217" s="177" t="s">
        <v>245</v>
      </c>
      <c r="H2217" s="177">
        <v>3.8</v>
      </c>
      <c r="I2217" s="177">
        <v>0</v>
      </c>
      <c r="J2217" s="177" t="s">
        <v>193</v>
      </c>
      <c r="K2217" s="177" t="s">
        <v>194</v>
      </c>
      <c r="L2217" s="177" t="s">
        <v>194</v>
      </c>
      <c r="M2217" s="177" t="s">
        <v>2305</v>
      </c>
    </row>
    <row r="2218" spans="1:13" x14ac:dyDescent="0.25">
      <c r="A2218" s="179">
        <v>42947</v>
      </c>
      <c r="B2218" s="177">
        <v>4505</v>
      </c>
      <c r="C2218" s="177" t="str">
        <f>VLOOKUP(B2218,'Chart of Accounts'!A:B,2,FALSE)</f>
        <v>Bank Charges</v>
      </c>
      <c r="D2218" s="177" t="s">
        <v>265</v>
      </c>
      <c r="E2218" s="177" t="s">
        <v>264</v>
      </c>
      <c r="F2218" s="177" t="s">
        <v>1436</v>
      </c>
      <c r="G2218" s="177" t="s">
        <v>245</v>
      </c>
      <c r="H2218" s="177">
        <v>3.8</v>
      </c>
      <c r="I2218" s="177">
        <v>0</v>
      </c>
      <c r="J2218" s="177" t="s">
        <v>193</v>
      </c>
      <c r="K2218" s="177" t="s">
        <v>194</v>
      </c>
      <c r="L2218" s="177" t="s">
        <v>194</v>
      </c>
      <c r="M2218" s="177" t="s">
        <v>2305</v>
      </c>
    </row>
    <row r="2219" spans="1:13" x14ac:dyDescent="0.25">
      <c r="A2219" s="179">
        <v>42947</v>
      </c>
      <c r="B2219" s="177">
        <v>4505</v>
      </c>
      <c r="C2219" s="177" t="str">
        <f>VLOOKUP(B2219,'Chart of Accounts'!A:B,2,FALSE)</f>
        <v>Bank Charges</v>
      </c>
      <c r="D2219" s="177" t="s">
        <v>265</v>
      </c>
      <c r="E2219" s="177" t="s">
        <v>264</v>
      </c>
      <c r="F2219" s="177" t="s">
        <v>2275</v>
      </c>
      <c r="G2219" s="177" t="s">
        <v>245</v>
      </c>
      <c r="H2219" s="177">
        <v>3.8</v>
      </c>
      <c r="I2219" s="177">
        <v>0</v>
      </c>
      <c r="J2219" s="177" t="s">
        <v>193</v>
      </c>
      <c r="K2219" s="177" t="s">
        <v>194</v>
      </c>
      <c r="L2219" s="177" t="s">
        <v>194</v>
      </c>
      <c r="M2219" s="177" t="s">
        <v>2305</v>
      </c>
    </row>
    <row r="2220" spans="1:13" x14ac:dyDescent="0.25">
      <c r="A2220" s="179">
        <v>42947</v>
      </c>
      <c r="B2220" s="177">
        <v>4505</v>
      </c>
      <c r="C2220" s="177" t="str">
        <f>VLOOKUP(B2220,'Chart of Accounts'!A:B,2,FALSE)</f>
        <v>Bank Charges</v>
      </c>
      <c r="D2220" s="177" t="s">
        <v>265</v>
      </c>
      <c r="E2220" s="177" t="s">
        <v>264</v>
      </c>
      <c r="F2220" s="177" t="s">
        <v>2188</v>
      </c>
      <c r="G2220" s="177" t="s">
        <v>245</v>
      </c>
      <c r="H2220" s="177">
        <v>3.8</v>
      </c>
      <c r="I2220" s="177">
        <v>0</v>
      </c>
      <c r="J2220" s="177" t="s">
        <v>193</v>
      </c>
      <c r="K2220" s="177" t="s">
        <v>194</v>
      </c>
      <c r="L2220" s="177" t="s">
        <v>194</v>
      </c>
      <c r="M2220" s="177" t="s">
        <v>2305</v>
      </c>
    </row>
    <row r="2221" spans="1:13" x14ac:dyDescent="0.25">
      <c r="A2221" s="179">
        <v>42947</v>
      </c>
      <c r="B2221" s="177">
        <v>4505</v>
      </c>
      <c r="C2221" s="177" t="str">
        <f>VLOOKUP(B2221,'Chart of Accounts'!A:B,2,FALSE)</f>
        <v>Bank Charges</v>
      </c>
      <c r="D2221" s="177" t="s">
        <v>265</v>
      </c>
      <c r="E2221" s="177" t="s">
        <v>264</v>
      </c>
      <c r="F2221" s="177" t="s">
        <v>433</v>
      </c>
      <c r="G2221" s="177" t="s">
        <v>245</v>
      </c>
      <c r="H2221" s="177">
        <v>3.8</v>
      </c>
      <c r="I2221" s="177">
        <v>0</v>
      </c>
      <c r="J2221" s="177" t="s">
        <v>193</v>
      </c>
      <c r="K2221" s="177" t="s">
        <v>194</v>
      </c>
      <c r="L2221" s="177" t="s">
        <v>194</v>
      </c>
      <c r="M2221" s="177" t="s">
        <v>2305</v>
      </c>
    </row>
    <row r="2222" spans="1:13" x14ac:dyDescent="0.25">
      <c r="A2222" s="179">
        <v>42947</v>
      </c>
      <c r="B2222" s="177">
        <v>4505</v>
      </c>
      <c r="C2222" s="177" t="str">
        <f>VLOOKUP(B2222,'Chart of Accounts'!A:B,2,FALSE)</f>
        <v>Bank Charges</v>
      </c>
      <c r="D2222" s="177" t="s">
        <v>265</v>
      </c>
      <c r="E2222" s="177" t="s">
        <v>264</v>
      </c>
      <c r="F2222" s="177" t="s">
        <v>2187</v>
      </c>
      <c r="G2222" s="177" t="s">
        <v>245</v>
      </c>
      <c r="H2222" s="177">
        <v>3.8</v>
      </c>
      <c r="I2222" s="177">
        <v>0</v>
      </c>
      <c r="J2222" s="177" t="s">
        <v>193</v>
      </c>
      <c r="K2222" s="177" t="s">
        <v>194</v>
      </c>
      <c r="L2222" s="177" t="s">
        <v>194</v>
      </c>
      <c r="M2222" s="177" t="s">
        <v>2305</v>
      </c>
    </row>
    <row r="2223" spans="1:13" x14ac:dyDescent="0.25">
      <c r="A2223" s="179">
        <v>42947</v>
      </c>
      <c r="B2223" s="177">
        <v>4505</v>
      </c>
      <c r="C2223" s="177" t="str">
        <f>VLOOKUP(B2223,'Chart of Accounts'!A:B,2,FALSE)</f>
        <v>Bank Charges</v>
      </c>
      <c r="D2223" s="177" t="s">
        <v>265</v>
      </c>
      <c r="E2223" s="177" t="s">
        <v>264</v>
      </c>
      <c r="F2223" s="177" t="s">
        <v>2235</v>
      </c>
      <c r="G2223" s="177" t="s">
        <v>245</v>
      </c>
      <c r="H2223" s="177">
        <v>3.8</v>
      </c>
      <c r="I2223" s="177">
        <v>0</v>
      </c>
      <c r="J2223" s="177" t="s">
        <v>193</v>
      </c>
      <c r="K2223" s="177" t="s">
        <v>194</v>
      </c>
      <c r="L2223" s="177" t="s">
        <v>194</v>
      </c>
      <c r="M2223" s="177" t="s">
        <v>2305</v>
      </c>
    </row>
    <row r="2224" spans="1:13" x14ac:dyDescent="0.25">
      <c r="A2224" s="179">
        <v>42947</v>
      </c>
      <c r="B2224" s="177">
        <v>4505</v>
      </c>
      <c r="C2224" s="177" t="str">
        <f>VLOOKUP(B2224,'Chart of Accounts'!A:B,2,FALSE)</f>
        <v>Bank Charges</v>
      </c>
      <c r="D2224" s="177" t="s">
        <v>265</v>
      </c>
      <c r="E2224" s="177" t="s">
        <v>264</v>
      </c>
      <c r="F2224" s="177" t="s">
        <v>432</v>
      </c>
      <c r="G2224" s="177" t="s">
        <v>245</v>
      </c>
      <c r="H2224" s="177">
        <v>3.8</v>
      </c>
      <c r="I2224" s="177">
        <v>0</v>
      </c>
      <c r="J2224" s="177" t="s">
        <v>193</v>
      </c>
      <c r="K2224" s="177" t="s">
        <v>194</v>
      </c>
      <c r="L2224" s="177" t="s">
        <v>194</v>
      </c>
      <c r="M2224" s="177" t="s">
        <v>2305</v>
      </c>
    </row>
    <row r="2225" spans="1:13" x14ac:dyDescent="0.25">
      <c r="A2225" s="179">
        <v>42947</v>
      </c>
      <c r="B2225" s="177">
        <v>4505</v>
      </c>
      <c r="C2225" s="177" t="str">
        <f>VLOOKUP(B2225,'Chart of Accounts'!A:B,2,FALSE)</f>
        <v>Bank Charges</v>
      </c>
      <c r="D2225" s="177" t="s">
        <v>265</v>
      </c>
      <c r="E2225" s="177" t="s">
        <v>264</v>
      </c>
      <c r="F2225" s="177" t="s">
        <v>431</v>
      </c>
      <c r="G2225" s="177" t="s">
        <v>245</v>
      </c>
      <c r="H2225" s="177">
        <v>3.8</v>
      </c>
      <c r="I2225" s="177">
        <v>0</v>
      </c>
      <c r="J2225" s="177" t="s">
        <v>193</v>
      </c>
      <c r="K2225" s="177" t="s">
        <v>194</v>
      </c>
      <c r="L2225" s="177" t="s">
        <v>194</v>
      </c>
      <c r="M2225" s="177" t="s">
        <v>2305</v>
      </c>
    </row>
    <row r="2226" spans="1:13" x14ac:dyDescent="0.25">
      <c r="A2226" s="179">
        <v>42947</v>
      </c>
      <c r="B2226" s="177">
        <v>4505</v>
      </c>
      <c r="C2226" s="177" t="str">
        <f>VLOOKUP(B2226,'Chart of Accounts'!A:B,2,FALSE)</f>
        <v>Bank Charges</v>
      </c>
      <c r="D2226" s="177" t="s">
        <v>265</v>
      </c>
      <c r="E2226" s="177" t="s">
        <v>264</v>
      </c>
      <c r="F2226" s="177" t="s">
        <v>2288</v>
      </c>
      <c r="G2226" s="177" t="s">
        <v>245</v>
      </c>
      <c r="H2226" s="177">
        <v>3.8</v>
      </c>
      <c r="I2226" s="177">
        <v>0</v>
      </c>
      <c r="J2226" s="177" t="s">
        <v>193</v>
      </c>
      <c r="K2226" s="177" t="s">
        <v>194</v>
      </c>
      <c r="L2226" s="177" t="s">
        <v>194</v>
      </c>
      <c r="M2226" s="177" t="s">
        <v>2305</v>
      </c>
    </row>
    <row r="2227" spans="1:13" x14ac:dyDescent="0.25">
      <c r="A2227" s="179">
        <v>42947</v>
      </c>
      <c r="B2227" s="177">
        <v>4505</v>
      </c>
      <c r="C2227" s="177" t="str">
        <f>VLOOKUP(B2227,'Chart of Accounts'!A:B,2,FALSE)</f>
        <v>Bank Charges</v>
      </c>
      <c r="D2227" s="177" t="s">
        <v>265</v>
      </c>
      <c r="E2227" s="177" t="s">
        <v>264</v>
      </c>
      <c r="F2227" s="177" t="s">
        <v>438</v>
      </c>
      <c r="G2227" s="177" t="s">
        <v>245</v>
      </c>
      <c r="H2227" s="177">
        <v>3.8</v>
      </c>
      <c r="I2227" s="177">
        <v>0</v>
      </c>
      <c r="J2227" s="177" t="s">
        <v>193</v>
      </c>
      <c r="K2227" s="177" t="s">
        <v>194</v>
      </c>
      <c r="L2227" s="177" t="s">
        <v>194</v>
      </c>
      <c r="M2227" s="177" t="s">
        <v>2305</v>
      </c>
    </row>
    <row r="2228" spans="1:13" x14ac:dyDescent="0.25">
      <c r="A2228" s="179">
        <v>42947</v>
      </c>
      <c r="B2228" s="177">
        <v>4505</v>
      </c>
      <c r="C2228" s="177" t="str">
        <f>VLOOKUP(B2228,'Chart of Accounts'!A:B,2,FALSE)</f>
        <v>Bank Charges</v>
      </c>
      <c r="D2228" s="177" t="s">
        <v>265</v>
      </c>
      <c r="E2228" s="177" t="s">
        <v>264</v>
      </c>
      <c r="F2228" s="177" t="s">
        <v>2306</v>
      </c>
      <c r="G2228" s="177" t="s">
        <v>245</v>
      </c>
      <c r="H2228" s="177">
        <v>3.8</v>
      </c>
      <c r="I2228" s="177">
        <v>0</v>
      </c>
      <c r="J2228" s="177" t="s">
        <v>193</v>
      </c>
      <c r="K2228" s="177" t="s">
        <v>194</v>
      </c>
      <c r="L2228" s="177" t="s">
        <v>194</v>
      </c>
      <c r="M2228" s="177" t="s">
        <v>2305</v>
      </c>
    </row>
    <row r="2229" spans="1:13" x14ac:dyDescent="0.25">
      <c r="A2229" s="179">
        <v>42947</v>
      </c>
      <c r="B2229" s="177">
        <v>4505</v>
      </c>
      <c r="C2229" s="177" t="str">
        <f>VLOOKUP(B2229,'Chart of Accounts'!A:B,2,FALSE)</f>
        <v>Bank Charges</v>
      </c>
      <c r="D2229" s="177" t="s">
        <v>265</v>
      </c>
      <c r="E2229" s="177" t="s">
        <v>264</v>
      </c>
      <c r="F2229" s="177" t="s">
        <v>430</v>
      </c>
      <c r="G2229" s="177" t="s">
        <v>245</v>
      </c>
      <c r="H2229" s="177">
        <v>3.8</v>
      </c>
      <c r="I2229" s="177">
        <v>0</v>
      </c>
      <c r="J2229" s="177" t="s">
        <v>193</v>
      </c>
      <c r="K2229" s="177" t="s">
        <v>194</v>
      </c>
      <c r="L2229" s="177" t="s">
        <v>194</v>
      </c>
      <c r="M2229" s="177" t="s">
        <v>2305</v>
      </c>
    </row>
    <row r="2230" spans="1:13" x14ac:dyDescent="0.25">
      <c r="A2230" s="179">
        <v>42947</v>
      </c>
      <c r="B2230" s="177">
        <v>4505</v>
      </c>
      <c r="C2230" s="177" t="str">
        <f>VLOOKUP(B2230,'Chart of Accounts'!A:B,2,FALSE)</f>
        <v>Bank Charges</v>
      </c>
      <c r="D2230" s="177" t="s">
        <v>265</v>
      </c>
      <c r="E2230" s="177" t="s">
        <v>264</v>
      </c>
      <c r="F2230" s="177" t="s">
        <v>419</v>
      </c>
      <c r="G2230" s="177" t="s">
        <v>245</v>
      </c>
      <c r="H2230" s="177">
        <v>3.8</v>
      </c>
      <c r="I2230" s="177">
        <v>0</v>
      </c>
      <c r="J2230" s="177" t="s">
        <v>193</v>
      </c>
      <c r="K2230" s="177" t="s">
        <v>194</v>
      </c>
      <c r="L2230" s="177" t="s">
        <v>194</v>
      </c>
      <c r="M2230" s="177" t="s">
        <v>2305</v>
      </c>
    </row>
    <row r="2231" spans="1:13" x14ac:dyDescent="0.25">
      <c r="A2231" s="179">
        <v>42947</v>
      </c>
      <c r="B2231" s="177">
        <v>4505</v>
      </c>
      <c r="C2231" s="177" t="str">
        <f>VLOOKUP(B2231,'Chart of Accounts'!A:B,2,FALSE)</f>
        <v>Bank Charges</v>
      </c>
      <c r="D2231" s="177" t="s">
        <v>265</v>
      </c>
      <c r="E2231" s="177" t="s">
        <v>264</v>
      </c>
      <c r="F2231" s="177" t="s">
        <v>2210</v>
      </c>
      <c r="G2231" s="177" t="s">
        <v>245</v>
      </c>
      <c r="H2231" s="177">
        <v>3.8</v>
      </c>
      <c r="I2231" s="177">
        <v>0</v>
      </c>
      <c r="J2231" s="177" t="s">
        <v>193</v>
      </c>
      <c r="K2231" s="177" t="s">
        <v>194</v>
      </c>
      <c r="L2231" s="177" t="s">
        <v>194</v>
      </c>
      <c r="M2231" s="177" t="s">
        <v>2305</v>
      </c>
    </row>
    <row r="2232" spans="1:13" x14ac:dyDescent="0.25">
      <c r="A2232" s="179">
        <v>42947</v>
      </c>
      <c r="B2232" s="177">
        <v>4505</v>
      </c>
      <c r="C2232" s="177" t="str">
        <f>VLOOKUP(B2232,'Chart of Accounts'!A:B,2,FALSE)</f>
        <v>Bank Charges</v>
      </c>
      <c r="D2232" s="177" t="s">
        <v>265</v>
      </c>
      <c r="E2232" s="177" t="s">
        <v>264</v>
      </c>
      <c r="F2232" s="177" t="s">
        <v>2185</v>
      </c>
      <c r="G2232" s="177" t="s">
        <v>245</v>
      </c>
      <c r="H2232" s="177">
        <v>3.8</v>
      </c>
      <c r="I2232" s="177">
        <v>0</v>
      </c>
      <c r="J2232" s="177" t="s">
        <v>193</v>
      </c>
      <c r="K2232" s="177" t="s">
        <v>194</v>
      </c>
      <c r="L2232" s="177" t="s">
        <v>194</v>
      </c>
      <c r="M2232" s="177" t="s">
        <v>2305</v>
      </c>
    </row>
    <row r="2233" spans="1:13" x14ac:dyDescent="0.25">
      <c r="A2233" s="179">
        <v>42947</v>
      </c>
      <c r="B2233" s="177">
        <v>4505</v>
      </c>
      <c r="C2233" s="177" t="str">
        <f>VLOOKUP(B2233,'Chart of Accounts'!A:B,2,FALSE)</f>
        <v>Bank Charges</v>
      </c>
      <c r="D2233" s="177" t="s">
        <v>265</v>
      </c>
      <c r="E2233" s="177" t="s">
        <v>264</v>
      </c>
      <c r="F2233" s="177" t="s">
        <v>417</v>
      </c>
      <c r="G2233" s="177" t="s">
        <v>245</v>
      </c>
      <c r="H2233" s="177">
        <v>3.8</v>
      </c>
      <c r="I2233" s="177">
        <v>0</v>
      </c>
      <c r="J2233" s="177" t="s">
        <v>193</v>
      </c>
      <c r="K2233" s="177" t="s">
        <v>194</v>
      </c>
      <c r="L2233" s="177" t="s">
        <v>194</v>
      </c>
      <c r="M2233" s="177" t="s">
        <v>2305</v>
      </c>
    </row>
    <row r="2234" spans="1:13" x14ac:dyDescent="0.25">
      <c r="A2234" s="179">
        <v>42947</v>
      </c>
      <c r="B2234" s="177">
        <v>4505</v>
      </c>
      <c r="C2234" s="177" t="str">
        <f>VLOOKUP(B2234,'Chart of Accounts'!A:B,2,FALSE)</f>
        <v>Bank Charges</v>
      </c>
      <c r="D2234" s="177" t="s">
        <v>265</v>
      </c>
      <c r="E2234" s="177" t="s">
        <v>264</v>
      </c>
      <c r="F2234" s="177" t="s">
        <v>428</v>
      </c>
      <c r="G2234" s="177" t="s">
        <v>245</v>
      </c>
      <c r="H2234" s="177">
        <v>3.8</v>
      </c>
      <c r="I2234" s="177">
        <v>0</v>
      </c>
      <c r="J2234" s="177" t="s">
        <v>193</v>
      </c>
      <c r="K2234" s="177" t="s">
        <v>194</v>
      </c>
      <c r="L2234" s="177" t="s">
        <v>194</v>
      </c>
      <c r="M2234" s="177" t="s">
        <v>2305</v>
      </c>
    </row>
    <row r="2235" spans="1:13" x14ac:dyDescent="0.25">
      <c r="A2235" s="179">
        <v>42947</v>
      </c>
      <c r="B2235" s="177">
        <v>4505</v>
      </c>
      <c r="C2235" s="177" t="str">
        <f>VLOOKUP(B2235,'Chart of Accounts'!A:B,2,FALSE)</f>
        <v>Bank Charges</v>
      </c>
      <c r="D2235" s="177" t="s">
        <v>265</v>
      </c>
      <c r="E2235" s="177" t="s">
        <v>264</v>
      </c>
      <c r="F2235" s="177" t="s">
        <v>2209</v>
      </c>
      <c r="G2235" s="177" t="s">
        <v>245</v>
      </c>
      <c r="H2235" s="177">
        <v>3.8</v>
      </c>
      <c r="I2235" s="177">
        <v>0</v>
      </c>
      <c r="J2235" s="177" t="s">
        <v>193</v>
      </c>
      <c r="K2235" s="177" t="s">
        <v>194</v>
      </c>
      <c r="L2235" s="177" t="s">
        <v>194</v>
      </c>
      <c r="M2235" s="177" t="s">
        <v>2305</v>
      </c>
    </row>
    <row r="2236" spans="1:13" x14ac:dyDescent="0.25">
      <c r="A2236" s="179">
        <v>42947</v>
      </c>
      <c r="B2236" s="177">
        <v>4505</v>
      </c>
      <c r="C2236" s="177" t="str">
        <f>VLOOKUP(B2236,'Chart of Accounts'!A:B,2,FALSE)</f>
        <v>Bank Charges</v>
      </c>
      <c r="D2236" s="177" t="s">
        <v>265</v>
      </c>
      <c r="E2236" s="177" t="s">
        <v>264</v>
      </c>
      <c r="F2236" s="177" t="s">
        <v>2274</v>
      </c>
      <c r="G2236" s="177" t="s">
        <v>245</v>
      </c>
      <c r="H2236" s="177">
        <v>3.8</v>
      </c>
      <c r="I2236" s="177">
        <v>0</v>
      </c>
      <c r="J2236" s="177" t="s">
        <v>193</v>
      </c>
      <c r="K2236" s="177" t="s">
        <v>194</v>
      </c>
      <c r="L2236" s="177" t="s">
        <v>194</v>
      </c>
      <c r="M2236" s="177" t="s">
        <v>2305</v>
      </c>
    </row>
    <row r="2237" spans="1:13" x14ac:dyDescent="0.25">
      <c r="A2237" s="179">
        <v>42947</v>
      </c>
      <c r="B2237" s="177">
        <v>4505</v>
      </c>
      <c r="C2237" s="177" t="str">
        <f>VLOOKUP(B2237,'Chart of Accounts'!A:B,2,FALSE)</f>
        <v>Bank Charges</v>
      </c>
      <c r="D2237" s="177" t="s">
        <v>265</v>
      </c>
      <c r="E2237" s="177" t="s">
        <v>264</v>
      </c>
      <c r="F2237" s="177" t="s">
        <v>2299</v>
      </c>
      <c r="G2237" s="177" t="s">
        <v>245</v>
      </c>
      <c r="H2237" s="177">
        <v>3.8</v>
      </c>
      <c r="I2237" s="177">
        <v>0</v>
      </c>
      <c r="J2237" s="177" t="s">
        <v>193</v>
      </c>
      <c r="K2237" s="177" t="s">
        <v>194</v>
      </c>
      <c r="L2237" s="177" t="s">
        <v>194</v>
      </c>
      <c r="M2237" s="177" t="s">
        <v>2305</v>
      </c>
    </row>
    <row r="2238" spans="1:13" x14ac:dyDescent="0.25">
      <c r="A2238" s="179">
        <v>42947</v>
      </c>
      <c r="B2238" s="177">
        <v>4505</v>
      </c>
      <c r="C2238" s="177" t="str">
        <f>VLOOKUP(B2238,'Chart of Accounts'!A:B,2,FALSE)</f>
        <v>Bank Charges</v>
      </c>
      <c r="D2238" s="177" t="s">
        <v>265</v>
      </c>
      <c r="E2238" s="177" t="s">
        <v>264</v>
      </c>
      <c r="F2238" s="177" t="s">
        <v>398</v>
      </c>
      <c r="G2238" s="177" t="s">
        <v>245</v>
      </c>
      <c r="H2238" s="177">
        <v>3.8</v>
      </c>
      <c r="I2238" s="177">
        <v>0</v>
      </c>
      <c r="J2238" s="177" t="s">
        <v>193</v>
      </c>
      <c r="K2238" s="177" t="s">
        <v>194</v>
      </c>
      <c r="L2238" s="177" t="s">
        <v>194</v>
      </c>
      <c r="M2238" s="177" t="s">
        <v>2305</v>
      </c>
    </row>
    <row r="2239" spans="1:13" x14ac:dyDescent="0.25">
      <c r="A2239" s="179">
        <v>42948</v>
      </c>
      <c r="B2239" s="177">
        <v>4505</v>
      </c>
      <c r="C2239" s="177" t="str">
        <f>VLOOKUP(B2239,'Chart of Accounts'!A:B,2,FALSE)</f>
        <v>Bank Charges</v>
      </c>
      <c r="D2239" s="177" t="s">
        <v>265</v>
      </c>
      <c r="E2239" s="177" t="s">
        <v>264</v>
      </c>
      <c r="F2239" s="177" t="s">
        <v>2284</v>
      </c>
      <c r="G2239" s="177" t="s">
        <v>245</v>
      </c>
      <c r="H2239" s="177">
        <v>-8.74</v>
      </c>
      <c r="I2239" s="177">
        <v>0</v>
      </c>
      <c r="J2239" s="177" t="s">
        <v>193</v>
      </c>
      <c r="K2239" s="177" t="s">
        <v>194</v>
      </c>
      <c r="L2239" s="177" t="s">
        <v>194</v>
      </c>
      <c r="M2239" s="177" t="s">
        <v>2304</v>
      </c>
    </row>
    <row r="2240" spans="1:13" x14ac:dyDescent="0.25">
      <c r="A2240" s="179">
        <v>42948</v>
      </c>
      <c r="B2240" s="177">
        <v>4505</v>
      </c>
      <c r="C2240" s="177" t="str">
        <f>VLOOKUP(B2240,'Chart of Accounts'!A:B,2,FALSE)</f>
        <v>Bank Charges</v>
      </c>
      <c r="D2240" s="177" t="s">
        <v>265</v>
      </c>
      <c r="E2240" s="177" t="s">
        <v>264</v>
      </c>
      <c r="F2240" s="177" t="s">
        <v>2284</v>
      </c>
      <c r="G2240" s="177" t="s">
        <v>245</v>
      </c>
      <c r="H2240" s="177">
        <v>-7.4</v>
      </c>
      <c r="I2240" s="177">
        <v>0</v>
      </c>
      <c r="J2240" s="177" t="s">
        <v>193</v>
      </c>
      <c r="K2240" s="177" t="s">
        <v>194</v>
      </c>
      <c r="L2240" s="177" t="s">
        <v>194</v>
      </c>
      <c r="M2240" s="177" t="s">
        <v>2304</v>
      </c>
    </row>
    <row r="2241" spans="1:13" x14ac:dyDescent="0.25">
      <c r="A2241" s="179">
        <v>42948</v>
      </c>
      <c r="B2241" s="177">
        <v>4505</v>
      </c>
      <c r="C2241" s="177" t="str">
        <f>VLOOKUP(B2241,'Chart of Accounts'!A:B,2,FALSE)</f>
        <v>Bank Charges</v>
      </c>
      <c r="D2241" s="177" t="s">
        <v>265</v>
      </c>
      <c r="E2241" s="177" t="s">
        <v>264</v>
      </c>
      <c r="F2241" s="177" t="s">
        <v>602</v>
      </c>
      <c r="G2241" s="177" t="s">
        <v>245</v>
      </c>
      <c r="H2241" s="177">
        <v>10</v>
      </c>
      <c r="I2241" s="177">
        <v>0</v>
      </c>
      <c r="K2241" s="177" t="s">
        <v>2171</v>
      </c>
      <c r="M2241" s="177" t="s">
        <v>2303</v>
      </c>
    </row>
    <row r="2242" spans="1:13" x14ac:dyDescent="0.25">
      <c r="A2242" s="179">
        <v>42962</v>
      </c>
      <c r="B2242" s="177">
        <v>4505</v>
      </c>
      <c r="C2242" s="177" t="str">
        <f>VLOOKUP(B2242,'Chart of Accounts'!A:B,2,FALSE)</f>
        <v>Bank Charges</v>
      </c>
      <c r="D2242" s="177" t="s">
        <v>265</v>
      </c>
      <c r="E2242" s="177" t="s">
        <v>264</v>
      </c>
      <c r="F2242" s="177" t="s">
        <v>2302</v>
      </c>
      <c r="G2242" s="177" t="s">
        <v>245</v>
      </c>
      <c r="H2242" s="178">
        <v>-1137.9000000000001</v>
      </c>
      <c r="I2242" s="177">
        <v>0</v>
      </c>
      <c r="J2242" s="177" t="s">
        <v>2171</v>
      </c>
      <c r="K2242" s="177" t="s">
        <v>262</v>
      </c>
      <c r="L2242" s="177" t="s">
        <v>262</v>
      </c>
      <c r="M2242" s="177" t="s">
        <v>2301</v>
      </c>
    </row>
    <row r="2243" spans="1:13" x14ac:dyDescent="0.25">
      <c r="A2243" s="179">
        <v>42976</v>
      </c>
      <c r="B2243" s="177">
        <v>4505</v>
      </c>
      <c r="C2243" s="177" t="str">
        <f>VLOOKUP(B2243,'Chart of Accounts'!A:B,2,FALSE)</f>
        <v>Bank Charges</v>
      </c>
      <c r="D2243" s="177" t="s">
        <v>265</v>
      </c>
      <c r="E2243" s="177" t="s">
        <v>264</v>
      </c>
      <c r="F2243" s="177" t="s">
        <v>452</v>
      </c>
      <c r="G2243" s="177" t="s">
        <v>245</v>
      </c>
      <c r="H2243" s="177">
        <v>3.8</v>
      </c>
      <c r="I2243" s="177">
        <v>0</v>
      </c>
      <c r="J2243" s="177" t="s">
        <v>193</v>
      </c>
      <c r="K2243" s="177" t="s">
        <v>194</v>
      </c>
      <c r="L2243" s="177" t="s">
        <v>194</v>
      </c>
      <c r="M2243" s="177" t="s">
        <v>2298</v>
      </c>
    </row>
    <row r="2244" spans="1:13" x14ac:dyDescent="0.25">
      <c r="A2244" s="179">
        <v>42976</v>
      </c>
      <c r="B2244" s="177">
        <v>4505</v>
      </c>
      <c r="C2244" s="177" t="str">
        <f>VLOOKUP(B2244,'Chart of Accounts'!A:B,2,FALSE)</f>
        <v>Bank Charges</v>
      </c>
      <c r="D2244" s="177" t="s">
        <v>265</v>
      </c>
      <c r="E2244" s="177" t="s">
        <v>264</v>
      </c>
      <c r="F2244" s="177" t="s">
        <v>2214</v>
      </c>
      <c r="G2244" s="177" t="s">
        <v>245</v>
      </c>
      <c r="H2244" s="177">
        <v>3.8</v>
      </c>
      <c r="I2244" s="177">
        <v>0</v>
      </c>
      <c r="J2244" s="177" t="s">
        <v>193</v>
      </c>
      <c r="K2244" s="177" t="s">
        <v>194</v>
      </c>
      <c r="L2244" s="177" t="s">
        <v>194</v>
      </c>
      <c r="M2244" s="177" t="s">
        <v>2298</v>
      </c>
    </row>
    <row r="2245" spans="1:13" x14ac:dyDescent="0.25">
      <c r="A2245" s="179">
        <v>42976</v>
      </c>
      <c r="B2245" s="177">
        <v>4505</v>
      </c>
      <c r="C2245" s="177" t="str">
        <f>VLOOKUP(B2245,'Chart of Accounts'!A:B,2,FALSE)</f>
        <v>Bank Charges</v>
      </c>
      <c r="D2245" s="177" t="s">
        <v>265</v>
      </c>
      <c r="E2245" s="177" t="s">
        <v>264</v>
      </c>
      <c r="F2245" s="177" t="s">
        <v>2213</v>
      </c>
      <c r="G2245" s="177" t="s">
        <v>245</v>
      </c>
      <c r="H2245" s="177">
        <v>3.8</v>
      </c>
      <c r="I2245" s="177">
        <v>0</v>
      </c>
      <c r="J2245" s="177" t="s">
        <v>193</v>
      </c>
      <c r="K2245" s="177" t="s">
        <v>194</v>
      </c>
      <c r="L2245" s="177" t="s">
        <v>194</v>
      </c>
      <c r="M2245" s="177" t="s">
        <v>2298</v>
      </c>
    </row>
    <row r="2246" spans="1:13" x14ac:dyDescent="0.25">
      <c r="A2246" s="179">
        <v>42976</v>
      </c>
      <c r="B2246" s="177">
        <v>4505</v>
      </c>
      <c r="C2246" s="177" t="str">
        <f>VLOOKUP(B2246,'Chart of Accounts'!A:B,2,FALSE)</f>
        <v>Bank Charges</v>
      </c>
      <c r="D2246" s="177" t="s">
        <v>265</v>
      </c>
      <c r="E2246" s="177" t="s">
        <v>264</v>
      </c>
      <c r="F2246" s="177" t="s">
        <v>2198</v>
      </c>
      <c r="G2246" s="177" t="s">
        <v>245</v>
      </c>
      <c r="H2246" s="177">
        <v>3.8</v>
      </c>
      <c r="I2246" s="177">
        <v>0</v>
      </c>
      <c r="J2246" s="177" t="s">
        <v>193</v>
      </c>
      <c r="K2246" s="177" t="s">
        <v>194</v>
      </c>
      <c r="L2246" s="177" t="s">
        <v>194</v>
      </c>
      <c r="M2246" s="177" t="s">
        <v>2298</v>
      </c>
    </row>
    <row r="2247" spans="1:13" x14ac:dyDescent="0.25">
      <c r="A2247" s="179">
        <v>42976</v>
      </c>
      <c r="B2247" s="177">
        <v>4505</v>
      </c>
      <c r="C2247" s="177" t="str">
        <f>VLOOKUP(B2247,'Chart of Accounts'!A:B,2,FALSE)</f>
        <v>Bank Charges</v>
      </c>
      <c r="D2247" s="177" t="s">
        <v>265</v>
      </c>
      <c r="E2247" s="177" t="s">
        <v>264</v>
      </c>
      <c r="F2247" s="177" t="s">
        <v>451</v>
      </c>
      <c r="G2247" s="177" t="s">
        <v>245</v>
      </c>
      <c r="H2247" s="177">
        <v>3.8</v>
      </c>
      <c r="I2247" s="177">
        <v>0</v>
      </c>
      <c r="J2247" s="177" t="s">
        <v>193</v>
      </c>
      <c r="K2247" s="177" t="s">
        <v>194</v>
      </c>
      <c r="L2247" s="177" t="s">
        <v>194</v>
      </c>
      <c r="M2247" s="177" t="s">
        <v>2298</v>
      </c>
    </row>
    <row r="2248" spans="1:13" x14ac:dyDescent="0.25">
      <c r="A2248" s="179">
        <v>42976</v>
      </c>
      <c r="B2248" s="177">
        <v>4505</v>
      </c>
      <c r="C2248" s="177" t="str">
        <f>VLOOKUP(B2248,'Chart of Accounts'!A:B,2,FALSE)</f>
        <v>Bank Charges</v>
      </c>
      <c r="D2248" s="177" t="s">
        <v>265</v>
      </c>
      <c r="E2248" s="177" t="s">
        <v>264</v>
      </c>
      <c r="F2248" s="177" t="s">
        <v>2212</v>
      </c>
      <c r="G2248" s="177" t="s">
        <v>245</v>
      </c>
      <c r="H2248" s="177">
        <v>3.8</v>
      </c>
      <c r="I2248" s="177">
        <v>0</v>
      </c>
      <c r="J2248" s="177" t="s">
        <v>193</v>
      </c>
      <c r="K2248" s="177" t="s">
        <v>194</v>
      </c>
      <c r="L2248" s="177" t="s">
        <v>194</v>
      </c>
      <c r="M2248" s="177" t="s">
        <v>2298</v>
      </c>
    </row>
    <row r="2249" spans="1:13" x14ac:dyDescent="0.25">
      <c r="A2249" s="179">
        <v>42976</v>
      </c>
      <c r="B2249" s="177">
        <v>4505</v>
      </c>
      <c r="C2249" s="177" t="str">
        <f>VLOOKUP(B2249,'Chart of Accounts'!A:B,2,FALSE)</f>
        <v>Bank Charges</v>
      </c>
      <c r="D2249" s="177" t="s">
        <v>265</v>
      </c>
      <c r="E2249" s="177" t="s">
        <v>264</v>
      </c>
      <c r="F2249" s="177" t="s">
        <v>2197</v>
      </c>
      <c r="G2249" s="177" t="s">
        <v>245</v>
      </c>
      <c r="H2249" s="177">
        <v>3.8</v>
      </c>
      <c r="I2249" s="177">
        <v>0</v>
      </c>
      <c r="J2249" s="177" t="s">
        <v>193</v>
      </c>
      <c r="K2249" s="177" t="s">
        <v>194</v>
      </c>
      <c r="L2249" s="177" t="s">
        <v>194</v>
      </c>
      <c r="M2249" s="177" t="s">
        <v>2298</v>
      </c>
    </row>
    <row r="2250" spans="1:13" x14ac:dyDescent="0.25">
      <c r="A2250" s="179">
        <v>42976</v>
      </c>
      <c r="B2250" s="177">
        <v>4505</v>
      </c>
      <c r="C2250" s="177" t="str">
        <f>VLOOKUP(B2250,'Chart of Accounts'!A:B,2,FALSE)</f>
        <v>Bank Charges</v>
      </c>
      <c r="D2250" s="177" t="s">
        <v>265</v>
      </c>
      <c r="E2250" s="177" t="s">
        <v>264</v>
      </c>
      <c r="F2250" s="177" t="s">
        <v>450</v>
      </c>
      <c r="G2250" s="177" t="s">
        <v>245</v>
      </c>
      <c r="H2250" s="177">
        <v>3.8</v>
      </c>
      <c r="I2250" s="177">
        <v>0</v>
      </c>
      <c r="J2250" s="177" t="s">
        <v>193</v>
      </c>
      <c r="K2250" s="177" t="s">
        <v>194</v>
      </c>
      <c r="L2250" s="177" t="s">
        <v>194</v>
      </c>
      <c r="M2250" s="177" t="s">
        <v>2298</v>
      </c>
    </row>
    <row r="2251" spans="1:13" x14ac:dyDescent="0.25">
      <c r="A2251" s="179">
        <v>42976</v>
      </c>
      <c r="B2251" s="177">
        <v>4505</v>
      </c>
      <c r="C2251" s="177" t="str">
        <f>VLOOKUP(B2251,'Chart of Accounts'!A:B,2,FALSE)</f>
        <v>Bank Charges</v>
      </c>
      <c r="D2251" s="177" t="s">
        <v>265</v>
      </c>
      <c r="E2251" s="177" t="s">
        <v>264</v>
      </c>
      <c r="F2251" s="177" t="s">
        <v>2196</v>
      </c>
      <c r="G2251" s="177" t="s">
        <v>245</v>
      </c>
      <c r="H2251" s="177">
        <v>3.8</v>
      </c>
      <c r="I2251" s="177">
        <v>0</v>
      </c>
      <c r="J2251" s="177" t="s">
        <v>193</v>
      </c>
      <c r="K2251" s="177" t="s">
        <v>194</v>
      </c>
      <c r="L2251" s="177" t="s">
        <v>194</v>
      </c>
      <c r="M2251" s="177" t="s">
        <v>2298</v>
      </c>
    </row>
    <row r="2252" spans="1:13" x14ac:dyDescent="0.25">
      <c r="A2252" s="179">
        <v>42976</v>
      </c>
      <c r="B2252" s="177">
        <v>4505</v>
      </c>
      <c r="C2252" s="177" t="str">
        <f>VLOOKUP(B2252,'Chart of Accounts'!A:B,2,FALSE)</f>
        <v>Bank Charges</v>
      </c>
      <c r="D2252" s="177" t="s">
        <v>265</v>
      </c>
      <c r="E2252" s="177" t="s">
        <v>264</v>
      </c>
      <c r="F2252" s="177" t="s">
        <v>2195</v>
      </c>
      <c r="G2252" s="177" t="s">
        <v>245</v>
      </c>
      <c r="H2252" s="177">
        <v>3.8</v>
      </c>
      <c r="I2252" s="177">
        <v>0</v>
      </c>
      <c r="J2252" s="177" t="s">
        <v>193</v>
      </c>
      <c r="K2252" s="177" t="s">
        <v>194</v>
      </c>
      <c r="L2252" s="177" t="s">
        <v>194</v>
      </c>
      <c r="M2252" s="177" t="s">
        <v>2298</v>
      </c>
    </row>
    <row r="2253" spans="1:13" x14ac:dyDescent="0.25">
      <c r="A2253" s="179">
        <v>42976</v>
      </c>
      <c r="B2253" s="177">
        <v>4505</v>
      </c>
      <c r="C2253" s="177" t="str">
        <f>VLOOKUP(B2253,'Chart of Accounts'!A:B,2,FALSE)</f>
        <v>Bank Charges</v>
      </c>
      <c r="D2253" s="177" t="s">
        <v>265</v>
      </c>
      <c r="E2253" s="177" t="s">
        <v>264</v>
      </c>
      <c r="F2253" s="177" t="s">
        <v>447</v>
      </c>
      <c r="G2253" s="177" t="s">
        <v>245</v>
      </c>
      <c r="H2253" s="177">
        <v>3.8</v>
      </c>
      <c r="I2253" s="177">
        <v>0</v>
      </c>
      <c r="J2253" s="177" t="s">
        <v>193</v>
      </c>
      <c r="K2253" s="177" t="s">
        <v>194</v>
      </c>
      <c r="L2253" s="177" t="s">
        <v>194</v>
      </c>
      <c r="M2253" s="177" t="s">
        <v>2298</v>
      </c>
    </row>
    <row r="2254" spans="1:13" x14ac:dyDescent="0.25">
      <c r="A2254" s="179">
        <v>42976</v>
      </c>
      <c r="B2254" s="177">
        <v>4505</v>
      </c>
      <c r="C2254" s="177" t="str">
        <f>VLOOKUP(B2254,'Chart of Accounts'!A:B,2,FALSE)</f>
        <v>Bank Charges</v>
      </c>
      <c r="D2254" s="177" t="s">
        <v>265</v>
      </c>
      <c r="E2254" s="177" t="s">
        <v>264</v>
      </c>
      <c r="F2254" s="177" t="s">
        <v>446</v>
      </c>
      <c r="G2254" s="177" t="s">
        <v>245</v>
      </c>
      <c r="H2254" s="177">
        <v>3.8</v>
      </c>
      <c r="I2254" s="177">
        <v>0</v>
      </c>
      <c r="J2254" s="177" t="s">
        <v>193</v>
      </c>
      <c r="K2254" s="177" t="s">
        <v>194</v>
      </c>
      <c r="L2254" s="177" t="s">
        <v>194</v>
      </c>
      <c r="M2254" s="177" t="s">
        <v>2298</v>
      </c>
    </row>
    <row r="2255" spans="1:13" x14ac:dyDescent="0.25">
      <c r="A2255" s="179">
        <v>42976</v>
      </c>
      <c r="B2255" s="177">
        <v>4505</v>
      </c>
      <c r="C2255" s="177" t="str">
        <f>VLOOKUP(B2255,'Chart of Accounts'!A:B,2,FALSE)</f>
        <v>Bank Charges</v>
      </c>
      <c r="D2255" s="177" t="s">
        <v>265</v>
      </c>
      <c r="E2255" s="177" t="s">
        <v>264</v>
      </c>
      <c r="F2255" s="177" t="s">
        <v>445</v>
      </c>
      <c r="G2255" s="177" t="s">
        <v>245</v>
      </c>
      <c r="H2255" s="177">
        <v>3.8</v>
      </c>
      <c r="I2255" s="177">
        <v>0</v>
      </c>
      <c r="J2255" s="177" t="s">
        <v>193</v>
      </c>
      <c r="K2255" s="177" t="s">
        <v>194</v>
      </c>
      <c r="L2255" s="177" t="s">
        <v>194</v>
      </c>
      <c r="M2255" s="177" t="s">
        <v>2298</v>
      </c>
    </row>
    <row r="2256" spans="1:13" x14ac:dyDescent="0.25">
      <c r="A2256" s="179">
        <v>42976</v>
      </c>
      <c r="B2256" s="177">
        <v>4505</v>
      </c>
      <c r="C2256" s="177" t="str">
        <f>VLOOKUP(B2256,'Chart of Accounts'!A:B,2,FALSE)</f>
        <v>Bank Charges</v>
      </c>
      <c r="D2256" s="177" t="s">
        <v>265</v>
      </c>
      <c r="E2256" s="177" t="s">
        <v>264</v>
      </c>
      <c r="F2256" s="177" t="s">
        <v>444</v>
      </c>
      <c r="G2256" s="177" t="s">
        <v>245</v>
      </c>
      <c r="H2256" s="177">
        <v>3.8</v>
      </c>
      <c r="I2256" s="177">
        <v>0</v>
      </c>
      <c r="J2256" s="177" t="s">
        <v>193</v>
      </c>
      <c r="K2256" s="177" t="s">
        <v>194</v>
      </c>
      <c r="L2256" s="177" t="s">
        <v>194</v>
      </c>
      <c r="M2256" s="177" t="s">
        <v>2298</v>
      </c>
    </row>
    <row r="2257" spans="1:13" x14ac:dyDescent="0.25">
      <c r="A2257" s="179">
        <v>42976</v>
      </c>
      <c r="B2257" s="177">
        <v>4505</v>
      </c>
      <c r="C2257" s="177" t="str">
        <f>VLOOKUP(B2257,'Chart of Accounts'!A:B,2,FALSE)</f>
        <v>Bank Charges</v>
      </c>
      <c r="D2257" s="177" t="s">
        <v>265</v>
      </c>
      <c r="E2257" s="177" t="s">
        <v>264</v>
      </c>
      <c r="F2257" s="177" t="s">
        <v>443</v>
      </c>
      <c r="G2257" s="177" t="s">
        <v>245</v>
      </c>
      <c r="H2257" s="177">
        <v>3.8</v>
      </c>
      <c r="I2257" s="177">
        <v>0</v>
      </c>
      <c r="J2257" s="177" t="s">
        <v>193</v>
      </c>
      <c r="K2257" s="177" t="s">
        <v>194</v>
      </c>
      <c r="L2257" s="177" t="s">
        <v>194</v>
      </c>
      <c r="M2257" s="177" t="s">
        <v>2298</v>
      </c>
    </row>
    <row r="2258" spans="1:13" x14ac:dyDescent="0.25">
      <c r="A2258" s="179">
        <v>42976</v>
      </c>
      <c r="B2258" s="177">
        <v>4505</v>
      </c>
      <c r="C2258" s="177" t="str">
        <f>VLOOKUP(B2258,'Chart of Accounts'!A:B,2,FALSE)</f>
        <v>Bank Charges</v>
      </c>
      <c r="D2258" s="177" t="s">
        <v>265</v>
      </c>
      <c r="E2258" s="177" t="s">
        <v>264</v>
      </c>
      <c r="F2258" s="177" t="s">
        <v>405</v>
      </c>
      <c r="G2258" s="177" t="s">
        <v>245</v>
      </c>
      <c r="H2258" s="177">
        <v>3.8</v>
      </c>
      <c r="I2258" s="177">
        <v>0</v>
      </c>
      <c r="J2258" s="177" t="s">
        <v>193</v>
      </c>
      <c r="K2258" s="177" t="s">
        <v>194</v>
      </c>
      <c r="L2258" s="177" t="s">
        <v>194</v>
      </c>
      <c r="M2258" s="177" t="s">
        <v>2298</v>
      </c>
    </row>
    <row r="2259" spans="1:13" x14ac:dyDescent="0.25">
      <c r="A2259" s="179">
        <v>42976</v>
      </c>
      <c r="B2259" s="177">
        <v>4505</v>
      </c>
      <c r="C2259" s="177" t="str">
        <f>VLOOKUP(B2259,'Chart of Accounts'!A:B,2,FALSE)</f>
        <v>Bank Charges</v>
      </c>
      <c r="D2259" s="177" t="s">
        <v>265</v>
      </c>
      <c r="E2259" s="177" t="s">
        <v>264</v>
      </c>
      <c r="F2259" s="177" t="s">
        <v>442</v>
      </c>
      <c r="G2259" s="177" t="s">
        <v>245</v>
      </c>
      <c r="H2259" s="177">
        <v>3.8</v>
      </c>
      <c r="I2259" s="177">
        <v>0</v>
      </c>
      <c r="J2259" s="177" t="s">
        <v>193</v>
      </c>
      <c r="K2259" s="177" t="s">
        <v>194</v>
      </c>
      <c r="L2259" s="177" t="s">
        <v>194</v>
      </c>
      <c r="M2259" s="177" t="s">
        <v>2298</v>
      </c>
    </row>
    <row r="2260" spans="1:13" x14ac:dyDescent="0.25">
      <c r="A2260" s="179">
        <v>42976</v>
      </c>
      <c r="B2260" s="177">
        <v>4505</v>
      </c>
      <c r="C2260" s="177" t="str">
        <f>VLOOKUP(B2260,'Chart of Accounts'!A:B,2,FALSE)</f>
        <v>Bank Charges</v>
      </c>
      <c r="D2260" s="177" t="s">
        <v>265</v>
      </c>
      <c r="E2260" s="177" t="s">
        <v>264</v>
      </c>
      <c r="F2260" s="177" t="s">
        <v>441</v>
      </c>
      <c r="G2260" s="177" t="s">
        <v>245</v>
      </c>
      <c r="H2260" s="177">
        <v>3.8</v>
      </c>
      <c r="I2260" s="177">
        <v>0</v>
      </c>
      <c r="J2260" s="177" t="s">
        <v>193</v>
      </c>
      <c r="K2260" s="177" t="s">
        <v>194</v>
      </c>
      <c r="L2260" s="177" t="s">
        <v>194</v>
      </c>
      <c r="M2260" s="177" t="s">
        <v>2298</v>
      </c>
    </row>
    <row r="2261" spans="1:13" x14ac:dyDescent="0.25">
      <c r="A2261" s="179">
        <v>42976</v>
      </c>
      <c r="B2261" s="177">
        <v>4505</v>
      </c>
      <c r="C2261" s="177" t="str">
        <f>VLOOKUP(B2261,'Chart of Accounts'!A:B,2,FALSE)</f>
        <v>Bank Charges</v>
      </c>
      <c r="D2261" s="177" t="s">
        <v>265</v>
      </c>
      <c r="E2261" s="177" t="s">
        <v>264</v>
      </c>
      <c r="F2261" s="177" t="s">
        <v>440</v>
      </c>
      <c r="G2261" s="177" t="s">
        <v>245</v>
      </c>
      <c r="H2261" s="177">
        <v>3.8</v>
      </c>
      <c r="I2261" s="177">
        <v>0</v>
      </c>
      <c r="J2261" s="177" t="s">
        <v>193</v>
      </c>
      <c r="K2261" s="177" t="s">
        <v>194</v>
      </c>
      <c r="L2261" s="177" t="s">
        <v>194</v>
      </c>
      <c r="M2261" s="177" t="s">
        <v>2298</v>
      </c>
    </row>
    <row r="2262" spans="1:13" x14ac:dyDescent="0.25">
      <c r="A2262" s="179">
        <v>42976</v>
      </c>
      <c r="B2262" s="177">
        <v>4505</v>
      </c>
      <c r="C2262" s="177" t="str">
        <f>VLOOKUP(B2262,'Chart of Accounts'!A:B,2,FALSE)</f>
        <v>Bank Charges</v>
      </c>
      <c r="D2262" s="177" t="s">
        <v>265</v>
      </c>
      <c r="E2262" s="177" t="s">
        <v>264</v>
      </c>
      <c r="F2262" s="177" t="s">
        <v>2194</v>
      </c>
      <c r="G2262" s="177" t="s">
        <v>245</v>
      </c>
      <c r="H2262" s="177">
        <v>3.8</v>
      </c>
      <c r="I2262" s="177">
        <v>0</v>
      </c>
      <c r="J2262" s="177" t="s">
        <v>193</v>
      </c>
      <c r="K2262" s="177" t="s">
        <v>194</v>
      </c>
      <c r="L2262" s="177" t="s">
        <v>194</v>
      </c>
      <c r="M2262" s="177" t="s">
        <v>2298</v>
      </c>
    </row>
    <row r="2263" spans="1:13" x14ac:dyDescent="0.25">
      <c r="A2263" s="179">
        <v>42976</v>
      </c>
      <c r="B2263" s="177">
        <v>4505</v>
      </c>
      <c r="C2263" s="177" t="str">
        <f>VLOOKUP(B2263,'Chart of Accounts'!A:B,2,FALSE)</f>
        <v>Bank Charges</v>
      </c>
      <c r="D2263" s="177" t="s">
        <v>265</v>
      </c>
      <c r="E2263" s="177" t="s">
        <v>264</v>
      </c>
      <c r="F2263" s="177" t="s">
        <v>2300</v>
      </c>
      <c r="G2263" s="177" t="s">
        <v>245</v>
      </c>
      <c r="H2263" s="177">
        <v>3.8</v>
      </c>
      <c r="I2263" s="177">
        <v>0</v>
      </c>
      <c r="J2263" s="177" t="s">
        <v>193</v>
      </c>
      <c r="K2263" s="177" t="s">
        <v>194</v>
      </c>
      <c r="L2263" s="177" t="s">
        <v>194</v>
      </c>
      <c r="M2263" s="177" t="s">
        <v>2298</v>
      </c>
    </row>
    <row r="2264" spans="1:13" x14ac:dyDescent="0.25">
      <c r="A2264" s="179">
        <v>42976</v>
      </c>
      <c r="B2264" s="177">
        <v>4505</v>
      </c>
      <c r="C2264" s="177" t="str">
        <f>VLOOKUP(B2264,'Chart of Accounts'!A:B,2,FALSE)</f>
        <v>Bank Charges</v>
      </c>
      <c r="D2264" s="177" t="s">
        <v>265</v>
      </c>
      <c r="E2264" s="177" t="s">
        <v>264</v>
      </c>
      <c r="F2264" s="177" t="s">
        <v>2211</v>
      </c>
      <c r="G2264" s="177" t="s">
        <v>245</v>
      </c>
      <c r="H2264" s="177">
        <v>3.8</v>
      </c>
      <c r="I2264" s="177">
        <v>0</v>
      </c>
      <c r="J2264" s="177" t="s">
        <v>193</v>
      </c>
      <c r="K2264" s="177" t="s">
        <v>194</v>
      </c>
      <c r="L2264" s="177" t="s">
        <v>194</v>
      </c>
      <c r="M2264" s="177" t="s">
        <v>2298</v>
      </c>
    </row>
    <row r="2265" spans="1:13" x14ac:dyDescent="0.25">
      <c r="A2265" s="179">
        <v>42976</v>
      </c>
      <c r="B2265" s="177">
        <v>4505</v>
      </c>
      <c r="C2265" s="177" t="str">
        <f>VLOOKUP(B2265,'Chart of Accounts'!A:B,2,FALSE)</f>
        <v>Bank Charges</v>
      </c>
      <c r="D2265" s="177" t="s">
        <v>265</v>
      </c>
      <c r="E2265" s="177" t="s">
        <v>264</v>
      </c>
      <c r="F2265" s="177" t="s">
        <v>439</v>
      </c>
      <c r="G2265" s="177" t="s">
        <v>245</v>
      </c>
      <c r="H2265" s="177">
        <v>3.8</v>
      </c>
      <c r="I2265" s="177">
        <v>0</v>
      </c>
      <c r="J2265" s="177" t="s">
        <v>193</v>
      </c>
      <c r="K2265" s="177" t="s">
        <v>194</v>
      </c>
      <c r="L2265" s="177" t="s">
        <v>194</v>
      </c>
      <c r="M2265" s="177" t="s">
        <v>2298</v>
      </c>
    </row>
    <row r="2266" spans="1:13" x14ac:dyDescent="0.25">
      <c r="A2266" s="179">
        <v>42976</v>
      </c>
      <c r="B2266" s="177">
        <v>4505</v>
      </c>
      <c r="C2266" s="177" t="str">
        <f>VLOOKUP(B2266,'Chart of Accounts'!A:B,2,FALSE)</f>
        <v>Bank Charges</v>
      </c>
      <c r="D2266" s="177" t="s">
        <v>265</v>
      </c>
      <c r="E2266" s="177" t="s">
        <v>264</v>
      </c>
      <c r="F2266" s="177" t="s">
        <v>2181</v>
      </c>
      <c r="G2266" s="177" t="s">
        <v>245</v>
      </c>
      <c r="H2266" s="177">
        <v>3.8</v>
      </c>
      <c r="I2266" s="177">
        <v>0</v>
      </c>
      <c r="J2266" s="177" t="s">
        <v>193</v>
      </c>
      <c r="K2266" s="177" t="s">
        <v>194</v>
      </c>
      <c r="L2266" s="177" t="s">
        <v>194</v>
      </c>
      <c r="M2266" s="177" t="s">
        <v>2298</v>
      </c>
    </row>
    <row r="2267" spans="1:13" x14ac:dyDescent="0.25">
      <c r="A2267" s="179">
        <v>42976</v>
      </c>
      <c r="B2267" s="177">
        <v>4505</v>
      </c>
      <c r="C2267" s="177" t="str">
        <f>VLOOKUP(B2267,'Chart of Accounts'!A:B,2,FALSE)</f>
        <v>Bank Charges</v>
      </c>
      <c r="D2267" s="177" t="s">
        <v>265</v>
      </c>
      <c r="E2267" s="177" t="s">
        <v>264</v>
      </c>
      <c r="F2267" s="177" t="s">
        <v>2193</v>
      </c>
      <c r="G2267" s="177" t="s">
        <v>245</v>
      </c>
      <c r="H2267" s="177">
        <v>3.8</v>
      </c>
      <c r="I2267" s="177">
        <v>0</v>
      </c>
      <c r="J2267" s="177" t="s">
        <v>193</v>
      </c>
      <c r="K2267" s="177" t="s">
        <v>194</v>
      </c>
      <c r="L2267" s="177" t="s">
        <v>194</v>
      </c>
      <c r="M2267" s="177" t="s">
        <v>2298</v>
      </c>
    </row>
    <row r="2268" spans="1:13" x14ac:dyDescent="0.25">
      <c r="A2268" s="179">
        <v>42976</v>
      </c>
      <c r="B2268" s="177">
        <v>4505</v>
      </c>
      <c r="C2268" s="177" t="str">
        <f>VLOOKUP(B2268,'Chart of Accounts'!A:B,2,FALSE)</f>
        <v>Bank Charges</v>
      </c>
      <c r="D2268" s="177" t="s">
        <v>265</v>
      </c>
      <c r="E2268" s="177" t="s">
        <v>264</v>
      </c>
      <c r="F2268" s="177" t="s">
        <v>2192</v>
      </c>
      <c r="G2268" s="177" t="s">
        <v>245</v>
      </c>
      <c r="H2268" s="177">
        <v>3.8</v>
      </c>
      <c r="I2268" s="177">
        <v>0</v>
      </c>
      <c r="J2268" s="177" t="s">
        <v>193</v>
      </c>
      <c r="K2268" s="177" t="s">
        <v>194</v>
      </c>
      <c r="L2268" s="177" t="s">
        <v>194</v>
      </c>
      <c r="M2268" s="177" t="s">
        <v>2298</v>
      </c>
    </row>
    <row r="2269" spans="1:13" x14ac:dyDescent="0.25">
      <c r="A2269" s="179">
        <v>42976</v>
      </c>
      <c r="B2269" s="177">
        <v>4505</v>
      </c>
      <c r="C2269" s="177" t="str">
        <f>VLOOKUP(B2269,'Chart of Accounts'!A:B,2,FALSE)</f>
        <v>Bank Charges</v>
      </c>
      <c r="D2269" s="177" t="s">
        <v>265</v>
      </c>
      <c r="E2269" s="177" t="s">
        <v>264</v>
      </c>
      <c r="F2269" s="177" t="s">
        <v>2236</v>
      </c>
      <c r="G2269" s="177" t="s">
        <v>245</v>
      </c>
      <c r="H2269" s="177">
        <v>3.8</v>
      </c>
      <c r="I2269" s="177">
        <v>0</v>
      </c>
      <c r="J2269" s="177" t="s">
        <v>193</v>
      </c>
      <c r="K2269" s="177" t="s">
        <v>194</v>
      </c>
      <c r="L2269" s="177" t="s">
        <v>194</v>
      </c>
      <c r="M2269" s="177" t="s">
        <v>2298</v>
      </c>
    </row>
    <row r="2270" spans="1:13" x14ac:dyDescent="0.25">
      <c r="A2270" s="179">
        <v>42976</v>
      </c>
      <c r="B2270" s="177">
        <v>4505</v>
      </c>
      <c r="C2270" s="177" t="str">
        <f>VLOOKUP(B2270,'Chart of Accounts'!A:B,2,FALSE)</f>
        <v>Bank Charges</v>
      </c>
      <c r="D2270" s="177" t="s">
        <v>265</v>
      </c>
      <c r="E2270" s="177" t="s">
        <v>264</v>
      </c>
      <c r="F2270" s="177" t="s">
        <v>437</v>
      </c>
      <c r="G2270" s="177" t="s">
        <v>245</v>
      </c>
      <c r="H2270" s="177">
        <v>3.8</v>
      </c>
      <c r="I2270" s="177">
        <v>0</v>
      </c>
      <c r="J2270" s="177" t="s">
        <v>193</v>
      </c>
      <c r="K2270" s="177" t="s">
        <v>194</v>
      </c>
      <c r="L2270" s="177" t="s">
        <v>194</v>
      </c>
      <c r="M2270" s="177" t="s">
        <v>2298</v>
      </c>
    </row>
    <row r="2271" spans="1:13" x14ac:dyDescent="0.25">
      <c r="A2271" s="179">
        <v>42976</v>
      </c>
      <c r="B2271" s="177">
        <v>4505</v>
      </c>
      <c r="C2271" s="177" t="str">
        <f>VLOOKUP(B2271,'Chart of Accounts'!A:B,2,FALSE)</f>
        <v>Bank Charges</v>
      </c>
      <c r="D2271" s="177" t="s">
        <v>265</v>
      </c>
      <c r="E2271" s="177" t="s">
        <v>264</v>
      </c>
      <c r="F2271" s="177" t="s">
        <v>436</v>
      </c>
      <c r="G2271" s="177" t="s">
        <v>245</v>
      </c>
      <c r="H2271" s="177">
        <v>3.8</v>
      </c>
      <c r="I2271" s="177">
        <v>0</v>
      </c>
      <c r="J2271" s="177" t="s">
        <v>193</v>
      </c>
      <c r="K2271" s="177" t="s">
        <v>194</v>
      </c>
      <c r="L2271" s="177" t="s">
        <v>194</v>
      </c>
      <c r="M2271" s="177" t="s">
        <v>2298</v>
      </c>
    </row>
    <row r="2272" spans="1:13" x14ac:dyDescent="0.25">
      <c r="A2272" s="179">
        <v>42976</v>
      </c>
      <c r="B2272" s="177">
        <v>4505</v>
      </c>
      <c r="C2272" s="177" t="str">
        <f>VLOOKUP(B2272,'Chart of Accounts'!A:B,2,FALSE)</f>
        <v>Bank Charges</v>
      </c>
      <c r="D2272" s="177" t="s">
        <v>265</v>
      </c>
      <c r="E2272" s="177" t="s">
        <v>264</v>
      </c>
      <c r="F2272" s="177" t="s">
        <v>435</v>
      </c>
      <c r="G2272" s="177" t="s">
        <v>245</v>
      </c>
      <c r="H2272" s="177">
        <v>3.8</v>
      </c>
      <c r="I2272" s="177">
        <v>0</v>
      </c>
      <c r="J2272" s="177" t="s">
        <v>193</v>
      </c>
      <c r="K2272" s="177" t="s">
        <v>194</v>
      </c>
      <c r="L2272" s="177" t="s">
        <v>194</v>
      </c>
      <c r="M2272" s="177" t="s">
        <v>2298</v>
      </c>
    </row>
    <row r="2273" spans="1:13" x14ac:dyDescent="0.25">
      <c r="A2273" s="179">
        <v>42976</v>
      </c>
      <c r="B2273" s="177">
        <v>4505</v>
      </c>
      <c r="C2273" s="177" t="str">
        <f>VLOOKUP(B2273,'Chart of Accounts'!A:B,2,FALSE)</f>
        <v>Bank Charges</v>
      </c>
      <c r="D2273" s="177" t="s">
        <v>265</v>
      </c>
      <c r="E2273" s="177" t="s">
        <v>264</v>
      </c>
      <c r="F2273" s="177" t="s">
        <v>434</v>
      </c>
      <c r="G2273" s="177" t="s">
        <v>245</v>
      </c>
      <c r="H2273" s="177">
        <v>3.8</v>
      </c>
      <c r="I2273" s="177">
        <v>0</v>
      </c>
      <c r="J2273" s="177" t="s">
        <v>193</v>
      </c>
      <c r="K2273" s="177" t="s">
        <v>194</v>
      </c>
      <c r="L2273" s="177" t="s">
        <v>194</v>
      </c>
      <c r="M2273" s="177" t="s">
        <v>2298</v>
      </c>
    </row>
    <row r="2274" spans="1:13" x14ac:dyDescent="0.25">
      <c r="A2274" s="179">
        <v>42976</v>
      </c>
      <c r="B2274" s="177">
        <v>4505</v>
      </c>
      <c r="C2274" s="177" t="str">
        <f>VLOOKUP(B2274,'Chart of Accounts'!A:B,2,FALSE)</f>
        <v>Bank Charges</v>
      </c>
      <c r="D2274" s="177" t="s">
        <v>265</v>
      </c>
      <c r="E2274" s="177" t="s">
        <v>264</v>
      </c>
      <c r="F2274" s="177" t="s">
        <v>2189</v>
      </c>
      <c r="G2274" s="177" t="s">
        <v>245</v>
      </c>
      <c r="H2274" s="177">
        <v>3.8</v>
      </c>
      <c r="I2274" s="177">
        <v>0</v>
      </c>
      <c r="J2274" s="177" t="s">
        <v>193</v>
      </c>
      <c r="K2274" s="177" t="s">
        <v>194</v>
      </c>
      <c r="L2274" s="177" t="s">
        <v>194</v>
      </c>
      <c r="M2274" s="177" t="s">
        <v>2298</v>
      </c>
    </row>
    <row r="2275" spans="1:13" x14ac:dyDescent="0.25">
      <c r="A2275" s="179">
        <v>42976</v>
      </c>
      <c r="B2275" s="177">
        <v>4505</v>
      </c>
      <c r="C2275" s="177" t="str">
        <f>VLOOKUP(B2275,'Chart of Accounts'!A:B,2,FALSE)</f>
        <v>Bank Charges</v>
      </c>
      <c r="D2275" s="177" t="s">
        <v>265</v>
      </c>
      <c r="E2275" s="177" t="s">
        <v>264</v>
      </c>
      <c r="F2275" s="177" t="s">
        <v>1436</v>
      </c>
      <c r="G2275" s="177" t="s">
        <v>245</v>
      </c>
      <c r="H2275" s="177">
        <v>3.8</v>
      </c>
      <c r="I2275" s="177">
        <v>0</v>
      </c>
      <c r="J2275" s="177" t="s">
        <v>193</v>
      </c>
      <c r="K2275" s="177" t="s">
        <v>194</v>
      </c>
      <c r="L2275" s="177" t="s">
        <v>194</v>
      </c>
      <c r="M2275" s="177" t="s">
        <v>2298</v>
      </c>
    </row>
    <row r="2276" spans="1:13" x14ac:dyDescent="0.25">
      <c r="A2276" s="179">
        <v>42976</v>
      </c>
      <c r="B2276" s="177">
        <v>4505</v>
      </c>
      <c r="C2276" s="177" t="str">
        <f>VLOOKUP(B2276,'Chart of Accounts'!A:B,2,FALSE)</f>
        <v>Bank Charges</v>
      </c>
      <c r="D2276" s="177" t="s">
        <v>265</v>
      </c>
      <c r="E2276" s="177" t="s">
        <v>264</v>
      </c>
      <c r="F2276" s="177" t="s">
        <v>2275</v>
      </c>
      <c r="G2276" s="177" t="s">
        <v>245</v>
      </c>
      <c r="H2276" s="177">
        <v>3.8</v>
      </c>
      <c r="I2276" s="177">
        <v>0</v>
      </c>
      <c r="J2276" s="177" t="s">
        <v>193</v>
      </c>
      <c r="K2276" s="177" t="s">
        <v>194</v>
      </c>
      <c r="L2276" s="177" t="s">
        <v>194</v>
      </c>
      <c r="M2276" s="177" t="s">
        <v>2298</v>
      </c>
    </row>
    <row r="2277" spans="1:13" x14ac:dyDescent="0.25">
      <c r="A2277" s="179">
        <v>42976</v>
      </c>
      <c r="B2277" s="177">
        <v>4505</v>
      </c>
      <c r="C2277" s="177" t="str">
        <f>VLOOKUP(B2277,'Chart of Accounts'!A:B,2,FALSE)</f>
        <v>Bank Charges</v>
      </c>
      <c r="D2277" s="177" t="s">
        <v>265</v>
      </c>
      <c r="E2277" s="177" t="s">
        <v>264</v>
      </c>
      <c r="F2277" s="177" t="s">
        <v>2188</v>
      </c>
      <c r="G2277" s="177" t="s">
        <v>245</v>
      </c>
      <c r="H2277" s="177">
        <v>3.8</v>
      </c>
      <c r="I2277" s="177">
        <v>0</v>
      </c>
      <c r="J2277" s="177" t="s">
        <v>193</v>
      </c>
      <c r="K2277" s="177" t="s">
        <v>194</v>
      </c>
      <c r="L2277" s="177" t="s">
        <v>194</v>
      </c>
      <c r="M2277" s="177" t="s">
        <v>2298</v>
      </c>
    </row>
    <row r="2278" spans="1:13" x14ac:dyDescent="0.25">
      <c r="A2278" s="179">
        <v>42976</v>
      </c>
      <c r="B2278" s="177">
        <v>4505</v>
      </c>
      <c r="C2278" s="177" t="str">
        <f>VLOOKUP(B2278,'Chart of Accounts'!A:B,2,FALSE)</f>
        <v>Bank Charges</v>
      </c>
      <c r="D2278" s="177" t="s">
        <v>265</v>
      </c>
      <c r="E2278" s="177" t="s">
        <v>264</v>
      </c>
      <c r="F2278" s="177" t="s">
        <v>433</v>
      </c>
      <c r="G2278" s="177" t="s">
        <v>245</v>
      </c>
      <c r="H2278" s="177">
        <v>3.8</v>
      </c>
      <c r="I2278" s="177">
        <v>0</v>
      </c>
      <c r="J2278" s="177" t="s">
        <v>193</v>
      </c>
      <c r="K2278" s="177" t="s">
        <v>194</v>
      </c>
      <c r="L2278" s="177" t="s">
        <v>194</v>
      </c>
      <c r="M2278" s="177" t="s">
        <v>2298</v>
      </c>
    </row>
    <row r="2279" spans="1:13" x14ac:dyDescent="0.25">
      <c r="A2279" s="179">
        <v>42976</v>
      </c>
      <c r="B2279" s="177">
        <v>4505</v>
      </c>
      <c r="C2279" s="177" t="str">
        <f>VLOOKUP(B2279,'Chart of Accounts'!A:B,2,FALSE)</f>
        <v>Bank Charges</v>
      </c>
      <c r="D2279" s="177" t="s">
        <v>265</v>
      </c>
      <c r="E2279" s="177" t="s">
        <v>264</v>
      </c>
      <c r="F2279" s="177" t="s">
        <v>2187</v>
      </c>
      <c r="G2279" s="177" t="s">
        <v>245</v>
      </c>
      <c r="H2279" s="177">
        <v>3.8</v>
      </c>
      <c r="I2279" s="177">
        <v>0</v>
      </c>
      <c r="J2279" s="177" t="s">
        <v>193</v>
      </c>
      <c r="K2279" s="177" t="s">
        <v>194</v>
      </c>
      <c r="L2279" s="177" t="s">
        <v>194</v>
      </c>
      <c r="M2279" s="177" t="s">
        <v>2298</v>
      </c>
    </row>
    <row r="2280" spans="1:13" x14ac:dyDescent="0.25">
      <c r="A2280" s="179">
        <v>42976</v>
      </c>
      <c r="B2280" s="177">
        <v>4505</v>
      </c>
      <c r="C2280" s="177" t="str">
        <f>VLOOKUP(B2280,'Chart of Accounts'!A:B,2,FALSE)</f>
        <v>Bank Charges</v>
      </c>
      <c r="D2280" s="177" t="s">
        <v>265</v>
      </c>
      <c r="E2280" s="177" t="s">
        <v>264</v>
      </c>
      <c r="F2280" s="177" t="s">
        <v>2235</v>
      </c>
      <c r="G2280" s="177" t="s">
        <v>245</v>
      </c>
      <c r="H2280" s="177">
        <v>3.8</v>
      </c>
      <c r="I2280" s="177">
        <v>0</v>
      </c>
      <c r="J2280" s="177" t="s">
        <v>193</v>
      </c>
      <c r="K2280" s="177" t="s">
        <v>194</v>
      </c>
      <c r="L2280" s="177" t="s">
        <v>194</v>
      </c>
      <c r="M2280" s="177" t="s">
        <v>2298</v>
      </c>
    </row>
    <row r="2281" spans="1:13" x14ac:dyDescent="0.25">
      <c r="A2281" s="179">
        <v>42976</v>
      </c>
      <c r="B2281" s="177">
        <v>4505</v>
      </c>
      <c r="C2281" s="177" t="str">
        <f>VLOOKUP(B2281,'Chart of Accounts'!A:B,2,FALSE)</f>
        <v>Bank Charges</v>
      </c>
      <c r="D2281" s="177" t="s">
        <v>265</v>
      </c>
      <c r="E2281" s="177" t="s">
        <v>264</v>
      </c>
      <c r="F2281" s="177" t="s">
        <v>432</v>
      </c>
      <c r="G2281" s="177" t="s">
        <v>245</v>
      </c>
      <c r="H2281" s="177">
        <v>3.8</v>
      </c>
      <c r="I2281" s="177">
        <v>0</v>
      </c>
      <c r="J2281" s="177" t="s">
        <v>193</v>
      </c>
      <c r="K2281" s="177" t="s">
        <v>194</v>
      </c>
      <c r="L2281" s="177" t="s">
        <v>194</v>
      </c>
      <c r="M2281" s="177" t="s">
        <v>2298</v>
      </c>
    </row>
    <row r="2282" spans="1:13" x14ac:dyDescent="0.25">
      <c r="A2282" s="179">
        <v>42976</v>
      </c>
      <c r="B2282" s="177">
        <v>4505</v>
      </c>
      <c r="C2282" s="177" t="str">
        <f>VLOOKUP(B2282,'Chart of Accounts'!A:B,2,FALSE)</f>
        <v>Bank Charges</v>
      </c>
      <c r="D2282" s="177" t="s">
        <v>265</v>
      </c>
      <c r="E2282" s="177" t="s">
        <v>264</v>
      </c>
      <c r="F2282" s="177" t="s">
        <v>431</v>
      </c>
      <c r="G2282" s="177" t="s">
        <v>245</v>
      </c>
      <c r="H2282" s="177">
        <v>3.8</v>
      </c>
      <c r="I2282" s="177">
        <v>0</v>
      </c>
      <c r="J2282" s="177" t="s">
        <v>193</v>
      </c>
      <c r="K2282" s="177" t="s">
        <v>194</v>
      </c>
      <c r="L2282" s="177" t="s">
        <v>194</v>
      </c>
      <c r="M2282" s="177" t="s">
        <v>2298</v>
      </c>
    </row>
    <row r="2283" spans="1:13" x14ac:dyDescent="0.25">
      <c r="A2283" s="179">
        <v>42976</v>
      </c>
      <c r="B2283" s="177">
        <v>4505</v>
      </c>
      <c r="C2283" s="177" t="str">
        <f>VLOOKUP(B2283,'Chart of Accounts'!A:B,2,FALSE)</f>
        <v>Bank Charges</v>
      </c>
      <c r="D2283" s="177" t="s">
        <v>265</v>
      </c>
      <c r="E2283" s="177" t="s">
        <v>264</v>
      </c>
      <c r="F2283" s="177" t="s">
        <v>2288</v>
      </c>
      <c r="G2283" s="177" t="s">
        <v>245</v>
      </c>
      <c r="H2283" s="177">
        <v>3.8</v>
      </c>
      <c r="I2283" s="177">
        <v>0</v>
      </c>
      <c r="J2283" s="177" t="s">
        <v>193</v>
      </c>
      <c r="K2283" s="177" t="s">
        <v>194</v>
      </c>
      <c r="L2283" s="177" t="s">
        <v>194</v>
      </c>
      <c r="M2283" s="177" t="s">
        <v>2298</v>
      </c>
    </row>
    <row r="2284" spans="1:13" x14ac:dyDescent="0.25">
      <c r="A2284" s="179">
        <v>42976</v>
      </c>
      <c r="B2284" s="177">
        <v>4505</v>
      </c>
      <c r="C2284" s="177" t="str">
        <f>VLOOKUP(B2284,'Chart of Accounts'!A:B,2,FALSE)</f>
        <v>Bank Charges</v>
      </c>
      <c r="D2284" s="177" t="s">
        <v>265</v>
      </c>
      <c r="E2284" s="177" t="s">
        <v>264</v>
      </c>
      <c r="F2284" s="177" t="s">
        <v>438</v>
      </c>
      <c r="G2284" s="177" t="s">
        <v>245</v>
      </c>
      <c r="H2284" s="177">
        <v>3.8</v>
      </c>
      <c r="I2284" s="177">
        <v>0</v>
      </c>
      <c r="J2284" s="177" t="s">
        <v>193</v>
      </c>
      <c r="K2284" s="177" t="s">
        <v>194</v>
      </c>
      <c r="L2284" s="177" t="s">
        <v>194</v>
      </c>
      <c r="M2284" s="177" t="s">
        <v>2298</v>
      </c>
    </row>
    <row r="2285" spans="1:13" x14ac:dyDescent="0.25">
      <c r="A2285" s="179">
        <v>42976</v>
      </c>
      <c r="B2285" s="177">
        <v>4505</v>
      </c>
      <c r="C2285" s="177" t="str">
        <f>VLOOKUP(B2285,'Chart of Accounts'!A:B,2,FALSE)</f>
        <v>Bank Charges</v>
      </c>
      <c r="D2285" s="177" t="s">
        <v>265</v>
      </c>
      <c r="E2285" s="177" t="s">
        <v>264</v>
      </c>
      <c r="F2285" s="177" t="s">
        <v>430</v>
      </c>
      <c r="G2285" s="177" t="s">
        <v>245</v>
      </c>
      <c r="H2285" s="177">
        <v>3.8</v>
      </c>
      <c r="I2285" s="177">
        <v>0</v>
      </c>
      <c r="J2285" s="177" t="s">
        <v>193</v>
      </c>
      <c r="K2285" s="177" t="s">
        <v>194</v>
      </c>
      <c r="L2285" s="177" t="s">
        <v>194</v>
      </c>
      <c r="M2285" s="177" t="s">
        <v>2298</v>
      </c>
    </row>
    <row r="2286" spans="1:13" x14ac:dyDescent="0.25">
      <c r="A2286" s="179">
        <v>42976</v>
      </c>
      <c r="B2286" s="177">
        <v>4505</v>
      </c>
      <c r="C2286" s="177" t="str">
        <f>VLOOKUP(B2286,'Chart of Accounts'!A:B,2,FALSE)</f>
        <v>Bank Charges</v>
      </c>
      <c r="D2286" s="177" t="s">
        <v>265</v>
      </c>
      <c r="E2286" s="177" t="s">
        <v>264</v>
      </c>
      <c r="F2286" s="177" t="s">
        <v>419</v>
      </c>
      <c r="G2286" s="177" t="s">
        <v>245</v>
      </c>
      <c r="H2286" s="177">
        <v>3.8</v>
      </c>
      <c r="I2286" s="177">
        <v>0</v>
      </c>
      <c r="J2286" s="177" t="s">
        <v>193</v>
      </c>
      <c r="K2286" s="177" t="s">
        <v>194</v>
      </c>
      <c r="L2286" s="177" t="s">
        <v>194</v>
      </c>
      <c r="M2286" s="177" t="s">
        <v>2298</v>
      </c>
    </row>
    <row r="2287" spans="1:13" x14ac:dyDescent="0.25">
      <c r="A2287" s="179">
        <v>42976</v>
      </c>
      <c r="B2287" s="177">
        <v>4505</v>
      </c>
      <c r="C2287" s="177" t="str">
        <f>VLOOKUP(B2287,'Chart of Accounts'!A:B,2,FALSE)</f>
        <v>Bank Charges</v>
      </c>
      <c r="D2287" s="177" t="s">
        <v>265</v>
      </c>
      <c r="E2287" s="177" t="s">
        <v>264</v>
      </c>
      <c r="F2287" s="177" t="s">
        <v>2210</v>
      </c>
      <c r="G2287" s="177" t="s">
        <v>245</v>
      </c>
      <c r="H2287" s="177">
        <v>3.8</v>
      </c>
      <c r="I2287" s="177">
        <v>0</v>
      </c>
      <c r="J2287" s="177" t="s">
        <v>193</v>
      </c>
      <c r="K2287" s="177" t="s">
        <v>194</v>
      </c>
      <c r="L2287" s="177" t="s">
        <v>194</v>
      </c>
      <c r="M2287" s="177" t="s">
        <v>2298</v>
      </c>
    </row>
    <row r="2288" spans="1:13" x14ac:dyDescent="0.25">
      <c r="A2288" s="179">
        <v>42976</v>
      </c>
      <c r="B2288" s="177">
        <v>4505</v>
      </c>
      <c r="C2288" s="177" t="str">
        <f>VLOOKUP(B2288,'Chart of Accounts'!A:B,2,FALSE)</f>
        <v>Bank Charges</v>
      </c>
      <c r="D2288" s="177" t="s">
        <v>265</v>
      </c>
      <c r="E2288" s="177" t="s">
        <v>264</v>
      </c>
      <c r="F2288" s="177" t="s">
        <v>2185</v>
      </c>
      <c r="G2288" s="177" t="s">
        <v>245</v>
      </c>
      <c r="H2288" s="177">
        <v>3.8</v>
      </c>
      <c r="I2288" s="177">
        <v>0</v>
      </c>
      <c r="J2288" s="177" t="s">
        <v>193</v>
      </c>
      <c r="K2288" s="177" t="s">
        <v>194</v>
      </c>
      <c r="L2288" s="177" t="s">
        <v>194</v>
      </c>
      <c r="M2288" s="177" t="s">
        <v>2298</v>
      </c>
    </row>
    <row r="2289" spans="1:13" x14ac:dyDescent="0.25">
      <c r="A2289" s="179">
        <v>42976</v>
      </c>
      <c r="B2289" s="177">
        <v>4505</v>
      </c>
      <c r="C2289" s="177" t="str">
        <f>VLOOKUP(B2289,'Chart of Accounts'!A:B,2,FALSE)</f>
        <v>Bank Charges</v>
      </c>
      <c r="D2289" s="177" t="s">
        <v>265</v>
      </c>
      <c r="E2289" s="177" t="s">
        <v>264</v>
      </c>
      <c r="F2289" s="177" t="s">
        <v>417</v>
      </c>
      <c r="G2289" s="177" t="s">
        <v>245</v>
      </c>
      <c r="H2289" s="177">
        <v>3.8</v>
      </c>
      <c r="I2289" s="177">
        <v>0</v>
      </c>
      <c r="J2289" s="177" t="s">
        <v>193</v>
      </c>
      <c r="K2289" s="177" t="s">
        <v>194</v>
      </c>
      <c r="L2289" s="177" t="s">
        <v>194</v>
      </c>
      <c r="M2289" s="177" t="s">
        <v>2298</v>
      </c>
    </row>
    <row r="2290" spans="1:13" x14ac:dyDescent="0.25">
      <c r="A2290" s="179">
        <v>42976</v>
      </c>
      <c r="B2290" s="177">
        <v>4505</v>
      </c>
      <c r="C2290" s="177" t="str">
        <f>VLOOKUP(B2290,'Chart of Accounts'!A:B,2,FALSE)</f>
        <v>Bank Charges</v>
      </c>
      <c r="D2290" s="177" t="s">
        <v>265</v>
      </c>
      <c r="E2290" s="177" t="s">
        <v>264</v>
      </c>
      <c r="F2290" s="177" t="s">
        <v>428</v>
      </c>
      <c r="G2290" s="177" t="s">
        <v>245</v>
      </c>
      <c r="H2290" s="177">
        <v>3.8</v>
      </c>
      <c r="I2290" s="177">
        <v>0</v>
      </c>
      <c r="J2290" s="177" t="s">
        <v>193</v>
      </c>
      <c r="K2290" s="177" t="s">
        <v>194</v>
      </c>
      <c r="L2290" s="177" t="s">
        <v>194</v>
      </c>
      <c r="M2290" s="177" t="s">
        <v>2298</v>
      </c>
    </row>
    <row r="2291" spans="1:13" x14ac:dyDescent="0.25">
      <c r="A2291" s="179">
        <v>42976</v>
      </c>
      <c r="B2291" s="177">
        <v>4505</v>
      </c>
      <c r="C2291" s="177" t="str">
        <f>VLOOKUP(B2291,'Chart of Accounts'!A:B,2,FALSE)</f>
        <v>Bank Charges</v>
      </c>
      <c r="D2291" s="177" t="s">
        <v>265</v>
      </c>
      <c r="E2291" s="177" t="s">
        <v>264</v>
      </c>
      <c r="F2291" s="177" t="s">
        <v>2209</v>
      </c>
      <c r="G2291" s="177" t="s">
        <v>245</v>
      </c>
      <c r="H2291" s="177">
        <v>3.8</v>
      </c>
      <c r="I2291" s="177">
        <v>0</v>
      </c>
      <c r="J2291" s="177" t="s">
        <v>193</v>
      </c>
      <c r="K2291" s="177" t="s">
        <v>194</v>
      </c>
      <c r="L2291" s="177" t="s">
        <v>194</v>
      </c>
      <c r="M2291" s="177" t="s">
        <v>2298</v>
      </c>
    </row>
    <row r="2292" spans="1:13" x14ac:dyDescent="0.25">
      <c r="A2292" s="179">
        <v>42976</v>
      </c>
      <c r="B2292" s="177">
        <v>4505</v>
      </c>
      <c r="C2292" s="177" t="str">
        <f>VLOOKUP(B2292,'Chart of Accounts'!A:B,2,FALSE)</f>
        <v>Bank Charges</v>
      </c>
      <c r="D2292" s="177" t="s">
        <v>265</v>
      </c>
      <c r="E2292" s="177" t="s">
        <v>264</v>
      </c>
      <c r="F2292" s="177" t="s">
        <v>2274</v>
      </c>
      <c r="G2292" s="177" t="s">
        <v>245</v>
      </c>
      <c r="H2292" s="177">
        <v>3.8</v>
      </c>
      <c r="I2292" s="177">
        <v>0</v>
      </c>
      <c r="J2292" s="177" t="s">
        <v>193</v>
      </c>
      <c r="K2292" s="177" t="s">
        <v>194</v>
      </c>
      <c r="L2292" s="177" t="s">
        <v>194</v>
      </c>
      <c r="M2292" s="177" t="s">
        <v>2298</v>
      </c>
    </row>
    <row r="2293" spans="1:13" x14ac:dyDescent="0.25">
      <c r="A2293" s="179">
        <v>42976</v>
      </c>
      <c r="B2293" s="177">
        <v>4505</v>
      </c>
      <c r="C2293" s="177" t="str">
        <f>VLOOKUP(B2293,'Chart of Accounts'!A:B,2,FALSE)</f>
        <v>Bank Charges</v>
      </c>
      <c r="D2293" s="177" t="s">
        <v>265</v>
      </c>
      <c r="E2293" s="177" t="s">
        <v>264</v>
      </c>
      <c r="F2293" s="177" t="s">
        <v>2299</v>
      </c>
      <c r="G2293" s="177" t="s">
        <v>245</v>
      </c>
      <c r="H2293" s="177">
        <v>3.8</v>
      </c>
      <c r="I2293" s="177">
        <v>0</v>
      </c>
      <c r="J2293" s="177" t="s">
        <v>193</v>
      </c>
      <c r="K2293" s="177" t="s">
        <v>194</v>
      </c>
      <c r="L2293" s="177" t="s">
        <v>194</v>
      </c>
      <c r="M2293" s="177" t="s">
        <v>2298</v>
      </c>
    </row>
    <row r="2294" spans="1:13" x14ac:dyDescent="0.25">
      <c r="A2294" s="179">
        <v>42976</v>
      </c>
      <c r="B2294" s="177">
        <v>4505</v>
      </c>
      <c r="C2294" s="177" t="str">
        <f>VLOOKUP(B2294,'Chart of Accounts'!A:B,2,FALSE)</f>
        <v>Bank Charges</v>
      </c>
      <c r="D2294" s="177" t="s">
        <v>265</v>
      </c>
      <c r="E2294" s="177" t="s">
        <v>264</v>
      </c>
      <c r="F2294" s="177" t="s">
        <v>1442</v>
      </c>
      <c r="G2294" s="177" t="s">
        <v>245</v>
      </c>
      <c r="H2294" s="177">
        <v>3.8</v>
      </c>
      <c r="I2294" s="177">
        <v>0</v>
      </c>
      <c r="J2294" s="177" t="s">
        <v>193</v>
      </c>
      <c r="K2294" s="177" t="s">
        <v>194</v>
      </c>
      <c r="L2294" s="177" t="s">
        <v>194</v>
      </c>
      <c r="M2294" s="177" t="s">
        <v>2298</v>
      </c>
    </row>
    <row r="2295" spans="1:13" x14ac:dyDescent="0.25">
      <c r="A2295" s="179">
        <v>42976</v>
      </c>
      <c r="B2295" s="177">
        <v>4505</v>
      </c>
      <c r="C2295" s="177" t="str">
        <f>VLOOKUP(B2295,'Chart of Accounts'!A:B,2,FALSE)</f>
        <v>Bank Charges</v>
      </c>
      <c r="D2295" s="177" t="s">
        <v>265</v>
      </c>
      <c r="E2295" s="177" t="s">
        <v>264</v>
      </c>
      <c r="F2295" s="177" t="s">
        <v>2250</v>
      </c>
      <c r="G2295" s="177" t="s">
        <v>245</v>
      </c>
      <c r="H2295" s="177">
        <v>3.8</v>
      </c>
      <c r="I2295" s="177">
        <v>0</v>
      </c>
      <c r="J2295" s="177" t="s">
        <v>193</v>
      </c>
      <c r="K2295" s="177" t="s">
        <v>194</v>
      </c>
      <c r="L2295" s="177" t="s">
        <v>194</v>
      </c>
      <c r="M2295" s="177" t="s">
        <v>2298</v>
      </c>
    </row>
    <row r="2296" spans="1:13" x14ac:dyDescent="0.25">
      <c r="A2296" s="179">
        <v>42976</v>
      </c>
      <c r="B2296" s="177">
        <v>4505</v>
      </c>
      <c r="C2296" s="177" t="str">
        <f>VLOOKUP(B2296,'Chart of Accounts'!A:B,2,FALSE)</f>
        <v>Bank Charges</v>
      </c>
      <c r="D2296" s="177" t="s">
        <v>265</v>
      </c>
      <c r="E2296" s="177" t="s">
        <v>264</v>
      </c>
      <c r="F2296" s="177" t="s">
        <v>398</v>
      </c>
      <c r="G2296" s="177" t="s">
        <v>245</v>
      </c>
      <c r="H2296" s="177">
        <v>3.8</v>
      </c>
      <c r="I2296" s="177">
        <v>0</v>
      </c>
      <c r="J2296" s="177" t="s">
        <v>193</v>
      </c>
      <c r="K2296" s="177" t="s">
        <v>194</v>
      </c>
      <c r="L2296" s="177" t="s">
        <v>194</v>
      </c>
      <c r="M2296" s="177" t="s">
        <v>2298</v>
      </c>
    </row>
    <row r="2297" spans="1:13" x14ac:dyDescent="0.25">
      <c r="A2297" s="179">
        <v>42978</v>
      </c>
      <c r="B2297" s="177">
        <v>4505</v>
      </c>
      <c r="C2297" s="177" t="str">
        <f>VLOOKUP(B2297,'Chart of Accounts'!A:B,2,FALSE)</f>
        <v>Bank Charges</v>
      </c>
      <c r="D2297" s="177" t="s">
        <v>265</v>
      </c>
      <c r="E2297" s="177" t="s">
        <v>264</v>
      </c>
      <c r="F2297" s="177" t="s">
        <v>2295</v>
      </c>
      <c r="G2297" s="177" t="s">
        <v>245</v>
      </c>
      <c r="H2297" s="177">
        <v>8.74</v>
      </c>
      <c r="I2297" s="177">
        <v>0</v>
      </c>
      <c r="J2297" s="177" t="s">
        <v>193</v>
      </c>
      <c r="K2297" s="177" t="s">
        <v>194</v>
      </c>
      <c r="L2297" s="177" t="s">
        <v>194</v>
      </c>
      <c r="M2297" s="177" t="s">
        <v>2297</v>
      </c>
    </row>
    <row r="2298" spans="1:13" x14ac:dyDescent="0.25">
      <c r="A2298" s="179">
        <v>42978</v>
      </c>
      <c r="B2298" s="177">
        <v>4505</v>
      </c>
      <c r="C2298" s="177" t="str">
        <f>VLOOKUP(B2298,'Chart of Accounts'!A:B,2,FALSE)</f>
        <v>Bank Charges</v>
      </c>
      <c r="D2298" s="177" t="s">
        <v>265</v>
      </c>
      <c r="E2298" s="177" t="s">
        <v>264</v>
      </c>
      <c r="F2298" s="177" t="s">
        <v>2284</v>
      </c>
      <c r="G2298" s="177" t="s">
        <v>245</v>
      </c>
      <c r="H2298" s="177">
        <v>7.4</v>
      </c>
      <c r="I2298" s="177">
        <v>0</v>
      </c>
      <c r="J2298" s="177" t="s">
        <v>193</v>
      </c>
      <c r="K2298" s="177" t="s">
        <v>194</v>
      </c>
      <c r="L2298" s="177" t="s">
        <v>194</v>
      </c>
      <c r="M2298" s="177" t="s">
        <v>2297</v>
      </c>
    </row>
    <row r="2299" spans="1:13" x14ac:dyDescent="0.25">
      <c r="A2299" s="179">
        <v>42978</v>
      </c>
      <c r="B2299" s="177">
        <v>4505</v>
      </c>
      <c r="C2299" s="177" t="str">
        <f>VLOOKUP(B2299,'Chart of Accounts'!A:B,2,FALSE)</f>
        <v>Bank Charges</v>
      </c>
      <c r="D2299" s="177" t="s">
        <v>265</v>
      </c>
      <c r="E2299" s="177" t="s">
        <v>264</v>
      </c>
      <c r="F2299" s="177" t="s">
        <v>2206</v>
      </c>
      <c r="G2299" s="177" t="s">
        <v>245</v>
      </c>
      <c r="H2299" s="177">
        <v>13.11</v>
      </c>
      <c r="I2299" s="177">
        <v>0</v>
      </c>
      <c r="J2299" s="177" t="s">
        <v>193</v>
      </c>
      <c r="K2299" s="177" t="s">
        <v>194</v>
      </c>
      <c r="L2299" s="177" t="s">
        <v>194</v>
      </c>
      <c r="M2299" s="177" t="s">
        <v>2296</v>
      </c>
    </row>
    <row r="2300" spans="1:13" x14ac:dyDescent="0.25">
      <c r="A2300" s="179">
        <v>42979</v>
      </c>
      <c r="B2300" s="177">
        <v>4505</v>
      </c>
      <c r="C2300" s="177" t="str">
        <f>VLOOKUP(B2300,'Chart of Accounts'!A:B,2,FALSE)</f>
        <v>Bank Charges</v>
      </c>
      <c r="D2300" s="177" t="s">
        <v>265</v>
      </c>
      <c r="E2300" s="177" t="s">
        <v>264</v>
      </c>
      <c r="F2300" s="177" t="s">
        <v>2295</v>
      </c>
      <c r="G2300" s="177" t="s">
        <v>245</v>
      </c>
      <c r="H2300" s="177">
        <v>-8.74</v>
      </c>
      <c r="I2300" s="177">
        <v>0</v>
      </c>
      <c r="J2300" s="177" t="s">
        <v>193</v>
      </c>
      <c r="K2300" s="177" t="s">
        <v>194</v>
      </c>
      <c r="L2300" s="177" t="s">
        <v>194</v>
      </c>
      <c r="M2300" s="177" t="s">
        <v>2294</v>
      </c>
    </row>
    <row r="2301" spans="1:13" x14ac:dyDescent="0.25">
      <c r="A2301" s="179">
        <v>42979</v>
      </c>
      <c r="B2301" s="177">
        <v>4505</v>
      </c>
      <c r="C2301" s="177" t="str">
        <f>VLOOKUP(B2301,'Chart of Accounts'!A:B,2,FALSE)</f>
        <v>Bank Charges</v>
      </c>
      <c r="D2301" s="177" t="s">
        <v>265</v>
      </c>
      <c r="E2301" s="177" t="s">
        <v>264</v>
      </c>
      <c r="F2301" s="177" t="s">
        <v>2284</v>
      </c>
      <c r="G2301" s="177" t="s">
        <v>245</v>
      </c>
      <c r="H2301" s="177">
        <v>-7.4</v>
      </c>
      <c r="I2301" s="177">
        <v>0</v>
      </c>
      <c r="J2301" s="177" t="s">
        <v>193</v>
      </c>
      <c r="K2301" s="177" t="s">
        <v>194</v>
      </c>
      <c r="L2301" s="177" t="s">
        <v>194</v>
      </c>
      <c r="M2301" s="177" t="s">
        <v>2294</v>
      </c>
    </row>
    <row r="2302" spans="1:13" x14ac:dyDescent="0.25">
      <c r="A2302" s="179">
        <v>42979</v>
      </c>
      <c r="B2302" s="177">
        <v>4505</v>
      </c>
      <c r="C2302" s="177" t="str">
        <f>VLOOKUP(B2302,'Chart of Accounts'!A:B,2,FALSE)</f>
        <v>Bank Charges</v>
      </c>
      <c r="D2302" s="177" t="s">
        <v>265</v>
      </c>
      <c r="E2302" s="177" t="s">
        <v>264</v>
      </c>
      <c r="F2302" s="177" t="s">
        <v>2206</v>
      </c>
      <c r="G2302" s="177" t="s">
        <v>245</v>
      </c>
      <c r="H2302" s="177">
        <v>-13.11</v>
      </c>
      <c r="I2302" s="177">
        <v>0</v>
      </c>
      <c r="J2302" s="177" t="s">
        <v>193</v>
      </c>
      <c r="K2302" s="177" t="s">
        <v>194</v>
      </c>
      <c r="L2302" s="177" t="s">
        <v>194</v>
      </c>
      <c r="M2302" s="177" t="s">
        <v>2293</v>
      </c>
    </row>
    <row r="2303" spans="1:13" x14ac:dyDescent="0.25">
      <c r="A2303" s="179">
        <v>43000</v>
      </c>
      <c r="B2303" s="177">
        <v>4505</v>
      </c>
      <c r="C2303" s="177" t="str">
        <f>VLOOKUP(B2303,'Chart of Accounts'!A:B,2,FALSE)</f>
        <v>Bank Charges</v>
      </c>
      <c r="D2303" s="177" t="s">
        <v>265</v>
      </c>
      <c r="E2303" s="177" t="s">
        <v>264</v>
      </c>
      <c r="F2303" s="177" t="s">
        <v>2292</v>
      </c>
      <c r="G2303" s="177" t="s">
        <v>245</v>
      </c>
      <c r="H2303" s="177">
        <v>-37.200000000000003</v>
      </c>
      <c r="I2303" s="177">
        <v>0</v>
      </c>
      <c r="K2303" s="177" t="s">
        <v>194</v>
      </c>
      <c r="M2303" s="177" t="s">
        <v>2291</v>
      </c>
    </row>
    <row r="2304" spans="1:13" x14ac:dyDescent="0.25">
      <c r="A2304" s="179">
        <v>43003</v>
      </c>
      <c r="B2304" s="177">
        <v>4505</v>
      </c>
      <c r="C2304" s="177" t="str">
        <f>VLOOKUP(B2304,'Chart of Accounts'!A:B,2,FALSE)</f>
        <v>Bank Charges</v>
      </c>
      <c r="D2304" s="177" t="s">
        <v>265</v>
      </c>
      <c r="E2304" s="177" t="s">
        <v>264</v>
      </c>
      <c r="F2304" s="177" t="s">
        <v>2290</v>
      </c>
      <c r="G2304" s="177" t="s">
        <v>245</v>
      </c>
      <c r="H2304" s="177">
        <v>20.72</v>
      </c>
      <c r="I2304" s="177">
        <v>3.11</v>
      </c>
      <c r="K2304" s="177" t="s">
        <v>188</v>
      </c>
      <c r="M2304" s="177" t="s">
        <v>2289</v>
      </c>
    </row>
    <row r="2305" spans="1:13" x14ac:dyDescent="0.25">
      <c r="A2305" s="179">
        <v>43003</v>
      </c>
      <c r="B2305" s="177">
        <v>4505</v>
      </c>
      <c r="C2305" s="177" t="str">
        <f>VLOOKUP(B2305,'Chart of Accounts'!A:B,2,FALSE)</f>
        <v>Bank Charges</v>
      </c>
      <c r="D2305" s="177" t="s">
        <v>265</v>
      </c>
      <c r="E2305" s="177" t="s">
        <v>264</v>
      </c>
      <c r="F2305" s="177" t="s">
        <v>452</v>
      </c>
      <c r="G2305" s="177" t="s">
        <v>245</v>
      </c>
      <c r="H2305" s="177">
        <v>3.8</v>
      </c>
      <c r="I2305" s="177">
        <v>0</v>
      </c>
      <c r="J2305" s="177" t="s">
        <v>193</v>
      </c>
      <c r="K2305" s="177" t="s">
        <v>194</v>
      </c>
      <c r="L2305" s="177" t="s">
        <v>194</v>
      </c>
      <c r="M2305" s="177" t="s">
        <v>2287</v>
      </c>
    </row>
    <row r="2306" spans="1:13" x14ac:dyDescent="0.25">
      <c r="A2306" s="179">
        <v>43003</v>
      </c>
      <c r="B2306" s="177">
        <v>4505</v>
      </c>
      <c r="C2306" s="177" t="str">
        <f>VLOOKUP(B2306,'Chart of Accounts'!A:B,2,FALSE)</f>
        <v>Bank Charges</v>
      </c>
      <c r="D2306" s="177" t="s">
        <v>265</v>
      </c>
      <c r="E2306" s="177" t="s">
        <v>264</v>
      </c>
      <c r="F2306" s="177" t="s">
        <v>2214</v>
      </c>
      <c r="G2306" s="177" t="s">
        <v>245</v>
      </c>
      <c r="H2306" s="177">
        <v>3.8</v>
      </c>
      <c r="I2306" s="177">
        <v>0</v>
      </c>
      <c r="J2306" s="177" t="s">
        <v>193</v>
      </c>
      <c r="K2306" s="177" t="s">
        <v>194</v>
      </c>
      <c r="L2306" s="177" t="s">
        <v>194</v>
      </c>
      <c r="M2306" s="177" t="s">
        <v>2287</v>
      </c>
    </row>
    <row r="2307" spans="1:13" x14ac:dyDescent="0.25">
      <c r="A2307" s="179">
        <v>43003</v>
      </c>
      <c r="B2307" s="177">
        <v>4505</v>
      </c>
      <c r="C2307" s="177" t="str">
        <f>VLOOKUP(B2307,'Chart of Accounts'!A:B,2,FALSE)</f>
        <v>Bank Charges</v>
      </c>
      <c r="D2307" s="177" t="s">
        <v>265</v>
      </c>
      <c r="E2307" s="177" t="s">
        <v>264</v>
      </c>
      <c r="F2307" s="177" t="s">
        <v>2213</v>
      </c>
      <c r="G2307" s="177" t="s">
        <v>245</v>
      </c>
      <c r="H2307" s="177">
        <v>3.8</v>
      </c>
      <c r="I2307" s="177">
        <v>0</v>
      </c>
      <c r="J2307" s="177" t="s">
        <v>193</v>
      </c>
      <c r="K2307" s="177" t="s">
        <v>194</v>
      </c>
      <c r="L2307" s="177" t="s">
        <v>194</v>
      </c>
      <c r="M2307" s="177" t="s">
        <v>2287</v>
      </c>
    </row>
    <row r="2308" spans="1:13" x14ac:dyDescent="0.25">
      <c r="A2308" s="179">
        <v>43003</v>
      </c>
      <c r="B2308" s="177">
        <v>4505</v>
      </c>
      <c r="C2308" s="177" t="str">
        <f>VLOOKUP(B2308,'Chart of Accounts'!A:B,2,FALSE)</f>
        <v>Bank Charges</v>
      </c>
      <c r="D2308" s="177" t="s">
        <v>265</v>
      </c>
      <c r="E2308" s="177" t="s">
        <v>264</v>
      </c>
      <c r="F2308" s="177" t="s">
        <v>2198</v>
      </c>
      <c r="G2308" s="177" t="s">
        <v>245</v>
      </c>
      <c r="H2308" s="177">
        <v>3.8</v>
      </c>
      <c r="I2308" s="177">
        <v>0</v>
      </c>
      <c r="J2308" s="177" t="s">
        <v>193</v>
      </c>
      <c r="K2308" s="177" t="s">
        <v>194</v>
      </c>
      <c r="L2308" s="177" t="s">
        <v>194</v>
      </c>
      <c r="M2308" s="177" t="s">
        <v>2287</v>
      </c>
    </row>
    <row r="2309" spans="1:13" x14ac:dyDescent="0.25">
      <c r="A2309" s="179">
        <v>43003</v>
      </c>
      <c r="B2309" s="177">
        <v>4505</v>
      </c>
      <c r="C2309" s="177" t="str">
        <f>VLOOKUP(B2309,'Chart of Accounts'!A:B,2,FALSE)</f>
        <v>Bank Charges</v>
      </c>
      <c r="D2309" s="177" t="s">
        <v>265</v>
      </c>
      <c r="E2309" s="177" t="s">
        <v>264</v>
      </c>
      <c r="F2309" s="177" t="s">
        <v>451</v>
      </c>
      <c r="G2309" s="177" t="s">
        <v>245</v>
      </c>
      <c r="H2309" s="177">
        <v>3.8</v>
      </c>
      <c r="I2309" s="177">
        <v>0</v>
      </c>
      <c r="J2309" s="177" t="s">
        <v>193</v>
      </c>
      <c r="K2309" s="177" t="s">
        <v>194</v>
      </c>
      <c r="L2309" s="177" t="s">
        <v>194</v>
      </c>
      <c r="M2309" s="177" t="s">
        <v>2287</v>
      </c>
    </row>
    <row r="2310" spans="1:13" x14ac:dyDescent="0.25">
      <c r="A2310" s="179">
        <v>43003</v>
      </c>
      <c r="B2310" s="177">
        <v>4505</v>
      </c>
      <c r="C2310" s="177" t="str">
        <f>VLOOKUP(B2310,'Chart of Accounts'!A:B,2,FALSE)</f>
        <v>Bank Charges</v>
      </c>
      <c r="D2310" s="177" t="s">
        <v>265</v>
      </c>
      <c r="E2310" s="177" t="s">
        <v>264</v>
      </c>
      <c r="F2310" s="177" t="s">
        <v>2212</v>
      </c>
      <c r="G2310" s="177" t="s">
        <v>245</v>
      </c>
      <c r="H2310" s="177">
        <v>3.8</v>
      </c>
      <c r="I2310" s="177">
        <v>0</v>
      </c>
      <c r="J2310" s="177" t="s">
        <v>193</v>
      </c>
      <c r="K2310" s="177" t="s">
        <v>194</v>
      </c>
      <c r="L2310" s="177" t="s">
        <v>194</v>
      </c>
      <c r="M2310" s="177" t="s">
        <v>2287</v>
      </c>
    </row>
    <row r="2311" spans="1:13" x14ac:dyDescent="0.25">
      <c r="A2311" s="179">
        <v>43003</v>
      </c>
      <c r="B2311" s="177">
        <v>4505</v>
      </c>
      <c r="C2311" s="177" t="str">
        <f>VLOOKUP(B2311,'Chart of Accounts'!A:B,2,FALSE)</f>
        <v>Bank Charges</v>
      </c>
      <c r="D2311" s="177" t="s">
        <v>265</v>
      </c>
      <c r="E2311" s="177" t="s">
        <v>264</v>
      </c>
      <c r="F2311" s="177" t="s">
        <v>2197</v>
      </c>
      <c r="G2311" s="177" t="s">
        <v>245</v>
      </c>
      <c r="H2311" s="177">
        <v>3.8</v>
      </c>
      <c r="I2311" s="177">
        <v>0</v>
      </c>
      <c r="J2311" s="177" t="s">
        <v>193</v>
      </c>
      <c r="K2311" s="177" t="s">
        <v>194</v>
      </c>
      <c r="L2311" s="177" t="s">
        <v>194</v>
      </c>
      <c r="M2311" s="177" t="s">
        <v>2287</v>
      </c>
    </row>
    <row r="2312" spans="1:13" x14ac:dyDescent="0.25">
      <c r="A2312" s="179">
        <v>43003</v>
      </c>
      <c r="B2312" s="177">
        <v>4505</v>
      </c>
      <c r="C2312" s="177" t="str">
        <f>VLOOKUP(B2312,'Chart of Accounts'!A:B,2,FALSE)</f>
        <v>Bank Charges</v>
      </c>
      <c r="D2312" s="177" t="s">
        <v>265</v>
      </c>
      <c r="E2312" s="177" t="s">
        <v>264</v>
      </c>
      <c r="F2312" s="177" t="s">
        <v>450</v>
      </c>
      <c r="G2312" s="177" t="s">
        <v>245</v>
      </c>
      <c r="H2312" s="177">
        <v>3.8</v>
      </c>
      <c r="I2312" s="177">
        <v>0</v>
      </c>
      <c r="J2312" s="177" t="s">
        <v>193</v>
      </c>
      <c r="K2312" s="177" t="s">
        <v>194</v>
      </c>
      <c r="L2312" s="177" t="s">
        <v>194</v>
      </c>
      <c r="M2312" s="177" t="s">
        <v>2287</v>
      </c>
    </row>
    <row r="2313" spans="1:13" x14ac:dyDescent="0.25">
      <c r="A2313" s="179">
        <v>43003</v>
      </c>
      <c r="B2313" s="177">
        <v>4505</v>
      </c>
      <c r="C2313" s="177" t="str">
        <f>VLOOKUP(B2313,'Chart of Accounts'!A:B,2,FALSE)</f>
        <v>Bank Charges</v>
      </c>
      <c r="D2313" s="177" t="s">
        <v>265</v>
      </c>
      <c r="E2313" s="177" t="s">
        <v>264</v>
      </c>
      <c r="F2313" s="177" t="s">
        <v>2196</v>
      </c>
      <c r="G2313" s="177" t="s">
        <v>245</v>
      </c>
      <c r="H2313" s="177">
        <v>3.8</v>
      </c>
      <c r="I2313" s="177">
        <v>0</v>
      </c>
      <c r="J2313" s="177" t="s">
        <v>193</v>
      </c>
      <c r="K2313" s="177" t="s">
        <v>194</v>
      </c>
      <c r="L2313" s="177" t="s">
        <v>194</v>
      </c>
      <c r="M2313" s="177" t="s">
        <v>2287</v>
      </c>
    </row>
    <row r="2314" spans="1:13" x14ac:dyDescent="0.25">
      <c r="A2314" s="179">
        <v>43003</v>
      </c>
      <c r="B2314" s="177">
        <v>4505</v>
      </c>
      <c r="C2314" s="177" t="str">
        <f>VLOOKUP(B2314,'Chart of Accounts'!A:B,2,FALSE)</f>
        <v>Bank Charges</v>
      </c>
      <c r="D2314" s="177" t="s">
        <v>265</v>
      </c>
      <c r="E2314" s="177" t="s">
        <v>264</v>
      </c>
      <c r="F2314" s="177" t="s">
        <v>2195</v>
      </c>
      <c r="G2314" s="177" t="s">
        <v>245</v>
      </c>
      <c r="H2314" s="177">
        <v>3.8</v>
      </c>
      <c r="I2314" s="177">
        <v>0</v>
      </c>
      <c r="J2314" s="177" t="s">
        <v>193</v>
      </c>
      <c r="K2314" s="177" t="s">
        <v>194</v>
      </c>
      <c r="L2314" s="177" t="s">
        <v>194</v>
      </c>
      <c r="M2314" s="177" t="s">
        <v>2287</v>
      </c>
    </row>
    <row r="2315" spans="1:13" x14ac:dyDescent="0.25">
      <c r="A2315" s="179">
        <v>43003</v>
      </c>
      <c r="B2315" s="177">
        <v>4505</v>
      </c>
      <c r="C2315" s="177" t="str">
        <f>VLOOKUP(B2315,'Chart of Accounts'!A:B,2,FALSE)</f>
        <v>Bank Charges</v>
      </c>
      <c r="D2315" s="177" t="s">
        <v>265</v>
      </c>
      <c r="E2315" s="177" t="s">
        <v>264</v>
      </c>
      <c r="F2315" s="177" t="s">
        <v>447</v>
      </c>
      <c r="G2315" s="177" t="s">
        <v>245</v>
      </c>
      <c r="H2315" s="177">
        <v>3.8</v>
      </c>
      <c r="I2315" s="177">
        <v>0</v>
      </c>
      <c r="J2315" s="177" t="s">
        <v>193</v>
      </c>
      <c r="K2315" s="177" t="s">
        <v>194</v>
      </c>
      <c r="L2315" s="177" t="s">
        <v>194</v>
      </c>
      <c r="M2315" s="177" t="s">
        <v>2287</v>
      </c>
    </row>
    <row r="2316" spans="1:13" x14ac:dyDescent="0.25">
      <c r="A2316" s="179">
        <v>43003</v>
      </c>
      <c r="B2316" s="177">
        <v>4505</v>
      </c>
      <c r="C2316" s="177" t="str">
        <f>VLOOKUP(B2316,'Chart of Accounts'!A:B,2,FALSE)</f>
        <v>Bank Charges</v>
      </c>
      <c r="D2316" s="177" t="s">
        <v>265</v>
      </c>
      <c r="E2316" s="177" t="s">
        <v>264</v>
      </c>
      <c r="F2316" s="177" t="s">
        <v>446</v>
      </c>
      <c r="G2316" s="177" t="s">
        <v>245</v>
      </c>
      <c r="H2316" s="177">
        <v>3.8</v>
      </c>
      <c r="I2316" s="177">
        <v>0</v>
      </c>
      <c r="J2316" s="177" t="s">
        <v>193</v>
      </c>
      <c r="K2316" s="177" t="s">
        <v>194</v>
      </c>
      <c r="L2316" s="177" t="s">
        <v>194</v>
      </c>
      <c r="M2316" s="177" t="s">
        <v>2287</v>
      </c>
    </row>
    <row r="2317" spans="1:13" x14ac:dyDescent="0.25">
      <c r="A2317" s="179">
        <v>43003</v>
      </c>
      <c r="B2317" s="177">
        <v>4505</v>
      </c>
      <c r="C2317" s="177" t="str">
        <f>VLOOKUP(B2317,'Chart of Accounts'!A:B,2,FALSE)</f>
        <v>Bank Charges</v>
      </c>
      <c r="D2317" s="177" t="s">
        <v>265</v>
      </c>
      <c r="E2317" s="177" t="s">
        <v>264</v>
      </c>
      <c r="F2317" s="177" t="s">
        <v>445</v>
      </c>
      <c r="G2317" s="177" t="s">
        <v>245</v>
      </c>
      <c r="H2317" s="177">
        <v>3.8</v>
      </c>
      <c r="I2317" s="177">
        <v>0</v>
      </c>
      <c r="J2317" s="177" t="s">
        <v>193</v>
      </c>
      <c r="K2317" s="177" t="s">
        <v>194</v>
      </c>
      <c r="L2317" s="177" t="s">
        <v>194</v>
      </c>
      <c r="M2317" s="177" t="s">
        <v>2287</v>
      </c>
    </row>
    <row r="2318" spans="1:13" x14ac:dyDescent="0.25">
      <c r="A2318" s="179">
        <v>43003</v>
      </c>
      <c r="B2318" s="177">
        <v>4505</v>
      </c>
      <c r="C2318" s="177" t="str">
        <f>VLOOKUP(B2318,'Chart of Accounts'!A:B,2,FALSE)</f>
        <v>Bank Charges</v>
      </c>
      <c r="D2318" s="177" t="s">
        <v>265</v>
      </c>
      <c r="E2318" s="177" t="s">
        <v>264</v>
      </c>
      <c r="F2318" s="177" t="s">
        <v>444</v>
      </c>
      <c r="G2318" s="177" t="s">
        <v>245</v>
      </c>
      <c r="H2318" s="177">
        <v>3.8</v>
      </c>
      <c r="I2318" s="177">
        <v>0</v>
      </c>
      <c r="J2318" s="177" t="s">
        <v>193</v>
      </c>
      <c r="K2318" s="177" t="s">
        <v>194</v>
      </c>
      <c r="L2318" s="177" t="s">
        <v>194</v>
      </c>
      <c r="M2318" s="177" t="s">
        <v>2287</v>
      </c>
    </row>
    <row r="2319" spans="1:13" x14ac:dyDescent="0.25">
      <c r="A2319" s="179">
        <v>43003</v>
      </c>
      <c r="B2319" s="177">
        <v>4505</v>
      </c>
      <c r="C2319" s="177" t="str">
        <f>VLOOKUP(B2319,'Chart of Accounts'!A:B,2,FALSE)</f>
        <v>Bank Charges</v>
      </c>
      <c r="D2319" s="177" t="s">
        <v>265</v>
      </c>
      <c r="E2319" s="177" t="s">
        <v>264</v>
      </c>
      <c r="F2319" s="177" t="s">
        <v>443</v>
      </c>
      <c r="G2319" s="177" t="s">
        <v>245</v>
      </c>
      <c r="H2319" s="177">
        <v>3.8</v>
      </c>
      <c r="I2319" s="177">
        <v>0</v>
      </c>
      <c r="J2319" s="177" t="s">
        <v>193</v>
      </c>
      <c r="K2319" s="177" t="s">
        <v>194</v>
      </c>
      <c r="L2319" s="177" t="s">
        <v>194</v>
      </c>
      <c r="M2319" s="177" t="s">
        <v>2287</v>
      </c>
    </row>
    <row r="2320" spans="1:13" x14ac:dyDescent="0.25">
      <c r="A2320" s="179">
        <v>43003</v>
      </c>
      <c r="B2320" s="177">
        <v>4505</v>
      </c>
      <c r="C2320" s="177" t="str">
        <f>VLOOKUP(B2320,'Chart of Accounts'!A:B,2,FALSE)</f>
        <v>Bank Charges</v>
      </c>
      <c r="D2320" s="177" t="s">
        <v>265</v>
      </c>
      <c r="E2320" s="177" t="s">
        <v>264</v>
      </c>
      <c r="F2320" s="177" t="s">
        <v>405</v>
      </c>
      <c r="G2320" s="177" t="s">
        <v>245</v>
      </c>
      <c r="H2320" s="177">
        <v>3.8</v>
      </c>
      <c r="I2320" s="177">
        <v>0</v>
      </c>
      <c r="J2320" s="177" t="s">
        <v>193</v>
      </c>
      <c r="K2320" s="177" t="s">
        <v>194</v>
      </c>
      <c r="L2320" s="177" t="s">
        <v>194</v>
      </c>
      <c r="M2320" s="177" t="s">
        <v>2287</v>
      </c>
    </row>
    <row r="2321" spans="1:13" x14ac:dyDescent="0.25">
      <c r="A2321" s="179">
        <v>43003</v>
      </c>
      <c r="B2321" s="177">
        <v>4505</v>
      </c>
      <c r="C2321" s="177" t="str">
        <f>VLOOKUP(B2321,'Chart of Accounts'!A:B,2,FALSE)</f>
        <v>Bank Charges</v>
      </c>
      <c r="D2321" s="177" t="s">
        <v>265</v>
      </c>
      <c r="E2321" s="177" t="s">
        <v>264</v>
      </c>
      <c r="F2321" s="177" t="s">
        <v>442</v>
      </c>
      <c r="G2321" s="177" t="s">
        <v>245</v>
      </c>
      <c r="H2321" s="177">
        <v>3.8</v>
      </c>
      <c r="I2321" s="177">
        <v>0</v>
      </c>
      <c r="J2321" s="177" t="s">
        <v>193</v>
      </c>
      <c r="K2321" s="177" t="s">
        <v>194</v>
      </c>
      <c r="L2321" s="177" t="s">
        <v>194</v>
      </c>
      <c r="M2321" s="177" t="s">
        <v>2287</v>
      </c>
    </row>
    <row r="2322" spans="1:13" x14ac:dyDescent="0.25">
      <c r="A2322" s="179">
        <v>43003</v>
      </c>
      <c r="B2322" s="177">
        <v>4505</v>
      </c>
      <c r="C2322" s="177" t="str">
        <f>VLOOKUP(B2322,'Chart of Accounts'!A:B,2,FALSE)</f>
        <v>Bank Charges</v>
      </c>
      <c r="D2322" s="177" t="s">
        <v>265</v>
      </c>
      <c r="E2322" s="177" t="s">
        <v>264</v>
      </c>
      <c r="F2322" s="177" t="s">
        <v>441</v>
      </c>
      <c r="G2322" s="177" t="s">
        <v>245</v>
      </c>
      <c r="H2322" s="177">
        <v>3.8</v>
      </c>
      <c r="I2322" s="177">
        <v>0</v>
      </c>
      <c r="J2322" s="177" t="s">
        <v>193</v>
      </c>
      <c r="K2322" s="177" t="s">
        <v>194</v>
      </c>
      <c r="L2322" s="177" t="s">
        <v>194</v>
      </c>
      <c r="M2322" s="177" t="s">
        <v>2287</v>
      </c>
    </row>
    <row r="2323" spans="1:13" x14ac:dyDescent="0.25">
      <c r="A2323" s="179">
        <v>43003</v>
      </c>
      <c r="B2323" s="177">
        <v>4505</v>
      </c>
      <c r="C2323" s="177" t="str">
        <f>VLOOKUP(B2323,'Chart of Accounts'!A:B,2,FALSE)</f>
        <v>Bank Charges</v>
      </c>
      <c r="D2323" s="177" t="s">
        <v>265</v>
      </c>
      <c r="E2323" s="177" t="s">
        <v>264</v>
      </c>
      <c r="F2323" s="177" t="s">
        <v>440</v>
      </c>
      <c r="G2323" s="177" t="s">
        <v>245</v>
      </c>
      <c r="H2323" s="177">
        <v>3.8</v>
      </c>
      <c r="I2323" s="177">
        <v>0</v>
      </c>
      <c r="J2323" s="177" t="s">
        <v>193</v>
      </c>
      <c r="K2323" s="177" t="s">
        <v>194</v>
      </c>
      <c r="L2323" s="177" t="s">
        <v>194</v>
      </c>
      <c r="M2323" s="177" t="s">
        <v>2287</v>
      </c>
    </row>
    <row r="2324" spans="1:13" x14ac:dyDescent="0.25">
      <c r="A2324" s="179">
        <v>43003</v>
      </c>
      <c r="B2324" s="177">
        <v>4505</v>
      </c>
      <c r="C2324" s="177" t="str">
        <f>VLOOKUP(B2324,'Chart of Accounts'!A:B,2,FALSE)</f>
        <v>Bank Charges</v>
      </c>
      <c r="D2324" s="177" t="s">
        <v>265</v>
      </c>
      <c r="E2324" s="177" t="s">
        <v>264</v>
      </c>
      <c r="F2324" s="177" t="s">
        <v>2194</v>
      </c>
      <c r="G2324" s="177" t="s">
        <v>245</v>
      </c>
      <c r="H2324" s="177">
        <v>3.8</v>
      </c>
      <c r="I2324" s="177">
        <v>0</v>
      </c>
      <c r="J2324" s="177" t="s">
        <v>193</v>
      </c>
      <c r="K2324" s="177" t="s">
        <v>194</v>
      </c>
      <c r="L2324" s="177" t="s">
        <v>194</v>
      </c>
      <c r="M2324" s="177" t="s">
        <v>2287</v>
      </c>
    </row>
    <row r="2325" spans="1:13" x14ac:dyDescent="0.25">
      <c r="A2325" s="179">
        <v>43003</v>
      </c>
      <c r="B2325" s="177">
        <v>4505</v>
      </c>
      <c r="C2325" s="177" t="str">
        <f>VLOOKUP(B2325,'Chart of Accounts'!A:B,2,FALSE)</f>
        <v>Bank Charges</v>
      </c>
      <c r="D2325" s="177" t="s">
        <v>265</v>
      </c>
      <c r="E2325" s="177" t="s">
        <v>264</v>
      </c>
      <c r="F2325" s="177" t="s">
        <v>2211</v>
      </c>
      <c r="G2325" s="177" t="s">
        <v>245</v>
      </c>
      <c r="H2325" s="177">
        <v>3.8</v>
      </c>
      <c r="I2325" s="177">
        <v>0</v>
      </c>
      <c r="J2325" s="177" t="s">
        <v>193</v>
      </c>
      <c r="K2325" s="177" t="s">
        <v>194</v>
      </c>
      <c r="L2325" s="177" t="s">
        <v>194</v>
      </c>
      <c r="M2325" s="177" t="s">
        <v>2287</v>
      </c>
    </row>
    <row r="2326" spans="1:13" x14ac:dyDescent="0.25">
      <c r="A2326" s="179">
        <v>43003</v>
      </c>
      <c r="B2326" s="177">
        <v>4505</v>
      </c>
      <c r="C2326" s="177" t="str">
        <f>VLOOKUP(B2326,'Chart of Accounts'!A:B,2,FALSE)</f>
        <v>Bank Charges</v>
      </c>
      <c r="D2326" s="177" t="s">
        <v>265</v>
      </c>
      <c r="E2326" s="177" t="s">
        <v>264</v>
      </c>
      <c r="F2326" s="177" t="s">
        <v>439</v>
      </c>
      <c r="G2326" s="177" t="s">
        <v>245</v>
      </c>
      <c r="H2326" s="177">
        <v>3.8</v>
      </c>
      <c r="I2326" s="177">
        <v>0</v>
      </c>
      <c r="J2326" s="177" t="s">
        <v>193</v>
      </c>
      <c r="K2326" s="177" t="s">
        <v>194</v>
      </c>
      <c r="L2326" s="177" t="s">
        <v>194</v>
      </c>
      <c r="M2326" s="177" t="s">
        <v>2287</v>
      </c>
    </row>
    <row r="2327" spans="1:13" x14ac:dyDescent="0.25">
      <c r="A2327" s="179">
        <v>43003</v>
      </c>
      <c r="B2327" s="177">
        <v>4505</v>
      </c>
      <c r="C2327" s="177" t="str">
        <f>VLOOKUP(B2327,'Chart of Accounts'!A:B,2,FALSE)</f>
        <v>Bank Charges</v>
      </c>
      <c r="D2327" s="177" t="s">
        <v>265</v>
      </c>
      <c r="E2327" s="177" t="s">
        <v>264</v>
      </c>
      <c r="F2327" s="177" t="s">
        <v>2181</v>
      </c>
      <c r="G2327" s="177" t="s">
        <v>245</v>
      </c>
      <c r="H2327" s="177">
        <v>3.8</v>
      </c>
      <c r="I2327" s="177">
        <v>0</v>
      </c>
      <c r="J2327" s="177" t="s">
        <v>193</v>
      </c>
      <c r="K2327" s="177" t="s">
        <v>194</v>
      </c>
      <c r="L2327" s="177" t="s">
        <v>194</v>
      </c>
      <c r="M2327" s="177" t="s">
        <v>2287</v>
      </c>
    </row>
    <row r="2328" spans="1:13" x14ac:dyDescent="0.25">
      <c r="A2328" s="179">
        <v>43003</v>
      </c>
      <c r="B2328" s="177">
        <v>4505</v>
      </c>
      <c r="C2328" s="177" t="str">
        <f>VLOOKUP(B2328,'Chart of Accounts'!A:B,2,FALSE)</f>
        <v>Bank Charges</v>
      </c>
      <c r="D2328" s="177" t="s">
        <v>265</v>
      </c>
      <c r="E2328" s="177" t="s">
        <v>264</v>
      </c>
      <c r="F2328" s="177" t="s">
        <v>2193</v>
      </c>
      <c r="G2328" s="177" t="s">
        <v>245</v>
      </c>
      <c r="H2328" s="177">
        <v>3.8</v>
      </c>
      <c r="I2328" s="177">
        <v>0</v>
      </c>
      <c r="J2328" s="177" t="s">
        <v>193</v>
      </c>
      <c r="K2328" s="177" t="s">
        <v>194</v>
      </c>
      <c r="L2328" s="177" t="s">
        <v>194</v>
      </c>
      <c r="M2328" s="177" t="s">
        <v>2287</v>
      </c>
    </row>
    <row r="2329" spans="1:13" x14ac:dyDescent="0.25">
      <c r="A2329" s="179">
        <v>43003</v>
      </c>
      <c r="B2329" s="177">
        <v>4505</v>
      </c>
      <c r="C2329" s="177" t="str">
        <f>VLOOKUP(B2329,'Chart of Accounts'!A:B,2,FALSE)</f>
        <v>Bank Charges</v>
      </c>
      <c r="D2329" s="177" t="s">
        <v>265</v>
      </c>
      <c r="E2329" s="177" t="s">
        <v>264</v>
      </c>
      <c r="F2329" s="177" t="s">
        <v>2192</v>
      </c>
      <c r="G2329" s="177" t="s">
        <v>245</v>
      </c>
      <c r="H2329" s="177">
        <v>3.8</v>
      </c>
      <c r="I2329" s="177">
        <v>0</v>
      </c>
      <c r="J2329" s="177" t="s">
        <v>193</v>
      </c>
      <c r="K2329" s="177" t="s">
        <v>194</v>
      </c>
      <c r="L2329" s="177" t="s">
        <v>194</v>
      </c>
      <c r="M2329" s="177" t="s">
        <v>2287</v>
      </c>
    </row>
    <row r="2330" spans="1:13" x14ac:dyDescent="0.25">
      <c r="A2330" s="179">
        <v>43003</v>
      </c>
      <c r="B2330" s="177">
        <v>4505</v>
      </c>
      <c r="C2330" s="177" t="str">
        <f>VLOOKUP(B2330,'Chart of Accounts'!A:B,2,FALSE)</f>
        <v>Bank Charges</v>
      </c>
      <c r="D2330" s="177" t="s">
        <v>265</v>
      </c>
      <c r="E2330" s="177" t="s">
        <v>264</v>
      </c>
      <c r="F2330" s="177" t="s">
        <v>2236</v>
      </c>
      <c r="G2330" s="177" t="s">
        <v>245</v>
      </c>
      <c r="H2330" s="177">
        <v>3.8</v>
      </c>
      <c r="I2330" s="177">
        <v>0</v>
      </c>
      <c r="J2330" s="177" t="s">
        <v>193</v>
      </c>
      <c r="K2330" s="177" t="s">
        <v>194</v>
      </c>
      <c r="L2330" s="177" t="s">
        <v>194</v>
      </c>
      <c r="M2330" s="177" t="s">
        <v>2287</v>
      </c>
    </row>
    <row r="2331" spans="1:13" x14ac:dyDescent="0.25">
      <c r="A2331" s="179">
        <v>43003</v>
      </c>
      <c r="B2331" s="177">
        <v>4505</v>
      </c>
      <c r="C2331" s="177" t="str">
        <f>VLOOKUP(B2331,'Chart of Accounts'!A:B,2,FALSE)</f>
        <v>Bank Charges</v>
      </c>
      <c r="D2331" s="177" t="s">
        <v>265</v>
      </c>
      <c r="E2331" s="177" t="s">
        <v>264</v>
      </c>
      <c r="F2331" s="177" t="s">
        <v>437</v>
      </c>
      <c r="G2331" s="177" t="s">
        <v>245</v>
      </c>
      <c r="H2331" s="177">
        <v>3.8</v>
      </c>
      <c r="I2331" s="177">
        <v>0</v>
      </c>
      <c r="J2331" s="177" t="s">
        <v>193</v>
      </c>
      <c r="K2331" s="177" t="s">
        <v>194</v>
      </c>
      <c r="L2331" s="177" t="s">
        <v>194</v>
      </c>
      <c r="M2331" s="177" t="s">
        <v>2287</v>
      </c>
    </row>
    <row r="2332" spans="1:13" x14ac:dyDescent="0.25">
      <c r="A2332" s="179">
        <v>43003</v>
      </c>
      <c r="B2332" s="177">
        <v>4505</v>
      </c>
      <c r="C2332" s="177" t="str">
        <f>VLOOKUP(B2332,'Chart of Accounts'!A:B,2,FALSE)</f>
        <v>Bank Charges</v>
      </c>
      <c r="D2332" s="177" t="s">
        <v>265</v>
      </c>
      <c r="E2332" s="177" t="s">
        <v>264</v>
      </c>
      <c r="F2332" s="177" t="s">
        <v>436</v>
      </c>
      <c r="G2332" s="177" t="s">
        <v>245</v>
      </c>
      <c r="H2332" s="177">
        <v>3.8</v>
      </c>
      <c r="I2332" s="177">
        <v>0</v>
      </c>
      <c r="J2332" s="177" t="s">
        <v>193</v>
      </c>
      <c r="K2332" s="177" t="s">
        <v>194</v>
      </c>
      <c r="L2332" s="177" t="s">
        <v>194</v>
      </c>
      <c r="M2332" s="177" t="s">
        <v>2287</v>
      </c>
    </row>
    <row r="2333" spans="1:13" x14ac:dyDescent="0.25">
      <c r="A2333" s="179">
        <v>43003</v>
      </c>
      <c r="B2333" s="177">
        <v>4505</v>
      </c>
      <c r="C2333" s="177" t="str">
        <f>VLOOKUP(B2333,'Chart of Accounts'!A:B,2,FALSE)</f>
        <v>Bank Charges</v>
      </c>
      <c r="D2333" s="177" t="s">
        <v>265</v>
      </c>
      <c r="E2333" s="177" t="s">
        <v>264</v>
      </c>
      <c r="F2333" s="177" t="s">
        <v>434</v>
      </c>
      <c r="G2333" s="177" t="s">
        <v>245</v>
      </c>
      <c r="H2333" s="177">
        <v>3.8</v>
      </c>
      <c r="I2333" s="177">
        <v>0</v>
      </c>
      <c r="J2333" s="177" t="s">
        <v>193</v>
      </c>
      <c r="K2333" s="177" t="s">
        <v>194</v>
      </c>
      <c r="L2333" s="177" t="s">
        <v>194</v>
      </c>
      <c r="M2333" s="177" t="s">
        <v>2287</v>
      </c>
    </row>
    <row r="2334" spans="1:13" x14ac:dyDescent="0.25">
      <c r="A2334" s="179">
        <v>43003</v>
      </c>
      <c r="B2334" s="177">
        <v>4505</v>
      </c>
      <c r="C2334" s="177" t="str">
        <f>VLOOKUP(B2334,'Chart of Accounts'!A:B,2,FALSE)</f>
        <v>Bank Charges</v>
      </c>
      <c r="D2334" s="177" t="s">
        <v>265</v>
      </c>
      <c r="E2334" s="177" t="s">
        <v>264</v>
      </c>
      <c r="F2334" s="177" t="s">
        <v>2189</v>
      </c>
      <c r="G2334" s="177" t="s">
        <v>245</v>
      </c>
      <c r="H2334" s="177">
        <v>3.8</v>
      </c>
      <c r="I2334" s="177">
        <v>0</v>
      </c>
      <c r="J2334" s="177" t="s">
        <v>193</v>
      </c>
      <c r="K2334" s="177" t="s">
        <v>194</v>
      </c>
      <c r="L2334" s="177" t="s">
        <v>194</v>
      </c>
      <c r="M2334" s="177" t="s">
        <v>2287</v>
      </c>
    </row>
    <row r="2335" spans="1:13" x14ac:dyDescent="0.25">
      <c r="A2335" s="179">
        <v>43003</v>
      </c>
      <c r="B2335" s="177">
        <v>4505</v>
      </c>
      <c r="C2335" s="177" t="str">
        <f>VLOOKUP(B2335,'Chart of Accounts'!A:B,2,FALSE)</f>
        <v>Bank Charges</v>
      </c>
      <c r="D2335" s="177" t="s">
        <v>265</v>
      </c>
      <c r="E2335" s="177" t="s">
        <v>264</v>
      </c>
      <c r="F2335" s="177" t="s">
        <v>1436</v>
      </c>
      <c r="G2335" s="177" t="s">
        <v>245</v>
      </c>
      <c r="H2335" s="177">
        <v>3.8</v>
      </c>
      <c r="I2335" s="177">
        <v>0</v>
      </c>
      <c r="J2335" s="177" t="s">
        <v>193</v>
      </c>
      <c r="K2335" s="177" t="s">
        <v>194</v>
      </c>
      <c r="L2335" s="177" t="s">
        <v>194</v>
      </c>
      <c r="M2335" s="177" t="s">
        <v>2287</v>
      </c>
    </row>
    <row r="2336" spans="1:13" x14ac:dyDescent="0.25">
      <c r="A2336" s="179">
        <v>43003</v>
      </c>
      <c r="B2336" s="177">
        <v>4505</v>
      </c>
      <c r="C2336" s="177" t="str">
        <f>VLOOKUP(B2336,'Chart of Accounts'!A:B,2,FALSE)</f>
        <v>Bank Charges</v>
      </c>
      <c r="D2336" s="177" t="s">
        <v>265</v>
      </c>
      <c r="E2336" s="177" t="s">
        <v>264</v>
      </c>
      <c r="F2336" s="177" t="s">
        <v>2275</v>
      </c>
      <c r="G2336" s="177" t="s">
        <v>245</v>
      </c>
      <c r="H2336" s="177">
        <v>3.8</v>
      </c>
      <c r="I2336" s="177">
        <v>0</v>
      </c>
      <c r="J2336" s="177" t="s">
        <v>193</v>
      </c>
      <c r="K2336" s="177" t="s">
        <v>194</v>
      </c>
      <c r="L2336" s="177" t="s">
        <v>194</v>
      </c>
      <c r="M2336" s="177" t="s">
        <v>2287</v>
      </c>
    </row>
    <row r="2337" spans="1:13" x14ac:dyDescent="0.25">
      <c r="A2337" s="179">
        <v>43003</v>
      </c>
      <c r="B2337" s="177">
        <v>4505</v>
      </c>
      <c r="C2337" s="177" t="str">
        <f>VLOOKUP(B2337,'Chart of Accounts'!A:B,2,FALSE)</f>
        <v>Bank Charges</v>
      </c>
      <c r="D2337" s="177" t="s">
        <v>265</v>
      </c>
      <c r="E2337" s="177" t="s">
        <v>264</v>
      </c>
      <c r="F2337" s="177" t="s">
        <v>2188</v>
      </c>
      <c r="G2337" s="177" t="s">
        <v>245</v>
      </c>
      <c r="H2337" s="177">
        <v>3.8</v>
      </c>
      <c r="I2337" s="177">
        <v>0</v>
      </c>
      <c r="J2337" s="177" t="s">
        <v>193</v>
      </c>
      <c r="K2337" s="177" t="s">
        <v>194</v>
      </c>
      <c r="L2337" s="177" t="s">
        <v>194</v>
      </c>
      <c r="M2337" s="177" t="s">
        <v>2287</v>
      </c>
    </row>
    <row r="2338" spans="1:13" x14ac:dyDescent="0.25">
      <c r="A2338" s="179">
        <v>43003</v>
      </c>
      <c r="B2338" s="177">
        <v>4505</v>
      </c>
      <c r="C2338" s="177" t="str">
        <f>VLOOKUP(B2338,'Chart of Accounts'!A:B,2,FALSE)</f>
        <v>Bank Charges</v>
      </c>
      <c r="D2338" s="177" t="s">
        <v>265</v>
      </c>
      <c r="E2338" s="177" t="s">
        <v>264</v>
      </c>
      <c r="F2338" s="177" t="s">
        <v>433</v>
      </c>
      <c r="G2338" s="177" t="s">
        <v>245</v>
      </c>
      <c r="H2338" s="177">
        <v>3.8</v>
      </c>
      <c r="I2338" s="177">
        <v>0</v>
      </c>
      <c r="J2338" s="177" t="s">
        <v>193</v>
      </c>
      <c r="K2338" s="177" t="s">
        <v>194</v>
      </c>
      <c r="L2338" s="177" t="s">
        <v>194</v>
      </c>
      <c r="M2338" s="177" t="s">
        <v>2287</v>
      </c>
    </row>
    <row r="2339" spans="1:13" x14ac:dyDescent="0.25">
      <c r="A2339" s="179">
        <v>43003</v>
      </c>
      <c r="B2339" s="177">
        <v>4505</v>
      </c>
      <c r="C2339" s="177" t="str">
        <f>VLOOKUP(B2339,'Chart of Accounts'!A:B,2,FALSE)</f>
        <v>Bank Charges</v>
      </c>
      <c r="D2339" s="177" t="s">
        <v>265</v>
      </c>
      <c r="E2339" s="177" t="s">
        <v>264</v>
      </c>
      <c r="F2339" s="177" t="s">
        <v>2187</v>
      </c>
      <c r="G2339" s="177" t="s">
        <v>245</v>
      </c>
      <c r="H2339" s="177">
        <v>3.8</v>
      </c>
      <c r="I2339" s="177">
        <v>0</v>
      </c>
      <c r="J2339" s="177" t="s">
        <v>193</v>
      </c>
      <c r="K2339" s="177" t="s">
        <v>194</v>
      </c>
      <c r="L2339" s="177" t="s">
        <v>194</v>
      </c>
      <c r="M2339" s="177" t="s">
        <v>2287</v>
      </c>
    </row>
    <row r="2340" spans="1:13" x14ac:dyDescent="0.25">
      <c r="A2340" s="179">
        <v>43003</v>
      </c>
      <c r="B2340" s="177">
        <v>4505</v>
      </c>
      <c r="C2340" s="177" t="str">
        <f>VLOOKUP(B2340,'Chart of Accounts'!A:B,2,FALSE)</f>
        <v>Bank Charges</v>
      </c>
      <c r="D2340" s="177" t="s">
        <v>265</v>
      </c>
      <c r="E2340" s="177" t="s">
        <v>264</v>
      </c>
      <c r="F2340" s="177" t="s">
        <v>2235</v>
      </c>
      <c r="G2340" s="177" t="s">
        <v>245</v>
      </c>
      <c r="H2340" s="177">
        <v>3.8</v>
      </c>
      <c r="I2340" s="177">
        <v>0</v>
      </c>
      <c r="J2340" s="177" t="s">
        <v>193</v>
      </c>
      <c r="K2340" s="177" t="s">
        <v>194</v>
      </c>
      <c r="L2340" s="177" t="s">
        <v>194</v>
      </c>
      <c r="M2340" s="177" t="s">
        <v>2287</v>
      </c>
    </row>
    <row r="2341" spans="1:13" x14ac:dyDescent="0.25">
      <c r="A2341" s="179">
        <v>43003</v>
      </c>
      <c r="B2341" s="177">
        <v>4505</v>
      </c>
      <c r="C2341" s="177" t="str">
        <f>VLOOKUP(B2341,'Chart of Accounts'!A:B,2,FALSE)</f>
        <v>Bank Charges</v>
      </c>
      <c r="D2341" s="177" t="s">
        <v>265</v>
      </c>
      <c r="E2341" s="177" t="s">
        <v>264</v>
      </c>
      <c r="F2341" s="177" t="s">
        <v>432</v>
      </c>
      <c r="G2341" s="177" t="s">
        <v>245</v>
      </c>
      <c r="H2341" s="177">
        <v>3.8</v>
      </c>
      <c r="I2341" s="177">
        <v>0</v>
      </c>
      <c r="J2341" s="177" t="s">
        <v>193</v>
      </c>
      <c r="K2341" s="177" t="s">
        <v>194</v>
      </c>
      <c r="L2341" s="177" t="s">
        <v>194</v>
      </c>
      <c r="M2341" s="177" t="s">
        <v>2287</v>
      </c>
    </row>
    <row r="2342" spans="1:13" x14ac:dyDescent="0.25">
      <c r="A2342" s="179">
        <v>43003</v>
      </c>
      <c r="B2342" s="177">
        <v>4505</v>
      </c>
      <c r="C2342" s="177" t="str">
        <f>VLOOKUP(B2342,'Chart of Accounts'!A:B,2,FALSE)</f>
        <v>Bank Charges</v>
      </c>
      <c r="D2342" s="177" t="s">
        <v>265</v>
      </c>
      <c r="E2342" s="177" t="s">
        <v>264</v>
      </c>
      <c r="F2342" s="177" t="s">
        <v>431</v>
      </c>
      <c r="G2342" s="177" t="s">
        <v>245</v>
      </c>
      <c r="H2342" s="177">
        <v>3.8</v>
      </c>
      <c r="I2342" s="177">
        <v>0</v>
      </c>
      <c r="J2342" s="177" t="s">
        <v>193</v>
      </c>
      <c r="K2342" s="177" t="s">
        <v>194</v>
      </c>
      <c r="L2342" s="177" t="s">
        <v>194</v>
      </c>
      <c r="M2342" s="177" t="s">
        <v>2287</v>
      </c>
    </row>
    <row r="2343" spans="1:13" x14ac:dyDescent="0.25">
      <c r="A2343" s="179">
        <v>43003</v>
      </c>
      <c r="B2343" s="177">
        <v>4505</v>
      </c>
      <c r="C2343" s="177" t="str">
        <f>VLOOKUP(B2343,'Chart of Accounts'!A:B,2,FALSE)</f>
        <v>Bank Charges</v>
      </c>
      <c r="D2343" s="177" t="s">
        <v>265</v>
      </c>
      <c r="E2343" s="177" t="s">
        <v>264</v>
      </c>
      <c r="F2343" s="177" t="s">
        <v>2288</v>
      </c>
      <c r="G2343" s="177" t="s">
        <v>245</v>
      </c>
      <c r="H2343" s="177">
        <v>3.8</v>
      </c>
      <c r="I2343" s="177">
        <v>0</v>
      </c>
      <c r="J2343" s="177" t="s">
        <v>193</v>
      </c>
      <c r="K2343" s="177" t="s">
        <v>194</v>
      </c>
      <c r="L2343" s="177" t="s">
        <v>194</v>
      </c>
      <c r="M2343" s="177" t="s">
        <v>2287</v>
      </c>
    </row>
    <row r="2344" spans="1:13" x14ac:dyDescent="0.25">
      <c r="A2344" s="179">
        <v>43003</v>
      </c>
      <c r="B2344" s="177">
        <v>4505</v>
      </c>
      <c r="C2344" s="177" t="str">
        <f>VLOOKUP(B2344,'Chart of Accounts'!A:B,2,FALSE)</f>
        <v>Bank Charges</v>
      </c>
      <c r="D2344" s="177" t="s">
        <v>265</v>
      </c>
      <c r="E2344" s="177" t="s">
        <v>264</v>
      </c>
      <c r="F2344" s="177" t="s">
        <v>438</v>
      </c>
      <c r="G2344" s="177" t="s">
        <v>245</v>
      </c>
      <c r="H2344" s="177">
        <v>3.8</v>
      </c>
      <c r="I2344" s="177">
        <v>0</v>
      </c>
      <c r="J2344" s="177" t="s">
        <v>193</v>
      </c>
      <c r="K2344" s="177" t="s">
        <v>194</v>
      </c>
      <c r="L2344" s="177" t="s">
        <v>194</v>
      </c>
      <c r="M2344" s="177" t="s">
        <v>2287</v>
      </c>
    </row>
    <row r="2345" spans="1:13" x14ac:dyDescent="0.25">
      <c r="A2345" s="179">
        <v>43003</v>
      </c>
      <c r="B2345" s="177">
        <v>4505</v>
      </c>
      <c r="C2345" s="177" t="str">
        <f>VLOOKUP(B2345,'Chart of Accounts'!A:B,2,FALSE)</f>
        <v>Bank Charges</v>
      </c>
      <c r="D2345" s="177" t="s">
        <v>265</v>
      </c>
      <c r="E2345" s="177" t="s">
        <v>264</v>
      </c>
      <c r="F2345" s="177" t="s">
        <v>430</v>
      </c>
      <c r="G2345" s="177" t="s">
        <v>245</v>
      </c>
      <c r="H2345" s="177">
        <v>3.8</v>
      </c>
      <c r="I2345" s="177">
        <v>0</v>
      </c>
      <c r="J2345" s="177" t="s">
        <v>193</v>
      </c>
      <c r="K2345" s="177" t="s">
        <v>194</v>
      </c>
      <c r="L2345" s="177" t="s">
        <v>194</v>
      </c>
      <c r="M2345" s="177" t="s">
        <v>2287</v>
      </c>
    </row>
    <row r="2346" spans="1:13" x14ac:dyDescent="0.25">
      <c r="A2346" s="179">
        <v>43003</v>
      </c>
      <c r="B2346" s="177">
        <v>4505</v>
      </c>
      <c r="C2346" s="177" t="str">
        <f>VLOOKUP(B2346,'Chart of Accounts'!A:B,2,FALSE)</f>
        <v>Bank Charges</v>
      </c>
      <c r="D2346" s="177" t="s">
        <v>265</v>
      </c>
      <c r="E2346" s="177" t="s">
        <v>264</v>
      </c>
      <c r="F2346" s="177" t="s">
        <v>419</v>
      </c>
      <c r="G2346" s="177" t="s">
        <v>245</v>
      </c>
      <c r="H2346" s="177">
        <v>3.8</v>
      </c>
      <c r="I2346" s="177">
        <v>0</v>
      </c>
      <c r="J2346" s="177" t="s">
        <v>193</v>
      </c>
      <c r="K2346" s="177" t="s">
        <v>194</v>
      </c>
      <c r="L2346" s="177" t="s">
        <v>194</v>
      </c>
      <c r="M2346" s="177" t="s">
        <v>2287</v>
      </c>
    </row>
    <row r="2347" spans="1:13" x14ac:dyDescent="0.25">
      <c r="A2347" s="179">
        <v>43003</v>
      </c>
      <c r="B2347" s="177">
        <v>4505</v>
      </c>
      <c r="C2347" s="177" t="str">
        <f>VLOOKUP(B2347,'Chart of Accounts'!A:B,2,FALSE)</f>
        <v>Bank Charges</v>
      </c>
      <c r="D2347" s="177" t="s">
        <v>265</v>
      </c>
      <c r="E2347" s="177" t="s">
        <v>264</v>
      </c>
      <c r="F2347" s="177" t="s">
        <v>2210</v>
      </c>
      <c r="G2347" s="177" t="s">
        <v>245</v>
      </c>
      <c r="H2347" s="177">
        <v>3.8</v>
      </c>
      <c r="I2347" s="177">
        <v>0</v>
      </c>
      <c r="J2347" s="177" t="s">
        <v>193</v>
      </c>
      <c r="K2347" s="177" t="s">
        <v>194</v>
      </c>
      <c r="L2347" s="177" t="s">
        <v>194</v>
      </c>
      <c r="M2347" s="177" t="s">
        <v>2287</v>
      </c>
    </row>
    <row r="2348" spans="1:13" x14ac:dyDescent="0.25">
      <c r="A2348" s="179">
        <v>43003</v>
      </c>
      <c r="B2348" s="177">
        <v>4505</v>
      </c>
      <c r="C2348" s="177" t="str">
        <f>VLOOKUP(B2348,'Chart of Accounts'!A:B,2,FALSE)</f>
        <v>Bank Charges</v>
      </c>
      <c r="D2348" s="177" t="s">
        <v>265</v>
      </c>
      <c r="E2348" s="177" t="s">
        <v>264</v>
      </c>
      <c r="F2348" s="177" t="s">
        <v>2185</v>
      </c>
      <c r="G2348" s="177" t="s">
        <v>245</v>
      </c>
      <c r="H2348" s="177">
        <v>3.8</v>
      </c>
      <c r="I2348" s="177">
        <v>0</v>
      </c>
      <c r="J2348" s="177" t="s">
        <v>193</v>
      </c>
      <c r="K2348" s="177" t="s">
        <v>194</v>
      </c>
      <c r="L2348" s="177" t="s">
        <v>194</v>
      </c>
      <c r="M2348" s="177" t="s">
        <v>2287</v>
      </c>
    </row>
    <row r="2349" spans="1:13" x14ac:dyDescent="0.25">
      <c r="A2349" s="179">
        <v>43003</v>
      </c>
      <c r="B2349" s="177">
        <v>4505</v>
      </c>
      <c r="C2349" s="177" t="str">
        <f>VLOOKUP(B2349,'Chart of Accounts'!A:B,2,FALSE)</f>
        <v>Bank Charges</v>
      </c>
      <c r="D2349" s="177" t="s">
        <v>265</v>
      </c>
      <c r="E2349" s="177" t="s">
        <v>264</v>
      </c>
      <c r="F2349" s="177" t="s">
        <v>417</v>
      </c>
      <c r="G2349" s="177" t="s">
        <v>245</v>
      </c>
      <c r="H2349" s="177">
        <v>3.8</v>
      </c>
      <c r="I2349" s="177">
        <v>0</v>
      </c>
      <c r="J2349" s="177" t="s">
        <v>193</v>
      </c>
      <c r="K2349" s="177" t="s">
        <v>194</v>
      </c>
      <c r="L2349" s="177" t="s">
        <v>194</v>
      </c>
      <c r="M2349" s="177" t="s">
        <v>2287</v>
      </c>
    </row>
    <row r="2350" spans="1:13" x14ac:dyDescent="0.25">
      <c r="A2350" s="179">
        <v>43003</v>
      </c>
      <c r="B2350" s="177">
        <v>4505</v>
      </c>
      <c r="C2350" s="177" t="str">
        <f>VLOOKUP(B2350,'Chart of Accounts'!A:B,2,FALSE)</f>
        <v>Bank Charges</v>
      </c>
      <c r="D2350" s="177" t="s">
        <v>265</v>
      </c>
      <c r="E2350" s="177" t="s">
        <v>264</v>
      </c>
      <c r="F2350" s="177" t="s">
        <v>428</v>
      </c>
      <c r="G2350" s="177" t="s">
        <v>245</v>
      </c>
      <c r="H2350" s="177">
        <v>3.8</v>
      </c>
      <c r="I2350" s="177">
        <v>0</v>
      </c>
      <c r="J2350" s="177" t="s">
        <v>193</v>
      </c>
      <c r="K2350" s="177" t="s">
        <v>194</v>
      </c>
      <c r="L2350" s="177" t="s">
        <v>194</v>
      </c>
      <c r="M2350" s="177" t="s">
        <v>2287</v>
      </c>
    </row>
    <row r="2351" spans="1:13" x14ac:dyDescent="0.25">
      <c r="A2351" s="179">
        <v>43003</v>
      </c>
      <c r="B2351" s="177">
        <v>4505</v>
      </c>
      <c r="C2351" s="177" t="str">
        <f>VLOOKUP(B2351,'Chart of Accounts'!A:B,2,FALSE)</f>
        <v>Bank Charges</v>
      </c>
      <c r="D2351" s="177" t="s">
        <v>265</v>
      </c>
      <c r="E2351" s="177" t="s">
        <v>264</v>
      </c>
      <c r="F2351" s="177" t="s">
        <v>2209</v>
      </c>
      <c r="G2351" s="177" t="s">
        <v>245</v>
      </c>
      <c r="H2351" s="177">
        <v>3.8</v>
      </c>
      <c r="I2351" s="177">
        <v>0</v>
      </c>
      <c r="J2351" s="177" t="s">
        <v>193</v>
      </c>
      <c r="K2351" s="177" t="s">
        <v>194</v>
      </c>
      <c r="L2351" s="177" t="s">
        <v>194</v>
      </c>
      <c r="M2351" s="177" t="s">
        <v>2287</v>
      </c>
    </row>
    <row r="2352" spans="1:13" x14ac:dyDescent="0.25">
      <c r="A2352" s="179">
        <v>43003</v>
      </c>
      <c r="B2352" s="177">
        <v>4505</v>
      </c>
      <c r="C2352" s="177" t="str">
        <f>VLOOKUP(B2352,'Chart of Accounts'!A:B,2,FALSE)</f>
        <v>Bank Charges</v>
      </c>
      <c r="D2352" s="177" t="s">
        <v>265</v>
      </c>
      <c r="E2352" s="177" t="s">
        <v>264</v>
      </c>
      <c r="F2352" s="177" t="s">
        <v>2274</v>
      </c>
      <c r="G2352" s="177" t="s">
        <v>245</v>
      </c>
      <c r="H2352" s="177">
        <v>3.8</v>
      </c>
      <c r="I2352" s="177">
        <v>0</v>
      </c>
      <c r="J2352" s="177" t="s">
        <v>193</v>
      </c>
      <c r="K2352" s="177" t="s">
        <v>194</v>
      </c>
      <c r="L2352" s="177" t="s">
        <v>194</v>
      </c>
      <c r="M2352" s="177" t="s">
        <v>2287</v>
      </c>
    </row>
    <row r="2353" spans="1:13" x14ac:dyDescent="0.25">
      <c r="A2353" s="179">
        <v>43003</v>
      </c>
      <c r="B2353" s="177">
        <v>4505</v>
      </c>
      <c r="C2353" s="177" t="str">
        <f>VLOOKUP(B2353,'Chart of Accounts'!A:B,2,FALSE)</f>
        <v>Bank Charges</v>
      </c>
      <c r="D2353" s="177" t="s">
        <v>265</v>
      </c>
      <c r="E2353" s="177" t="s">
        <v>264</v>
      </c>
      <c r="F2353" s="177" t="s">
        <v>1442</v>
      </c>
      <c r="G2353" s="177" t="s">
        <v>245</v>
      </c>
      <c r="H2353" s="177">
        <v>3.8</v>
      </c>
      <c r="I2353" s="177">
        <v>0</v>
      </c>
      <c r="J2353" s="177" t="s">
        <v>193</v>
      </c>
      <c r="K2353" s="177" t="s">
        <v>194</v>
      </c>
      <c r="L2353" s="177" t="s">
        <v>194</v>
      </c>
      <c r="M2353" s="177" t="s">
        <v>2287</v>
      </c>
    </row>
    <row r="2354" spans="1:13" x14ac:dyDescent="0.25">
      <c r="A2354" s="179">
        <v>43003</v>
      </c>
      <c r="B2354" s="177">
        <v>4505</v>
      </c>
      <c r="C2354" s="177" t="str">
        <f>VLOOKUP(B2354,'Chart of Accounts'!A:B,2,FALSE)</f>
        <v>Bank Charges</v>
      </c>
      <c r="D2354" s="177" t="s">
        <v>265</v>
      </c>
      <c r="E2354" s="177" t="s">
        <v>264</v>
      </c>
      <c r="F2354" s="177" t="s">
        <v>2250</v>
      </c>
      <c r="G2354" s="177" t="s">
        <v>245</v>
      </c>
      <c r="H2354" s="177">
        <v>3.8</v>
      </c>
      <c r="I2354" s="177">
        <v>0</v>
      </c>
      <c r="J2354" s="177" t="s">
        <v>193</v>
      </c>
      <c r="K2354" s="177" t="s">
        <v>194</v>
      </c>
      <c r="L2354" s="177" t="s">
        <v>194</v>
      </c>
      <c r="M2354" s="177" t="s">
        <v>2287</v>
      </c>
    </row>
    <row r="2355" spans="1:13" x14ac:dyDescent="0.25">
      <c r="A2355" s="179">
        <v>43003</v>
      </c>
      <c r="B2355" s="177">
        <v>4505</v>
      </c>
      <c r="C2355" s="177" t="str">
        <f>VLOOKUP(B2355,'Chart of Accounts'!A:B,2,FALSE)</f>
        <v>Bank Charges</v>
      </c>
      <c r="D2355" s="177" t="s">
        <v>265</v>
      </c>
      <c r="E2355" s="177" t="s">
        <v>264</v>
      </c>
      <c r="F2355" s="177" t="s">
        <v>398</v>
      </c>
      <c r="G2355" s="177" t="s">
        <v>245</v>
      </c>
      <c r="H2355" s="177">
        <v>3.8</v>
      </c>
      <c r="I2355" s="177">
        <v>0</v>
      </c>
      <c r="J2355" s="177" t="s">
        <v>193</v>
      </c>
      <c r="K2355" s="177" t="s">
        <v>194</v>
      </c>
      <c r="L2355" s="177" t="s">
        <v>194</v>
      </c>
      <c r="M2355" s="177" t="s">
        <v>2287</v>
      </c>
    </row>
    <row r="2356" spans="1:13" x14ac:dyDescent="0.25">
      <c r="A2356" s="179">
        <v>43008</v>
      </c>
      <c r="B2356" s="177">
        <v>4505</v>
      </c>
      <c r="C2356" s="177" t="str">
        <f>VLOOKUP(B2356,'Chart of Accounts'!A:B,2,FALSE)</f>
        <v>Bank Charges</v>
      </c>
      <c r="D2356" s="177" t="s">
        <v>265</v>
      </c>
      <c r="E2356" s="177" t="s">
        <v>264</v>
      </c>
      <c r="F2356" s="177" t="s">
        <v>2206</v>
      </c>
      <c r="G2356" s="177" t="s">
        <v>245</v>
      </c>
      <c r="H2356" s="177">
        <v>13.11</v>
      </c>
      <c r="I2356" s="177">
        <v>0</v>
      </c>
      <c r="J2356" s="177" t="s">
        <v>193</v>
      </c>
      <c r="K2356" s="177" t="s">
        <v>194</v>
      </c>
      <c r="L2356" s="177" t="s">
        <v>194</v>
      </c>
      <c r="M2356" s="177" t="s">
        <v>2286</v>
      </c>
    </row>
    <row r="2357" spans="1:13" x14ac:dyDescent="0.25">
      <c r="A2357" s="179">
        <v>43008</v>
      </c>
      <c r="B2357" s="177">
        <v>4505</v>
      </c>
      <c r="C2357" s="177" t="str">
        <f>VLOOKUP(B2357,'Chart of Accounts'!A:B,2,FALSE)</f>
        <v>Bank Charges</v>
      </c>
      <c r="D2357" s="177" t="s">
        <v>265</v>
      </c>
      <c r="E2357" s="177" t="s">
        <v>264</v>
      </c>
      <c r="F2357" s="177" t="s">
        <v>1436</v>
      </c>
      <c r="G2357" s="177" t="s">
        <v>245</v>
      </c>
      <c r="H2357" s="177">
        <v>3.8</v>
      </c>
      <c r="I2357" s="177">
        <v>0</v>
      </c>
      <c r="J2357" s="177" t="s">
        <v>193</v>
      </c>
      <c r="K2357" s="177" t="s">
        <v>194</v>
      </c>
      <c r="L2357" s="177" t="s">
        <v>194</v>
      </c>
      <c r="M2357" s="177" t="s">
        <v>2283</v>
      </c>
    </row>
    <row r="2358" spans="1:13" x14ac:dyDescent="0.25">
      <c r="A2358" s="179">
        <v>43008</v>
      </c>
      <c r="B2358" s="177">
        <v>4505</v>
      </c>
      <c r="C2358" s="177" t="str">
        <f>VLOOKUP(B2358,'Chart of Accounts'!A:B,2,FALSE)</f>
        <v>Bank Charges</v>
      </c>
      <c r="D2358" s="177" t="s">
        <v>265</v>
      </c>
      <c r="E2358" s="177" t="s">
        <v>264</v>
      </c>
      <c r="F2358" s="177" t="s">
        <v>2285</v>
      </c>
      <c r="G2358" s="177" t="s">
        <v>245</v>
      </c>
      <c r="H2358" s="177">
        <v>3.8</v>
      </c>
      <c r="I2358" s="177">
        <v>0</v>
      </c>
      <c r="J2358" s="177" t="s">
        <v>193</v>
      </c>
      <c r="K2358" s="177" t="s">
        <v>194</v>
      </c>
      <c r="L2358" s="177" t="s">
        <v>194</v>
      </c>
      <c r="M2358" s="177" t="s">
        <v>2283</v>
      </c>
    </row>
    <row r="2359" spans="1:13" x14ac:dyDescent="0.25">
      <c r="A2359" s="179">
        <v>43008</v>
      </c>
      <c r="B2359" s="177">
        <v>4505</v>
      </c>
      <c r="C2359" s="177" t="str">
        <f>VLOOKUP(B2359,'Chart of Accounts'!A:B,2,FALSE)</f>
        <v>Bank Charges</v>
      </c>
      <c r="D2359" s="177" t="s">
        <v>265</v>
      </c>
      <c r="E2359" s="177" t="s">
        <v>264</v>
      </c>
      <c r="F2359" s="177" t="s">
        <v>2284</v>
      </c>
      <c r="G2359" s="177" t="s">
        <v>245</v>
      </c>
      <c r="H2359" s="177">
        <v>7.4</v>
      </c>
      <c r="I2359" s="177">
        <v>0</v>
      </c>
      <c r="J2359" s="177" t="s">
        <v>193</v>
      </c>
      <c r="K2359" s="177" t="s">
        <v>194</v>
      </c>
      <c r="L2359" s="177" t="s">
        <v>194</v>
      </c>
      <c r="M2359" s="177" t="s">
        <v>2283</v>
      </c>
    </row>
    <row r="2360" spans="1:13" x14ac:dyDescent="0.25">
      <c r="A2360" s="179">
        <v>43009</v>
      </c>
      <c r="B2360" s="177">
        <v>4505</v>
      </c>
      <c r="C2360" s="177" t="str">
        <f>VLOOKUP(B2360,'Chart of Accounts'!A:B,2,FALSE)</f>
        <v>Bank Charges</v>
      </c>
      <c r="D2360" s="177" t="s">
        <v>265</v>
      </c>
      <c r="E2360" s="177" t="s">
        <v>264</v>
      </c>
      <c r="F2360" s="177" t="s">
        <v>2206</v>
      </c>
      <c r="G2360" s="177" t="s">
        <v>245</v>
      </c>
      <c r="H2360" s="177">
        <v>-13.11</v>
      </c>
      <c r="I2360" s="177">
        <v>0</v>
      </c>
      <c r="J2360" s="177" t="s">
        <v>193</v>
      </c>
      <c r="K2360" s="177" t="s">
        <v>194</v>
      </c>
      <c r="L2360" s="177" t="s">
        <v>194</v>
      </c>
      <c r="M2360" s="177" t="s">
        <v>2282</v>
      </c>
    </row>
    <row r="2361" spans="1:13" x14ac:dyDescent="0.25">
      <c r="A2361" s="179">
        <v>43027</v>
      </c>
      <c r="B2361" s="177">
        <v>4505</v>
      </c>
      <c r="C2361" s="177" t="str">
        <f>VLOOKUP(B2361,'Chart of Accounts'!A:B,2,FALSE)</f>
        <v>Bank Charges</v>
      </c>
      <c r="D2361" s="177" t="s">
        <v>265</v>
      </c>
      <c r="E2361" s="177" t="s">
        <v>264</v>
      </c>
      <c r="F2361" s="177" t="s">
        <v>453</v>
      </c>
      <c r="G2361" s="177" t="s">
        <v>245</v>
      </c>
      <c r="H2361" s="177">
        <v>3.8</v>
      </c>
      <c r="I2361" s="177">
        <v>0</v>
      </c>
      <c r="J2361" s="177" t="s">
        <v>193</v>
      </c>
      <c r="K2361" s="177" t="s">
        <v>201</v>
      </c>
      <c r="L2361" s="177" t="s">
        <v>201</v>
      </c>
      <c r="M2361" s="177" t="s">
        <v>2280</v>
      </c>
    </row>
    <row r="2362" spans="1:13" x14ac:dyDescent="0.25">
      <c r="A2362" s="179">
        <v>43027</v>
      </c>
      <c r="B2362" s="177">
        <v>4505</v>
      </c>
      <c r="C2362" s="177" t="str">
        <f>VLOOKUP(B2362,'Chart of Accounts'!A:B,2,FALSE)</f>
        <v>Bank Charges</v>
      </c>
      <c r="D2362" s="177" t="s">
        <v>265</v>
      </c>
      <c r="E2362" s="177" t="s">
        <v>264</v>
      </c>
      <c r="F2362" s="177" t="s">
        <v>452</v>
      </c>
      <c r="G2362" s="177" t="s">
        <v>245</v>
      </c>
      <c r="H2362" s="177">
        <v>3.8</v>
      </c>
      <c r="I2362" s="177">
        <v>0</v>
      </c>
      <c r="J2362" s="177" t="s">
        <v>193</v>
      </c>
      <c r="K2362" s="177" t="s">
        <v>201</v>
      </c>
      <c r="L2362" s="177" t="s">
        <v>201</v>
      </c>
      <c r="M2362" s="177" t="s">
        <v>2280</v>
      </c>
    </row>
    <row r="2363" spans="1:13" x14ac:dyDescent="0.25">
      <c r="A2363" s="179">
        <v>43027</v>
      </c>
      <c r="B2363" s="177">
        <v>4505</v>
      </c>
      <c r="C2363" s="177" t="str">
        <f>VLOOKUP(B2363,'Chart of Accounts'!A:B,2,FALSE)</f>
        <v>Bank Charges</v>
      </c>
      <c r="D2363" s="177" t="s">
        <v>265</v>
      </c>
      <c r="E2363" s="177" t="s">
        <v>264</v>
      </c>
      <c r="F2363" s="177" t="s">
        <v>2214</v>
      </c>
      <c r="G2363" s="177" t="s">
        <v>245</v>
      </c>
      <c r="H2363" s="177">
        <v>3.8</v>
      </c>
      <c r="I2363" s="177">
        <v>0</v>
      </c>
      <c r="J2363" s="177" t="s">
        <v>193</v>
      </c>
      <c r="K2363" s="177" t="s">
        <v>201</v>
      </c>
      <c r="L2363" s="177" t="s">
        <v>201</v>
      </c>
      <c r="M2363" s="177" t="s">
        <v>2280</v>
      </c>
    </row>
    <row r="2364" spans="1:13" x14ac:dyDescent="0.25">
      <c r="A2364" s="179">
        <v>43027</v>
      </c>
      <c r="B2364" s="177">
        <v>4505</v>
      </c>
      <c r="C2364" s="177" t="str">
        <f>VLOOKUP(B2364,'Chart of Accounts'!A:B,2,FALSE)</f>
        <v>Bank Charges</v>
      </c>
      <c r="D2364" s="177" t="s">
        <v>265</v>
      </c>
      <c r="E2364" s="177" t="s">
        <v>264</v>
      </c>
      <c r="F2364" s="177" t="s">
        <v>2213</v>
      </c>
      <c r="G2364" s="177" t="s">
        <v>245</v>
      </c>
      <c r="H2364" s="177">
        <v>3.8</v>
      </c>
      <c r="I2364" s="177">
        <v>0</v>
      </c>
      <c r="J2364" s="177" t="s">
        <v>193</v>
      </c>
      <c r="K2364" s="177" t="s">
        <v>201</v>
      </c>
      <c r="L2364" s="177" t="s">
        <v>201</v>
      </c>
      <c r="M2364" s="177" t="s">
        <v>2280</v>
      </c>
    </row>
    <row r="2365" spans="1:13" x14ac:dyDescent="0.25">
      <c r="A2365" s="179">
        <v>43027</v>
      </c>
      <c r="B2365" s="177">
        <v>4505</v>
      </c>
      <c r="C2365" s="177" t="str">
        <f>VLOOKUP(B2365,'Chart of Accounts'!A:B,2,FALSE)</f>
        <v>Bank Charges</v>
      </c>
      <c r="D2365" s="177" t="s">
        <v>265</v>
      </c>
      <c r="E2365" s="177" t="s">
        <v>264</v>
      </c>
      <c r="F2365" s="177" t="s">
        <v>2198</v>
      </c>
      <c r="G2365" s="177" t="s">
        <v>245</v>
      </c>
      <c r="H2365" s="177">
        <v>3.8</v>
      </c>
      <c r="I2365" s="177">
        <v>0</v>
      </c>
      <c r="J2365" s="177" t="s">
        <v>193</v>
      </c>
      <c r="K2365" s="177" t="s">
        <v>201</v>
      </c>
      <c r="L2365" s="177" t="s">
        <v>201</v>
      </c>
      <c r="M2365" s="177" t="s">
        <v>2280</v>
      </c>
    </row>
    <row r="2366" spans="1:13" x14ac:dyDescent="0.25">
      <c r="A2366" s="179">
        <v>43027</v>
      </c>
      <c r="B2366" s="177">
        <v>4505</v>
      </c>
      <c r="C2366" s="177" t="str">
        <f>VLOOKUP(B2366,'Chart of Accounts'!A:B,2,FALSE)</f>
        <v>Bank Charges</v>
      </c>
      <c r="D2366" s="177" t="s">
        <v>265</v>
      </c>
      <c r="E2366" s="177" t="s">
        <v>264</v>
      </c>
      <c r="F2366" s="177" t="s">
        <v>451</v>
      </c>
      <c r="G2366" s="177" t="s">
        <v>245</v>
      </c>
      <c r="H2366" s="177">
        <v>3.8</v>
      </c>
      <c r="I2366" s="177">
        <v>0</v>
      </c>
      <c r="J2366" s="177" t="s">
        <v>193</v>
      </c>
      <c r="K2366" s="177" t="s">
        <v>201</v>
      </c>
      <c r="L2366" s="177" t="s">
        <v>201</v>
      </c>
      <c r="M2366" s="177" t="s">
        <v>2280</v>
      </c>
    </row>
    <row r="2367" spans="1:13" x14ac:dyDescent="0.25">
      <c r="A2367" s="179">
        <v>43027</v>
      </c>
      <c r="B2367" s="177">
        <v>4505</v>
      </c>
      <c r="C2367" s="177" t="str">
        <f>VLOOKUP(B2367,'Chart of Accounts'!A:B,2,FALSE)</f>
        <v>Bank Charges</v>
      </c>
      <c r="D2367" s="177" t="s">
        <v>265</v>
      </c>
      <c r="E2367" s="177" t="s">
        <v>264</v>
      </c>
      <c r="F2367" s="177" t="s">
        <v>2212</v>
      </c>
      <c r="G2367" s="177" t="s">
        <v>245</v>
      </c>
      <c r="H2367" s="177">
        <v>3.8</v>
      </c>
      <c r="I2367" s="177">
        <v>0</v>
      </c>
      <c r="J2367" s="177" t="s">
        <v>193</v>
      </c>
      <c r="K2367" s="177" t="s">
        <v>201</v>
      </c>
      <c r="L2367" s="177" t="s">
        <v>201</v>
      </c>
      <c r="M2367" s="177" t="s">
        <v>2280</v>
      </c>
    </row>
    <row r="2368" spans="1:13" x14ac:dyDescent="0.25">
      <c r="A2368" s="179">
        <v>43027</v>
      </c>
      <c r="B2368" s="177">
        <v>4505</v>
      </c>
      <c r="C2368" s="177" t="str">
        <f>VLOOKUP(B2368,'Chart of Accounts'!A:B,2,FALSE)</f>
        <v>Bank Charges</v>
      </c>
      <c r="D2368" s="177" t="s">
        <v>265</v>
      </c>
      <c r="E2368" s="177" t="s">
        <v>264</v>
      </c>
      <c r="F2368" s="177" t="s">
        <v>2197</v>
      </c>
      <c r="G2368" s="177" t="s">
        <v>245</v>
      </c>
      <c r="H2368" s="177">
        <v>3.8</v>
      </c>
      <c r="I2368" s="177">
        <v>0</v>
      </c>
      <c r="J2368" s="177" t="s">
        <v>193</v>
      </c>
      <c r="K2368" s="177" t="s">
        <v>201</v>
      </c>
      <c r="L2368" s="177" t="s">
        <v>201</v>
      </c>
      <c r="M2368" s="177" t="s">
        <v>2280</v>
      </c>
    </row>
    <row r="2369" spans="1:13" x14ac:dyDescent="0.25">
      <c r="A2369" s="179">
        <v>43027</v>
      </c>
      <c r="B2369" s="177">
        <v>4505</v>
      </c>
      <c r="C2369" s="177" t="str">
        <f>VLOOKUP(B2369,'Chart of Accounts'!A:B,2,FALSE)</f>
        <v>Bank Charges</v>
      </c>
      <c r="D2369" s="177" t="s">
        <v>265</v>
      </c>
      <c r="E2369" s="177" t="s">
        <v>264</v>
      </c>
      <c r="F2369" s="177" t="s">
        <v>450</v>
      </c>
      <c r="G2369" s="177" t="s">
        <v>245</v>
      </c>
      <c r="H2369" s="177">
        <v>3.8</v>
      </c>
      <c r="I2369" s="177">
        <v>0</v>
      </c>
      <c r="J2369" s="177" t="s">
        <v>193</v>
      </c>
      <c r="K2369" s="177" t="s">
        <v>201</v>
      </c>
      <c r="L2369" s="177" t="s">
        <v>201</v>
      </c>
      <c r="M2369" s="177" t="s">
        <v>2280</v>
      </c>
    </row>
    <row r="2370" spans="1:13" x14ac:dyDescent="0.25">
      <c r="A2370" s="179">
        <v>43027</v>
      </c>
      <c r="B2370" s="177">
        <v>4505</v>
      </c>
      <c r="C2370" s="177" t="str">
        <f>VLOOKUP(B2370,'Chart of Accounts'!A:B,2,FALSE)</f>
        <v>Bank Charges</v>
      </c>
      <c r="D2370" s="177" t="s">
        <v>265</v>
      </c>
      <c r="E2370" s="177" t="s">
        <v>264</v>
      </c>
      <c r="F2370" s="177" t="s">
        <v>2196</v>
      </c>
      <c r="G2370" s="177" t="s">
        <v>245</v>
      </c>
      <c r="H2370" s="177">
        <v>3.8</v>
      </c>
      <c r="I2370" s="177">
        <v>0</v>
      </c>
      <c r="J2370" s="177" t="s">
        <v>193</v>
      </c>
      <c r="K2370" s="177" t="s">
        <v>201</v>
      </c>
      <c r="L2370" s="177" t="s">
        <v>201</v>
      </c>
      <c r="M2370" s="177" t="s">
        <v>2280</v>
      </c>
    </row>
    <row r="2371" spans="1:13" x14ac:dyDescent="0.25">
      <c r="A2371" s="179">
        <v>43027</v>
      </c>
      <c r="B2371" s="177">
        <v>4505</v>
      </c>
      <c r="C2371" s="177" t="str">
        <f>VLOOKUP(B2371,'Chart of Accounts'!A:B,2,FALSE)</f>
        <v>Bank Charges</v>
      </c>
      <c r="D2371" s="177" t="s">
        <v>265</v>
      </c>
      <c r="E2371" s="177" t="s">
        <v>264</v>
      </c>
      <c r="F2371" s="177" t="s">
        <v>2195</v>
      </c>
      <c r="G2371" s="177" t="s">
        <v>245</v>
      </c>
      <c r="H2371" s="177">
        <v>3.8</v>
      </c>
      <c r="I2371" s="177">
        <v>0</v>
      </c>
      <c r="J2371" s="177" t="s">
        <v>193</v>
      </c>
      <c r="K2371" s="177" t="s">
        <v>201</v>
      </c>
      <c r="L2371" s="177" t="s">
        <v>201</v>
      </c>
      <c r="M2371" s="177" t="s">
        <v>2280</v>
      </c>
    </row>
    <row r="2372" spans="1:13" x14ac:dyDescent="0.25">
      <c r="A2372" s="179">
        <v>43027</v>
      </c>
      <c r="B2372" s="177">
        <v>4505</v>
      </c>
      <c r="C2372" s="177" t="str">
        <f>VLOOKUP(B2372,'Chart of Accounts'!A:B,2,FALSE)</f>
        <v>Bank Charges</v>
      </c>
      <c r="D2372" s="177" t="s">
        <v>265</v>
      </c>
      <c r="E2372" s="177" t="s">
        <v>264</v>
      </c>
      <c r="F2372" s="177" t="s">
        <v>447</v>
      </c>
      <c r="G2372" s="177" t="s">
        <v>245</v>
      </c>
      <c r="H2372" s="177">
        <v>3.8</v>
      </c>
      <c r="I2372" s="177">
        <v>0</v>
      </c>
      <c r="J2372" s="177" t="s">
        <v>193</v>
      </c>
      <c r="K2372" s="177" t="s">
        <v>201</v>
      </c>
      <c r="L2372" s="177" t="s">
        <v>201</v>
      </c>
      <c r="M2372" s="177" t="s">
        <v>2280</v>
      </c>
    </row>
    <row r="2373" spans="1:13" x14ac:dyDescent="0.25">
      <c r="A2373" s="179">
        <v>43027</v>
      </c>
      <c r="B2373" s="177">
        <v>4505</v>
      </c>
      <c r="C2373" s="177" t="str">
        <f>VLOOKUP(B2373,'Chart of Accounts'!A:B,2,FALSE)</f>
        <v>Bank Charges</v>
      </c>
      <c r="D2373" s="177" t="s">
        <v>265</v>
      </c>
      <c r="E2373" s="177" t="s">
        <v>264</v>
      </c>
      <c r="F2373" s="177" t="s">
        <v>446</v>
      </c>
      <c r="G2373" s="177" t="s">
        <v>245</v>
      </c>
      <c r="H2373" s="177">
        <v>3.8</v>
      </c>
      <c r="I2373" s="177">
        <v>0</v>
      </c>
      <c r="J2373" s="177" t="s">
        <v>193</v>
      </c>
      <c r="K2373" s="177" t="s">
        <v>201</v>
      </c>
      <c r="L2373" s="177" t="s">
        <v>201</v>
      </c>
      <c r="M2373" s="177" t="s">
        <v>2280</v>
      </c>
    </row>
    <row r="2374" spans="1:13" x14ac:dyDescent="0.25">
      <c r="A2374" s="179">
        <v>43027</v>
      </c>
      <c r="B2374" s="177">
        <v>4505</v>
      </c>
      <c r="C2374" s="177" t="str">
        <f>VLOOKUP(B2374,'Chart of Accounts'!A:B,2,FALSE)</f>
        <v>Bank Charges</v>
      </c>
      <c r="D2374" s="177" t="s">
        <v>265</v>
      </c>
      <c r="E2374" s="177" t="s">
        <v>264</v>
      </c>
      <c r="F2374" s="177" t="s">
        <v>445</v>
      </c>
      <c r="G2374" s="177" t="s">
        <v>245</v>
      </c>
      <c r="H2374" s="177">
        <v>3.8</v>
      </c>
      <c r="I2374" s="177">
        <v>0</v>
      </c>
      <c r="J2374" s="177" t="s">
        <v>193</v>
      </c>
      <c r="K2374" s="177" t="s">
        <v>201</v>
      </c>
      <c r="L2374" s="177" t="s">
        <v>201</v>
      </c>
      <c r="M2374" s="177" t="s">
        <v>2280</v>
      </c>
    </row>
    <row r="2375" spans="1:13" x14ac:dyDescent="0.25">
      <c r="A2375" s="179">
        <v>43027</v>
      </c>
      <c r="B2375" s="177">
        <v>4505</v>
      </c>
      <c r="C2375" s="177" t="str">
        <f>VLOOKUP(B2375,'Chart of Accounts'!A:B,2,FALSE)</f>
        <v>Bank Charges</v>
      </c>
      <c r="D2375" s="177" t="s">
        <v>265</v>
      </c>
      <c r="E2375" s="177" t="s">
        <v>264</v>
      </c>
      <c r="F2375" s="177" t="s">
        <v>444</v>
      </c>
      <c r="G2375" s="177" t="s">
        <v>245</v>
      </c>
      <c r="H2375" s="177">
        <v>3.8</v>
      </c>
      <c r="I2375" s="177">
        <v>0</v>
      </c>
      <c r="J2375" s="177" t="s">
        <v>193</v>
      </c>
      <c r="K2375" s="177" t="s">
        <v>201</v>
      </c>
      <c r="L2375" s="177" t="s">
        <v>201</v>
      </c>
      <c r="M2375" s="177" t="s">
        <v>2280</v>
      </c>
    </row>
    <row r="2376" spans="1:13" x14ac:dyDescent="0.25">
      <c r="A2376" s="179">
        <v>43027</v>
      </c>
      <c r="B2376" s="177">
        <v>4505</v>
      </c>
      <c r="C2376" s="177" t="str">
        <f>VLOOKUP(B2376,'Chart of Accounts'!A:B,2,FALSE)</f>
        <v>Bank Charges</v>
      </c>
      <c r="D2376" s="177" t="s">
        <v>265</v>
      </c>
      <c r="E2376" s="177" t="s">
        <v>264</v>
      </c>
      <c r="F2376" s="177" t="s">
        <v>443</v>
      </c>
      <c r="G2376" s="177" t="s">
        <v>245</v>
      </c>
      <c r="H2376" s="177">
        <v>3.8</v>
      </c>
      <c r="I2376" s="177">
        <v>0</v>
      </c>
      <c r="J2376" s="177" t="s">
        <v>193</v>
      </c>
      <c r="K2376" s="177" t="s">
        <v>201</v>
      </c>
      <c r="L2376" s="177" t="s">
        <v>201</v>
      </c>
      <c r="M2376" s="177" t="s">
        <v>2280</v>
      </c>
    </row>
    <row r="2377" spans="1:13" x14ac:dyDescent="0.25">
      <c r="A2377" s="179">
        <v>43027</v>
      </c>
      <c r="B2377" s="177">
        <v>4505</v>
      </c>
      <c r="C2377" s="177" t="str">
        <f>VLOOKUP(B2377,'Chart of Accounts'!A:B,2,FALSE)</f>
        <v>Bank Charges</v>
      </c>
      <c r="D2377" s="177" t="s">
        <v>265</v>
      </c>
      <c r="E2377" s="177" t="s">
        <v>264</v>
      </c>
      <c r="F2377" s="177" t="s">
        <v>405</v>
      </c>
      <c r="G2377" s="177" t="s">
        <v>245</v>
      </c>
      <c r="H2377" s="177">
        <v>3.8</v>
      </c>
      <c r="I2377" s="177">
        <v>0</v>
      </c>
      <c r="J2377" s="177" t="s">
        <v>193</v>
      </c>
      <c r="K2377" s="177" t="s">
        <v>201</v>
      </c>
      <c r="L2377" s="177" t="s">
        <v>201</v>
      </c>
      <c r="M2377" s="177" t="s">
        <v>2280</v>
      </c>
    </row>
    <row r="2378" spans="1:13" x14ac:dyDescent="0.25">
      <c r="A2378" s="179">
        <v>43027</v>
      </c>
      <c r="B2378" s="177">
        <v>4505</v>
      </c>
      <c r="C2378" s="177" t="str">
        <f>VLOOKUP(B2378,'Chart of Accounts'!A:B,2,FALSE)</f>
        <v>Bank Charges</v>
      </c>
      <c r="D2378" s="177" t="s">
        <v>265</v>
      </c>
      <c r="E2378" s="177" t="s">
        <v>264</v>
      </c>
      <c r="F2378" s="177" t="s">
        <v>442</v>
      </c>
      <c r="G2378" s="177" t="s">
        <v>245</v>
      </c>
      <c r="H2378" s="177">
        <v>3.8</v>
      </c>
      <c r="I2378" s="177">
        <v>0</v>
      </c>
      <c r="J2378" s="177" t="s">
        <v>193</v>
      </c>
      <c r="K2378" s="177" t="s">
        <v>201</v>
      </c>
      <c r="L2378" s="177" t="s">
        <v>201</v>
      </c>
      <c r="M2378" s="177" t="s">
        <v>2280</v>
      </c>
    </row>
    <row r="2379" spans="1:13" x14ac:dyDescent="0.25">
      <c r="A2379" s="179">
        <v>43027</v>
      </c>
      <c r="B2379" s="177">
        <v>4505</v>
      </c>
      <c r="C2379" s="177" t="str">
        <f>VLOOKUP(B2379,'Chart of Accounts'!A:B,2,FALSE)</f>
        <v>Bank Charges</v>
      </c>
      <c r="D2379" s="177" t="s">
        <v>265</v>
      </c>
      <c r="E2379" s="177" t="s">
        <v>264</v>
      </c>
      <c r="F2379" s="177" t="s">
        <v>441</v>
      </c>
      <c r="G2379" s="177" t="s">
        <v>245</v>
      </c>
      <c r="H2379" s="177">
        <v>3.8</v>
      </c>
      <c r="I2379" s="177">
        <v>0</v>
      </c>
      <c r="J2379" s="177" t="s">
        <v>193</v>
      </c>
      <c r="K2379" s="177" t="s">
        <v>201</v>
      </c>
      <c r="L2379" s="177" t="s">
        <v>201</v>
      </c>
      <c r="M2379" s="177" t="s">
        <v>2280</v>
      </c>
    </row>
    <row r="2380" spans="1:13" x14ac:dyDescent="0.25">
      <c r="A2380" s="179">
        <v>43027</v>
      </c>
      <c r="B2380" s="177">
        <v>4505</v>
      </c>
      <c r="C2380" s="177" t="str">
        <f>VLOOKUP(B2380,'Chart of Accounts'!A:B,2,FALSE)</f>
        <v>Bank Charges</v>
      </c>
      <c r="D2380" s="177" t="s">
        <v>265</v>
      </c>
      <c r="E2380" s="177" t="s">
        <v>264</v>
      </c>
      <c r="F2380" s="177" t="s">
        <v>440</v>
      </c>
      <c r="G2380" s="177" t="s">
        <v>245</v>
      </c>
      <c r="H2380" s="177">
        <v>3.8</v>
      </c>
      <c r="I2380" s="177">
        <v>0</v>
      </c>
      <c r="J2380" s="177" t="s">
        <v>193</v>
      </c>
      <c r="K2380" s="177" t="s">
        <v>201</v>
      </c>
      <c r="L2380" s="177" t="s">
        <v>201</v>
      </c>
      <c r="M2380" s="177" t="s">
        <v>2280</v>
      </c>
    </row>
    <row r="2381" spans="1:13" x14ac:dyDescent="0.25">
      <c r="A2381" s="179">
        <v>43027</v>
      </c>
      <c r="B2381" s="177">
        <v>4505</v>
      </c>
      <c r="C2381" s="177" t="str">
        <f>VLOOKUP(B2381,'Chart of Accounts'!A:B,2,FALSE)</f>
        <v>Bank Charges</v>
      </c>
      <c r="D2381" s="177" t="s">
        <v>265</v>
      </c>
      <c r="E2381" s="177" t="s">
        <v>264</v>
      </c>
      <c r="F2381" s="177" t="s">
        <v>2194</v>
      </c>
      <c r="G2381" s="177" t="s">
        <v>245</v>
      </c>
      <c r="H2381" s="177">
        <v>3.8</v>
      </c>
      <c r="I2381" s="177">
        <v>0</v>
      </c>
      <c r="J2381" s="177" t="s">
        <v>193</v>
      </c>
      <c r="K2381" s="177" t="s">
        <v>201</v>
      </c>
      <c r="L2381" s="177" t="s">
        <v>201</v>
      </c>
      <c r="M2381" s="177" t="s">
        <v>2280</v>
      </c>
    </row>
    <row r="2382" spans="1:13" x14ac:dyDescent="0.25">
      <c r="A2382" s="179">
        <v>43027</v>
      </c>
      <c r="B2382" s="177">
        <v>4505</v>
      </c>
      <c r="C2382" s="177" t="str">
        <f>VLOOKUP(B2382,'Chart of Accounts'!A:B,2,FALSE)</f>
        <v>Bank Charges</v>
      </c>
      <c r="D2382" s="177" t="s">
        <v>265</v>
      </c>
      <c r="E2382" s="177" t="s">
        <v>264</v>
      </c>
      <c r="F2382" s="177" t="s">
        <v>2211</v>
      </c>
      <c r="G2382" s="177" t="s">
        <v>245</v>
      </c>
      <c r="H2382" s="177">
        <v>3.8</v>
      </c>
      <c r="I2382" s="177">
        <v>0</v>
      </c>
      <c r="J2382" s="177" t="s">
        <v>193</v>
      </c>
      <c r="K2382" s="177" t="s">
        <v>201</v>
      </c>
      <c r="L2382" s="177" t="s">
        <v>201</v>
      </c>
      <c r="M2382" s="177" t="s">
        <v>2280</v>
      </c>
    </row>
    <row r="2383" spans="1:13" x14ac:dyDescent="0.25">
      <c r="A2383" s="179">
        <v>43027</v>
      </c>
      <c r="B2383" s="177">
        <v>4505</v>
      </c>
      <c r="C2383" s="177" t="str">
        <f>VLOOKUP(B2383,'Chart of Accounts'!A:B,2,FALSE)</f>
        <v>Bank Charges</v>
      </c>
      <c r="D2383" s="177" t="s">
        <v>265</v>
      </c>
      <c r="E2383" s="177" t="s">
        <v>264</v>
      </c>
      <c r="F2383" s="177" t="s">
        <v>439</v>
      </c>
      <c r="G2383" s="177" t="s">
        <v>245</v>
      </c>
      <c r="H2383" s="177">
        <v>3.8</v>
      </c>
      <c r="I2383" s="177">
        <v>0</v>
      </c>
      <c r="J2383" s="177" t="s">
        <v>193</v>
      </c>
      <c r="K2383" s="177" t="s">
        <v>201</v>
      </c>
      <c r="L2383" s="177" t="s">
        <v>201</v>
      </c>
      <c r="M2383" s="177" t="s">
        <v>2280</v>
      </c>
    </row>
    <row r="2384" spans="1:13" x14ac:dyDescent="0.25">
      <c r="A2384" s="179">
        <v>43027</v>
      </c>
      <c r="B2384" s="177">
        <v>4505</v>
      </c>
      <c r="C2384" s="177" t="str">
        <f>VLOOKUP(B2384,'Chart of Accounts'!A:B,2,FALSE)</f>
        <v>Bank Charges</v>
      </c>
      <c r="D2384" s="177" t="s">
        <v>265</v>
      </c>
      <c r="E2384" s="177" t="s">
        <v>264</v>
      </c>
      <c r="F2384" s="177" t="s">
        <v>2181</v>
      </c>
      <c r="G2384" s="177" t="s">
        <v>245</v>
      </c>
      <c r="H2384" s="177">
        <v>3.8</v>
      </c>
      <c r="I2384" s="177">
        <v>0</v>
      </c>
      <c r="J2384" s="177" t="s">
        <v>193</v>
      </c>
      <c r="K2384" s="177" t="s">
        <v>201</v>
      </c>
      <c r="L2384" s="177" t="s">
        <v>201</v>
      </c>
      <c r="M2384" s="177" t="s">
        <v>2280</v>
      </c>
    </row>
    <row r="2385" spans="1:13" x14ac:dyDescent="0.25">
      <c r="A2385" s="179">
        <v>43027</v>
      </c>
      <c r="B2385" s="177">
        <v>4505</v>
      </c>
      <c r="C2385" s="177" t="str">
        <f>VLOOKUP(B2385,'Chart of Accounts'!A:B,2,FALSE)</f>
        <v>Bank Charges</v>
      </c>
      <c r="D2385" s="177" t="s">
        <v>265</v>
      </c>
      <c r="E2385" s="177" t="s">
        <v>264</v>
      </c>
      <c r="F2385" s="177" t="s">
        <v>2193</v>
      </c>
      <c r="G2385" s="177" t="s">
        <v>245</v>
      </c>
      <c r="H2385" s="177">
        <v>3.8</v>
      </c>
      <c r="I2385" s="177">
        <v>0</v>
      </c>
      <c r="J2385" s="177" t="s">
        <v>193</v>
      </c>
      <c r="K2385" s="177" t="s">
        <v>201</v>
      </c>
      <c r="L2385" s="177" t="s">
        <v>201</v>
      </c>
      <c r="M2385" s="177" t="s">
        <v>2280</v>
      </c>
    </row>
    <row r="2386" spans="1:13" x14ac:dyDescent="0.25">
      <c r="A2386" s="179">
        <v>43027</v>
      </c>
      <c r="B2386" s="177">
        <v>4505</v>
      </c>
      <c r="C2386" s="177" t="str">
        <f>VLOOKUP(B2386,'Chart of Accounts'!A:B,2,FALSE)</f>
        <v>Bank Charges</v>
      </c>
      <c r="D2386" s="177" t="s">
        <v>265</v>
      </c>
      <c r="E2386" s="177" t="s">
        <v>264</v>
      </c>
      <c r="F2386" s="177" t="s">
        <v>2192</v>
      </c>
      <c r="G2386" s="177" t="s">
        <v>245</v>
      </c>
      <c r="H2386" s="177">
        <v>3.8</v>
      </c>
      <c r="I2386" s="177">
        <v>0</v>
      </c>
      <c r="J2386" s="177" t="s">
        <v>193</v>
      </c>
      <c r="K2386" s="177" t="s">
        <v>201</v>
      </c>
      <c r="L2386" s="177" t="s">
        <v>201</v>
      </c>
      <c r="M2386" s="177" t="s">
        <v>2280</v>
      </c>
    </row>
    <row r="2387" spans="1:13" x14ac:dyDescent="0.25">
      <c r="A2387" s="179">
        <v>43027</v>
      </c>
      <c r="B2387" s="177">
        <v>4505</v>
      </c>
      <c r="C2387" s="177" t="str">
        <f>VLOOKUP(B2387,'Chart of Accounts'!A:B,2,FALSE)</f>
        <v>Bank Charges</v>
      </c>
      <c r="D2387" s="177" t="s">
        <v>265</v>
      </c>
      <c r="E2387" s="177" t="s">
        <v>264</v>
      </c>
      <c r="F2387" s="177" t="s">
        <v>2236</v>
      </c>
      <c r="G2387" s="177" t="s">
        <v>245</v>
      </c>
      <c r="H2387" s="177">
        <v>3.8</v>
      </c>
      <c r="I2387" s="177">
        <v>0</v>
      </c>
      <c r="J2387" s="177" t="s">
        <v>193</v>
      </c>
      <c r="K2387" s="177" t="s">
        <v>201</v>
      </c>
      <c r="L2387" s="177" t="s">
        <v>201</v>
      </c>
      <c r="M2387" s="177" t="s">
        <v>2280</v>
      </c>
    </row>
    <row r="2388" spans="1:13" x14ac:dyDescent="0.25">
      <c r="A2388" s="179">
        <v>43027</v>
      </c>
      <c r="B2388" s="177">
        <v>4505</v>
      </c>
      <c r="C2388" s="177" t="str">
        <f>VLOOKUP(B2388,'Chart of Accounts'!A:B,2,FALSE)</f>
        <v>Bank Charges</v>
      </c>
      <c r="D2388" s="177" t="s">
        <v>265</v>
      </c>
      <c r="E2388" s="177" t="s">
        <v>264</v>
      </c>
      <c r="F2388" s="177" t="s">
        <v>437</v>
      </c>
      <c r="G2388" s="177" t="s">
        <v>245</v>
      </c>
      <c r="H2388" s="177">
        <v>3.8</v>
      </c>
      <c r="I2388" s="177">
        <v>0</v>
      </c>
      <c r="J2388" s="177" t="s">
        <v>193</v>
      </c>
      <c r="K2388" s="177" t="s">
        <v>201</v>
      </c>
      <c r="L2388" s="177" t="s">
        <v>201</v>
      </c>
      <c r="M2388" s="177" t="s">
        <v>2280</v>
      </c>
    </row>
    <row r="2389" spans="1:13" x14ac:dyDescent="0.25">
      <c r="A2389" s="179">
        <v>43027</v>
      </c>
      <c r="B2389" s="177">
        <v>4505</v>
      </c>
      <c r="C2389" s="177" t="str">
        <f>VLOOKUP(B2389,'Chart of Accounts'!A:B,2,FALSE)</f>
        <v>Bank Charges</v>
      </c>
      <c r="D2389" s="177" t="s">
        <v>265</v>
      </c>
      <c r="E2389" s="177" t="s">
        <v>264</v>
      </c>
      <c r="F2389" s="177" t="s">
        <v>436</v>
      </c>
      <c r="G2389" s="177" t="s">
        <v>245</v>
      </c>
      <c r="H2389" s="177">
        <v>3.8</v>
      </c>
      <c r="I2389" s="177">
        <v>0</v>
      </c>
      <c r="J2389" s="177" t="s">
        <v>193</v>
      </c>
      <c r="K2389" s="177" t="s">
        <v>201</v>
      </c>
      <c r="L2389" s="177" t="s">
        <v>201</v>
      </c>
      <c r="M2389" s="177" t="s">
        <v>2280</v>
      </c>
    </row>
    <row r="2390" spans="1:13" x14ac:dyDescent="0.25">
      <c r="A2390" s="179">
        <v>43027</v>
      </c>
      <c r="B2390" s="177">
        <v>4505</v>
      </c>
      <c r="C2390" s="177" t="str">
        <f>VLOOKUP(B2390,'Chart of Accounts'!A:B,2,FALSE)</f>
        <v>Bank Charges</v>
      </c>
      <c r="D2390" s="177" t="s">
        <v>265</v>
      </c>
      <c r="E2390" s="177" t="s">
        <v>264</v>
      </c>
      <c r="F2390" s="177" t="s">
        <v>428</v>
      </c>
      <c r="G2390" s="177" t="s">
        <v>245</v>
      </c>
      <c r="H2390" s="177">
        <v>3.8</v>
      </c>
      <c r="I2390" s="177">
        <v>0</v>
      </c>
      <c r="J2390" s="177" t="s">
        <v>193</v>
      </c>
      <c r="K2390" s="177" t="s">
        <v>201</v>
      </c>
      <c r="L2390" s="177" t="s">
        <v>201</v>
      </c>
      <c r="M2390" s="177" t="s">
        <v>2280</v>
      </c>
    </row>
    <row r="2391" spans="1:13" x14ac:dyDescent="0.25">
      <c r="A2391" s="179">
        <v>43027</v>
      </c>
      <c r="B2391" s="177">
        <v>4505</v>
      </c>
      <c r="C2391" s="177" t="str">
        <f>VLOOKUP(B2391,'Chart of Accounts'!A:B,2,FALSE)</f>
        <v>Bank Charges</v>
      </c>
      <c r="D2391" s="177" t="s">
        <v>265</v>
      </c>
      <c r="E2391" s="177" t="s">
        <v>264</v>
      </c>
      <c r="F2391" s="177" t="s">
        <v>434</v>
      </c>
      <c r="G2391" s="177" t="s">
        <v>245</v>
      </c>
      <c r="H2391" s="177">
        <v>3.8</v>
      </c>
      <c r="I2391" s="177">
        <v>0</v>
      </c>
      <c r="J2391" s="177" t="s">
        <v>193</v>
      </c>
      <c r="K2391" s="177" t="s">
        <v>201</v>
      </c>
      <c r="L2391" s="177" t="s">
        <v>201</v>
      </c>
      <c r="M2391" s="177" t="s">
        <v>2280</v>
      </c>
    </row>
    <row r="2392" spans="1:13" x14ac:dyDescent="0.25">
      <c r="A2392" s="179">
        <v>43027</v>
      </c>
      <c r="B2392" s="177">
        <v>4505</v>
      </c>
      <c r="C2392" s="177" t="str">
        <f>VLOOKUP(B2392,'Chart of Accounts'!A:B,2,FALSE)</f>
        <v>Bank Charges</v>
      </c>
      <c r="D2392" s="177" t="s">
        <v>265</v>
      </c>
      <c r="E2392" s="177" t="s">
        <v>264</v>
      </c>
      <c r="F2392" s="177" t="s">
        <v>2189</v>
      </c>
      <c r="G2392" s="177" t="s">
        <v>245</v>
      </c>
      <c r="H2392" s="177">
        <v>3.8</v>
      </c>
      <c r="I2392" s="177">
        <v>0</v>
      </c>
      <c r="J2392" s="177" t="s">
        <v>193</v>
      </c>
      <c r="K2392" s="177" t="s">
        <v>201</v>
      </c>
      <c r="L2392" s="177" t="s">
        <v>201</v>
      </c>
      <c r="M2392" s="177" t="s">
        <v>2280</v>
      </c>
    </row>
    <row r="2393" spans="1:13" x14ac:dyDescent="0.25">
      <c r="A2393" s="179">
        <v>43027</v>
      </c>
      <c r="B2393" s="177">
        <v>4505</v>
      </c>
      <c r="C2393" s="177" t="str">
        <f>VLOOKUP(B2393,'Chart of Accounts'!A:B,2,FALSE)</f>
        <v>Bank Charges</v>
      </c>
      <c r="D2393" s="177" t="s">
        <v>265</v>
      </c>
      <c r="E2393" s="177" t="s">
        <v>264</v>
      </c>
      <c r="F2393" s="177" t="s">
        <v>1436</v>
      </c>
      <c r="G2393" s="177" t="s">
        <v>245</v>
      </c>
      <c r="H2393" s="177">
        <v>3.8</v>
      </c>
      <c r="I2393" s="177">
        <v>0</v>
      </c>
      <c r="J2393" s="177" t="s">
        <v>193</v>
      </c>
      <c r="K2393" s="177" t="s">
        <v>201</v>
      </c>
      <c r="L2393" s="177" t="s">
        <v>201</v>
      </c>
      <c r="M2393" s="177" t="s">
        <v>2280</v>
      </c>
    </row>
    <row r="2394" spans="1:13" x14ac:dyDescent="0.25">
      <c r="A2394" s="179">
        <v>43027</v>
      </c>
      <c r="B2394" s="177">
        <v>4505</v>
      </c>
      <c r="C2394" s="177" t="str">
        <f>VLOOKUP(B2394,'Chart of Accounts'!A:B,2,FALSE)</f>
        <v>Bank Charges</v>
      </c>
      <c r="D2394" s="177" t="s">
        <v>265</v>
      </c>
      <c r="E2394" s="177" t="s">
        <v>264</v>
      </c>
      <c r="F2394" s="177" t="s">
        <v>2275</v>
      </c>
      <c r="G2394" s="177" t="s">
        <v>245</v>
      </c>
      <c r="H2394" s="177">
        <v>3.8</v>
      </c>
      <c r="I2394" s="177">
        <v>0</v>
      </c>
      <c r="J2394" s="177" t="s">
        <v>193</v>
      </c>
      <c r="K2394" s="177" t="s">
        <v>201</v>
      </c>
      <c r="L2394" s="177" t="s">
        <v>201</v>
      </c>
      <c r="M2394" s="177" t="s">
        <v>2280</v>
      </c>
    </row>
    <row r="2395" spans="1:13" x14ac:dyDescent="0.25">
      <c r="A2395" s="179">
        <v>43027</v>
      </c>
      <c r="B2395" s="177">
        <v>4505</v>
      </c>
      <c r="C2395" s="177" t="str">
        <f>VLOOKUP(B2395,'Chart of Accounts'!A:B,2,FALSE)</f>
        <v>Bank Charges</v>
      </c>
      <c r="D2395" s="177" t="s">
        <v>265</v>
      </c>
      <c r="E2395" s="177" t="s">
        <v>264</v>
      </c>
      <c r="F2395" s="177" t="s">
        <v>2188</v>
      </c>
      <c r="G2395" s="177" t="s">
        <v>245</v>
      </c>
      <c r="H2395" s="177">
        <v>3.8</v>
      </c>
      <c r="I2395" s="177">
        <v>0</v>
      </c>
      <c r="J2395" s="177" t="s">
        <v>193</v>
      </c>
      <c r="K2395" s="177" t="s">
        <v>201</v>
      </c>
      <c r="L2395" s="177" t="s">
        <v>201</v>
      </c>
      <c r="M2395" s="177" t="s">
        <v>2280</v>
      </c>
    </row>
    <row r="2396" spans="1:13" x14ac:dyDescent="0.25">
      <c r="A2396" s="179">
        <v>43027</v>
      </c>
      <c r="B2396" s="177">
        <v>4505</v>
      </c>
      <c r="C2396" s="177" t="str">
        <f>VLOOKUP(B2396,'Chart of Accounts'!A:B,2,FALSE)</f>
        <v>Bank Charges</v>
      </c>
      <c r="D2396" s="177" t="s">
        <v>265</v>
      </c>
      <c r="E2396" s="177" t="s">
        <v>264</v>
      </c>
      <c r="F2396" s="177" t="s">
        <v>433</v>
      </c>
      <c r="G2396" s="177" t="s">
        <v>245</v>
      </c>
      <c r="H2396" s="177">
        <v>3.8</v>
      </c>
      <c r="I2396" s="177">
        <v>0</v>
      </c>
      <c r="J2396" s="177" t="s">
        <v>193</v>
      </c>
      <c r="K2396" s="177" t="s">
        <v>201</v>
      </c>
      <c r="L2396" s="177" t="s">
        <v>201</v>
      </c>
      <c r="M2396" s="177" t="s">
        <v>2280</v>
      </c>
    </row>
    <row r="2397" spans="1:13" x14ac:dyDescent="0.25">
      <c r="A2397" s="179">
        <v>43027</v>
      </c>
      <c r="B2397" s="177">
        <v>4505</v>
      </c>
      <c r="C2397" s="177" t="str">
        <f>VLOOKUP(B2397,'Chart of Accounts'!A:B,2,FALSE)</f>
        <v>Bank Charges</v>
      </c>
      <c r="D2397" s="177" t="s">
        <v>265</v>
      </c>
      <c r="E2397" s="177" t="s">
        <v>264</v>
      </c>
      <c r="F2397" s="177" t="s">
        <v>2187</v>
      </c>
      <c r="G2397" s="177" t="s">
        <v>245</v>
      </c>
      <c r="H2397" s="177">
        <v>3.8</v>
      </c>
      <c r="I2397" s="177">
        <v>0</v>
      </c>
      <c r="J2397" s="177" t="s">
        <v>193</v>
      </c>
      <c r="K2397" s="177" t="s">
        <v>201</v>
      </c>
      <c r="L2397" s="177" t="s">
        <v>201</v>
      </c>
      <c r="M2397" s="177" t="s">
        <v>2280</v>
      </c>
    </row>
    <row r="2398" spans="1:13" x14ac:dyDescent="0.25">
      <c r="A2398" s="179">
        <v>43027</v>
      </c>
      <c r="B2398" s="177">
        <v>4505</v>
      </c>
      <c r="C2398" s="177" t="str">
        <f>VLOOKUP(B2398,'Chart of Accounts'!A:B,2,FALSE)</f>
        <v>Bank Charges</v>
      </c>
      <c r="D2398" s="177" t="s">
        <v>265</v>
      </c>
      <c r="E2398" s="177" t="s">
        <v>264</v>
      </c>
      <c r="F2398" s="177" t="s">
        <v>2235</v>
      </c>
      <c r="G2398" s="177" t="s">
        <v>245</v>
      </c>
      <c r="H2398" s="177">
        <v>3.8</v>
      </c>
      <c r="I2398" s="177">
        <v>0</v>
      </c>
      <c r="J2398" s="177" t="s">
        <v>193</v>
      </c>
      <c r="K2398" s="177" t="s">
        <v>201</v>
      </c>
      <c r="L2398" s="177" t="s">
        <v>201</v>
      </c>
      <c r="M2398" s="177" t="s">
        <v>2280</v>
      </c>
    </row>
    <row r="2399" spans="1:13" x14ac:dyDescent="0.25">
      <c r="A2399" s="179">
        <v>43027</v>
      </c>
      <c r="B2399" s="177">
        <v>4505</v>
      </c>
      <c r="C2399" s="177" t="str">
        <f>VLOOKUP(B2399,'Chart of Accounts'!A:B,2,FALSE)</f>
        <v>Bank Charges</v>
      </c>
      <c r="D2399" s="177" t="s">
        <v>265</v>
      </c>
      <c r="E2399" s="177" t="s">
        <v>264</v>
      </c>
      <c r="F2399" s="177" t="s">
        <v>432</v>
      </c>
      <c r="G2399" s="177" t="s">
        <v>245</v>
      </c>
      <c r="H2399" s="177">
        <v>3.8</v>
      </c>
      <c r="I2399" s="177">
        <v>0</v>
      </c>
      <c r="J2399" s="177" t="s">
        <v>193</v>
      </c>
      <c r="K2399" s="177" t="s">
        <v>201</v>
      </c>
      <c r="L2399" s="177" t="s">
        <v>201</v>
      </c>
      <c r="M2399" s="177" t="s">
        <v>2280</v>
      </c>
    </row>
    <row r="2400" spans="1:13" x14ac:dyDescent="0.25">
      <c r="A2400" s="179">
        <v>43027</v>
      </c>
      <c r="B2400" s="177">
        <v>4505</v>
      </c>
      <c r="C2400" s="177" t="str">
        <f>VLOOKUP(B2400,'Chart of Accounts'!A:B,2,FALSE)</f>
        <v>Bank Charges</v>
      </c>
      <c r="D2400" s="177" t="s">
        <v>265</v>
      </c>
      <c r="E2400" s="177" t="s">
        <v>264</v>
      </c>
      <c r="F2400" s="177" t="s">
        <v>431</v>
      </c>
      <c r="G2400" s="177" t="s">
        <v>245</v>
      </c>
      <c r="H2400" s="177">
        <v>3.8</v>
      </c>
      <c r="I2400" s="177">
        <v>0</v>
      </c>
      <c r="J2400" s="177" t="s">
        <v>193</v>
      </c>
      <c r="K2400" s="177" t="s">
        <v>201</v>
      </c>
      <c r="L2400" s="177" t="s">
        <v>201</v>
      </c>
      <c r="M2400" s="177" t="s">
        <v>2280</v>
      </c>
    </row>
    <row r="2401" spans="1:13" x14ac:dyDescent="0.25">
      <c r="A2401" s="179">
        <v>43027</v>
      </c>
      <c r="B2401" s="177">
        <v>4505</v>
      </c>
      <c r="C2401" s="177" t="str">
        <f>VLOOKUP(B2401,'Chart of Accounts'!A:B,2,FALSE)</f>
        <v>Bank Charges</v>
      </c>
      <c r="D2401" s="177" t="s">
        <v>265</v>
      </c>
      <c r="E2401" s="177" t="s">
        <v>264</v>
      </c>
      <c r="F2401" s="177" t="s">
        <v>438</v>
      </c>
      <c r="G2401" s="177" t="s">
        <v>245</v>
      </c>
      <c r="H2401" s="177">
        <v>3.8</v>
      </c>
      <c r="I2401" s="177">
        <v>0</v>
      </c>
      <c r="J2401" s="177" t="s">
        <v>193</v>
      </c>
      <c r="K2401" s="177" t="s">
        <v>201</v>
      </c>
      <c r="L2401" s="177" t="s">
        <v>201</v>
      </c>
      <c r="M2401" s="177" t="s">
        <v>2280</v>
      </c>
    </row>
    <row r="2402" spans="1:13" x14ac:dyDescent="0.25">
      <c r="A2402" s="179">
        <v>43027</v>
      </c>
      <c r="B2402" s="177">
        <v>4505</v>
      </c>
      <c r="C2402" s="177" t="str">
        <f>VLOOKUP(B2402,'Chart of Accounts'!A:B,2,FALSE)</f>
        <v>Bank Charges</v>
      </c>
      <c r="D2402" s="177" t="s">
        <v>265</v>
      </c>
      <c r="E2402" s="177" t="s">
        <v>264</v>
      </c>
      <c r="F2402" s="177" t="s">
        <v>430</v>
      </c>
      <c r="G2402" s="177" t="s">
        <v>245</v>
      </c>
      <c r="H2402" s="177">
        <v>3.8</v>
      </c>
      <c r="I2402" s="177">
        <v>0</v>
      </c>
      <c r="J2402" s="177" t="s">
        <v>193</v>
      </c>
      <c r="K2402" s="177" t="s">
        <v>201</v>
      </c>
      <c r="L2402" s="177" t="s">
        <v>201</v>
      </c>
      <c r="M2402" s="177" t="s">
        <v>2280</v>
      </c>
    </row>
    <row r="2403" spans="1:13" x14ac:dyDescent="0.25">
      <c r="A2403" s="179">
        <v>43027</v>
      </c>
      <c r="B2403" s="177">
        <v>4505</v>
      </c>
      <c r="C2403" s="177" t="str">
        <f>VLOOKUP(B2403,'Chart of Accounts'!A:B,2,FALSE)</f>
        <v>Bank Charges</v>
      </c>
      <c r="D2403" s="177" t="s">
        <v>265</v>
      </c>
      <c r="E2403" s="177" t="s">
        <v>264</v>
      </c>
      <c r="F2403" s="177" t="s">
        <v>419</v>
      </c>
      <c r="G2403" s="177" t="s">
        <v>245</v>
      </c>
      <c r="H2403" s="177">
        <v>3.8</v>
      </c>
      <c r="I2403" s="177">
        <v>0</v>
      </c>
      <c r="J2403" s="177" t="s">
        <v>193</v>
      </c>
      <c r="K2403" s="177" t="s">
        <v>201</v>
      </c>
      <c r="L2403" s="177" t="s">
        <v>201</v>
      </c>
      <c r="M2403" s="177" t="s">
        <v>2280</v>
      </c>
    </row>
    <row r="2404" spans="1:13" x14ac:dyDescent="0.25">
      <c r="A2404" s="179">
        <v>43027</v>
      </c>
      <c r="B2404" s="177">
        <v>4505</v>
      </c>
      <c r="C2404" s="177" t="str">
        <f>VLOOKUP(B2404,'Chart of Accounts'!A:B,2,FALSE)</f>
        <v>Bank Charges</v>
      </c>
      <c r="D2404" s="177" t="s">
        <v>265</v>
      </c>
      <c r="E2404" s="177" t="s">
        <v>264</v>
      </c>
      <c r="F2404" s="177" t="s">
        <v>2210</v>
      </c>
      <c r="G2404" s="177" t="s">
        <v>245</v>
      </c>
      <c r="H2404" s="177">
        <v>3.8</v>
      </c>
      <c r="I2404" s="177">
        <v>0</v>
      </c>
      <c r="J2404" s="177" t="s">
        <v>193</v>
      </c>
      <c r="K2404" s="177" t="s">
        <v>201</v>
      </c>
      <c r="L2404" s="177" t="s">
        <v>201</v>
      </c>
      <c r="M2404" s="177" t="s">
        <v>2280</v>
      </c>
    </row>
    <row r="2405" spans="1:13" x14ac:dyDescent="0.25">
      <c r="A2405" s="179">
        <v>43027</v>
      </c>
      <c r="B2405" s="177">
        <v>4505</v>
      </c>
      <c r="C2405" s="177" t="str">
        <f>VLOOKUP(B2405,'Chart of Accounts'!A:B,2,FALSE)</f>
        <v>Bank Charges</v>
      </c>
      <c r="D2405" s="177" t="s">
        <v>265</v>
      </c>
      <c r="E2405" s="177" t="s">
        <v>264</v>
      </c>
      <c r="F2405" s="177" t="s">
        <v>2185</v>
      </c>
      <c r="G2405" s="177" t="s">
        <v>245</v>
      </c>
      <c r="H2405" s="177">
        <v>3.8</v>
      </c>
      <c r="I2405" s="177">
        <v>0</v>
      </c>
      <c r="J2405" s="177" t="s">
        <v>193</v>
      </c>
      <c r="K2405" s="177" t="s">
        <v>201</v>
      </c>
      <c r="L2405" s="177" t="s">
        <v>201</v>
      </c>
      <c r="M2405" s="177" t="s">
        <v>2280</v>
      </c>
    </row>
    <row r="2406" spans="1:13" x14ac:dyDescent="0.25">
      <c r="A2406" s="179">
        <v>43027</v>
      </c>
      <c r="B2406" s="177">
        <v>4505</v>
      </c>
      <c r="C2406" s="177" t="str">
        <f>VLOOKUP(B2406,'Chart of Accounts'!A:B,2,FALSE)</f>
        <v>Bank Charges</v>
      </c>
      <c r="D2406" s="177" t="s">
        <v>265</v>
      </c>
      <c r="E2406" s="177" t="s">
        <v>264</v>
      </c>
      <c r="F2406" s="177" t="s">
        <v>417</v>
      </c>
      <c r="G2406" s="177" t="s">
        <v>245</v>
      </c>
      <c r="H2406" s="177">
        <v>3.8</v>
      </c>
      <c r="I2406" s="177">
        <v>0</v>
      </c>
      <c r="J2406" s="177" t="s">
        <v>193</v>
      </c>
      <c r="K2406" s="177" t="s">
        <v>201</v>
      </c>
      <c r="L2406" s="177" t="s">
        <v>201</v>
      </c>
      <c r="M2406" s="177" t="s">
        <v>2280</v>
      </c>
    </row>
    <row r="2407" spans="1:13" x14ac:dyDescent="0.25">
      <c r="A2407" s="179">
        <v>43027</v>
      </c>
      <c r="B2407" s="177">
        <v>4505</v>
      </c>
      <c r="C2407" s="177" t="str">
        <f>VLOOKUP(B2407,'Chart of Accounts'!A:B,2,FALSE)</f>
        <v>Bank Charges</v>
      </c>
      <c r="D2407" s="177" t="s">
        <v>265</v>
      </c>
      <c r="E2407" s="177" t="s">
        <v>264</v>
      </c>
      <c r="F2407" s="177" t="s">
        <v>428</v>
      </c>
      <c r="G2407" s="177" t="s">
        <v>245</v>
      </c>
      <c r="H2407" s="177">
        <v>3.8</v>
      </c>
      <c r="I2407" s="177">
        <v>0</v>
      </c>
      <c r="J2407" s="177" t="s">
        <v>193</v>
      </c>
      <c r="K2407" s="177" t="s">
        <v>201</v>
      </c>
      <c r="L2407" s="177" t="s">
        <v>201</v>
      </c>
      <c r="M2407" s="177" t="s">
        <v>2280</v>
      </c>
    </row>
    <row r="2408" spans="1:13" x14ac:dyDescent="0.25">
      <c r="A2408" s="179">
        <v>43027</v>
      </c>
      <c r="B2408" s="177">
        <v>4505</v>
      </c>
      <c r="C2408" s="177" t="str">
        <f>VLOOKUP(B2408,'Chart of Accounts'!A:B,2,FALSE)</f>
        <v>Bank Charges</v>
      </c>
      <c r="D2408" s="177" t="s">
        <v>265</v>
      </c>
      <c r="E2408" s="177" t="s">
        <v>264</v>
      </c>
      <c r="F2408" s="177" t="s">
        <v>2209</v>
      </c>
      <c r="G2408" s="177" t="s">
        <v>245</v>
      </c>
      <c r="H2408" s="177">
        <v>3.8</v>
      </c>
      <c r="I2408" s="177">
        <v>0</v>
      </c>
      <c r="J2408" s="177" t="s">
        <v>193</v>
      </c>
      <c r="K2408" s="177" t="s">
        <v>201</v>
      </c>
      <c r="L2408" s="177" t="s">
        <v>201</v>
      </c>
      <c r="M2408" s="177" t="s">
        <v>2280</v>
      </c>
    </row>
    <row r="2409" spans="1:13" x14ac:dyDescent="0.25">
      <c r="A2409" s="179">
        <v>43027</v>
      </c>
      <c r="B2409" s="177">
        <v>4505</v>
      </c>
      <c r="C2409" s="177" t="str">
        <f>VLOOKUP(B2409,'Chart of Accounts'!A:B,2,FALSE)</f>
        <v>Bank Charges</v>
      </c>
      <c r="D2409" s="177" t="s">
        <v>265</v>
      </c>
      <c r="E2409" s="177" t="s">
        <v>264</v>
      </c>
      <c r="F2409" s="177" t="s">
        <v>2274</v>
      </c>
      <c r="G2409" s="177" t="s">
        <v>245</v>
      </c>
      <c r="H2409" s="177">
        <v>3.8</v>
      </c>
      <c r="I2409" s="177">
        <v>0</v>
      </c>
      <c r="J2409" s="177" t="s">
        <v>193</v>
      </c>
      <c r="K2409" s="177" t="s">
        <v>201</v>
      </c>
      <c r="L2409" s="177" t="s">
        <v>201</v>
      </c>
      <c r="M2409" s="177" t="s">
        <v>2280</v>
      </c>
    </row>
    <row r="2410" spans="1:13" x14ac:dyDescent="0.25">
      <c r="A2410" s="179">
        <v>43027</v>
      </c>
      <c r="B2410" s="177">
        <v>4505</v>
      </c>
      <c r="C2410" s="177" t="str">
        <f>VLOOKUP(B2410,'Chart of Accounts'!A:B,2,FALSE)</f>
        <v>Bank Charges</v>
      </c>
      <c r="D2410" s="177" t="s">
        <v>265</v>
      </c>
      <c r="E2410" s="177" t="s">
        <v>264</v>
      </c>
      <c r="F2410" s="177" t="s">
        <v>2233</v>
      </c>
      <c r="G2410" s="177" t="s">
        <v>245</v>
      </c>
      <c r="H2410" s="177">
        <v>3.8</v>
      </c>
      <c r="I2410" s="177">
        <v>0</v>
      </c>
      <c r="J2410" s="177" t="s">
        <v>193</v>
      </c>
      <c r="K2410" s="177" t="s">
        <v>201</v>
      </c>
      <c r="L2410" s="177" t="s">
        <v>201</v>
      </c>
      <c r="M2410" s="177" t="s">
        <v>2280</v>
      </c>
    </row>
    <row r="2411" spans="1:13" x14ac:dyDescent="0.25">
      <c r="A2411" s="179">
        <v>43027</v>
      </c>
      <c r="B2411" s="177">
        <v>4505</v>
      </c>
      <c r="C2411" s="177" t="str">
        <f>VLOOKUP(B2411,'Chart of Accounts'!A:B,2,FALSE)</f>
        <v>Bank Charges</v>
      </c>
      <c r="D2411" s="177" t="s">
        <v>265</v>
      </c>
      <c r="E2411" s="177" t="s">
        <v>264</v>
      </c>
      <c r="F2411" s="177" t="s">
        <v>1442</v>
      </c>
      <c r="G2411" s="177" t="s">
        <v>245</v>
      </c>
      <c r="H2411" s="177">
        <v>3.8</v>
      </c>
      <c r="I2411" s="177">
        <v>0</v>
      </c>
      <c r="J2411" s="177" t="s">
        <v>193</v>
      </c>
      <c r="K2411" s="177" t="s">
        <v>201</v>
      </c>
      <c r="L2411" s="177" t="s">
        <v>201</v>
      </c>
      <c r="M2411" s="177" t="s">
        <v>2280</v>
      </c>
    </row>
    <row r="2412" spans="1:13" x14ac:dyDescent="0.25">
      <c r="A2412" s="179">
        <v>43027</v>
      </c>
      <c r="B2412" s="177">
        <v>4505</v>
      </c>
      <c r="C2412" s="177" t="str">
        <f>VLOOKUP(B2412,'Chart of Accounts'!A:B,2,FALSE)</f>
        <v>Bank Charges</v>
      </c>
      <c r="D2412" s="177" t="s">
        <v>265</v>
      </c>
      <c r="E2412" s="177" t="s">
        <v>264</v>
      </c>
      <c r="F2412" s="177" t="s">
        <v>2250</v>
      </c>
      <c r="G2412" s="177" t="s">
        <v>245</v>
      </c>
      <c r="H2412" s="177">
        <v>3.8</v>
      </c>
      <c r="I2412" s="177">
        <v>0</v>
      </c>
      <c r="J2412" s="177" t="s">
        <v>193</v>
      </c>
      <c r="K2412" s="177" t="s">
        <v>201</v>
      </c>
      <c r="L2412" s="177" t="s">
        <v>201</v>
      </c>
      <c r="M2412" s="177" t="s">
        <v>2280</v>
      </c>
    </row>
    <row r="2413" spans="1:13" x14ac:dyDescent="0.25">
      <c r="A2413" s="179">
        <v>43027</v>
      </c>
      <c r="B2413" s="177">
        <v>4505</v>
      </c>
      <c r="C2413" s="177" t="str">
        <f>VLOOKUP(B2413,'Chart of Accounts'!A:B,2,FALSE)</f>
        <v>Bank Charges</v>
      </c>
      <c r="D2413" s="177" t="s">
        <v>265</v>
      </c>
      <c r="E2413" s="177" t="s">
        <v>264</v>
      </c>
      <c r="F2413" s="177" t="s">
        <v>2281</v>
      </c>
      <c r="G2413" s="177" t="s">
        <v>245</v>
      </c>
      <c r="H2413" s="177">
        <v>3.8</v>
      </c>
      <c r="I2413" s="177">
        <v>0</v>
      </c>
      <c r="J2413" s="177" t="s">
        <v>193</v>
      </c>
      <c r="K2413" s="177" t="s">
        <v>201</v>
      </c>
      <c r="L2413" s="177" t="s">
        <v>201</v>
      </c>
      <c r="M2413" s="177" t="s">
        <v>2280</v>
      </c>
    </row>
    <row r="2414" spans="1:13" x14ac:dyDescent="0.25">
      <c r="A2414" s="179">
        <v>43027</v>
      </c>
      <c r="B2414" s="177">
        <v>4505</v>
      </c>
      <c r="C2414" s="177" t="str">
        <f>VLOOKUP(B2414,'Chart of Accounts'!A:B,2,FALSE)</f>
        <v>Bank Charges</v>
      </c>
      <c r="D2414" s="177" t="s">
        <v>265</v>
      </c>
      <c r="E2414" s="177" t="s">
        <v>264</v>
      </c>
      <c r="F2414" s="177" t="s">
        <v>398</v>
      </c>
      <c r="G2414" s="177" t="s">
        <v>245</v>
      </c>
      <c r="H2414" s="177">
        <v>3.8</v>
      </c>
      <c r="I2414" s="177">
        <v>0</v>
      </c>
      <c r="J2414" s="177" t="s">
        <v>193</v>
      </c>
      <c r="K2414" s="177" t="s">
        <v>201</v>
      </c>
      <c r="L2414" s="177" t="s">
        <v>201</v>
      </c>
      <c r="M2414" s="177" t="s">
        <v>2280</v>
      </c>
    </row>
    <row r="2415" spans="1:13" x14ac:dyDescent="0.25">
      <c r="A2415" s="179">
        <v>43039</v>
      </c>
      <c r="B2415" s="177">
        <v>4505</v>
      </c>
      <c r="C2415" s="177" t="str">
        <f>VLOOKUP(B2415,'Chart of Accounts'!A:B,2,FALSE)</f>
        <v>Bank Charges</v>
      </c>
      <c r="D2415" s="177" t="s">
        <v>265</v>
      </c>
      <c r="E2415" s="177" t="s">
        <v>264</v>
      </c>
      <c r="F2415" s="177" t="s">
        <v>2206</v>
      </c>
      <c r="G2415" s="177" t="s">
        <v>245</v>
      </c>
      <c r="H2415" s="177">
        <v>13.11</v>
      </c>
      <c r="I2415" s="177">
        <v>0</v>
      </c>
      <c r="J2415" s="177" t="s">
        <v>193</v>
      </c>
      <c r="K2415" s="177" t="s">
        <v>194</v>
      </c>
      <c r="L2415" s="177" t="s">
        <v>194</v>
      </c>
      <c r="M2415" s="177" t="s">
        <v>2279</v>
      </c>
    </row>
    <row r="2416" spans="1:13" x14ac:dyDescent="0.25">
      <c r="A2416" s="179">
        <v>43039</v>
      </c>
      <c r="B2416" s="177">
        <v>4505</v>
      </c>
      <c r="C2416" s="177" t="str">
        <f>VLOOKUP(B2416,'Chart of Accounts'!A:B,2,FALSE)</f>
        <v>Bank Charges</v>
      </c>
      <c r="D2416" s="177" t="s">
        <v>265</v>
      </c>
      <c r="E2416" s="177" t="s">
        <v>264</v>
      </c>
      <c r="F2416" s="177" t="s">
        <v>1834</v>
      </c>
      <c r="G2416" s="177" t="s">
        <v>245</v>
      </c>
      <c r="H2416" s="177">
        <v>17.48</v>
      </c>
      <c r="I2416" s="177">
        <v>0</v>
      </c>
      <c r="J2416" s="177" t="s">
        <v>193</v>
      </c>
      <c r="K2416" s="177" t="s">
        <v>194</v>
      </c>
      <c r="L2416" s="177" t="s">
        <v>194</v>
      </c>
      <c r="M2416" s="177" t="s">
        <v>2278</v>
      </c>
    </row>
    <row r="2417" spans="1:13" x14ac:dyDescent="0.25">
      <c r="A2417" s="179">
        <v>43040</v>
      </c>
      <c r="B2417" s="177">
        <v>4505</v>
      </c>
      <c r="C2417" s="177" t="str">
        <f>VLOOKUP(B2417,'Chart of Accounts'!A:B,2,FALSE)</f>
        <v>Bank Charges</v>
      </c>
      <c r="D2417" s="177" t="s">
        <v>265</v>
      </c>
      <c r="E2417" s="177" t="s">
        <v>264</v>
      </c>
      <c r="F2417" s="177" t="s">
        <v>1834</v>
      </c>
      <c r="G2417" s="177" t="s">
        <v>245</v>
      </c>
      <c r="H2417" s="177">
        <v>-17.48</v>
      </c>
      <c r="I2417" s="177">
        <v>0</v>
      </c>
      <c r="J2417" s="177" t="s">
        <v>193</v>
      </c>
      <c r="K2417" s="177" t="s">
        <v>194</v>
      </c>
      <c r="L2417" s="177" t="s">
        <v>194</v>
      </c>
      <c r="M2417" s="177" t="s">
        <v>2277</v>
      </c>
    </row>
    <row r="2418" spans="1:13" x14ac:dyDescent="0.25">
      <c r="A2418" s="179">
        <v>43062</v>
      </c>
      <c r="B2418" s="177">
        <v>4505</v>
      </c>
      <c r="C2418" s="177" t="str">
        <f>VLOOKUP(B2418,'Chart of Accounts'!A:B,2,FALSE)</f>
        <v>Bank Charges</v>
      </c>
      <c r="D2418" s="177" t="s">
        <v>265</v>
      </c>
      <c r="E2418" s="177" t="s">
        <v>264</v>
      </c>
      <c r="F2418" s="177" t="s">
        <v>453</v>
      </c>
      <c r="G2418" s="177" t="s">
        <v>245</v>
      </c>
      <c r="H2418" s="177">
        <v>3.8</v>
      </c>
      <c r="I2418" s="177">
        <v>0</v>
      </c>
      <c r="J2418" s="177" t="s">
        <v>193</v>
      </c>
      <c r="K2418" s="177" t="s">
        <v>201</v>
      </c>
      <c r="L2418" s="177" t="s">
        <v>201</v>
      </c>
      <c r="M2418" s="177" t="s">
        <v>2273</v>
      </c>
    </row>
    <row r="2419" spans="1:13" x14ac:dyDescent="0.25">
      <c r="A2419" s="179">
        <v>43062</v>
      </c>
      <c r="B2419" s="177">
        <v>4505</v>
      </c>
      <c r="C2419" s="177" t="str">
        <f>VLOOKUP(B2419,'Chart of Accounts'!A:B,2,FALSE)</f>
        <v>Bank Charges</v>
      </c>
      <c r="D2419" s="177" t="s">
        <v>265</v>
      </c>
      <c r="E2419" s="177" t="s">
        <v>264</v>
      </c>
      <c r="F2419" s="177" t="s">
        <v>452</v>
      </c>
      <c r="G2419" s="177" t="s">
        <v>245</v>
      </c>
      <c r="H2419" s="177">
        <v>3.8</v>
      </c>
      <c r="I2419" s="177">
        <v>0</v>
      </c>
      <c r="J2419" s="177" t="s">
        <v>193</v>
      </c>
      <c r="K2419" s="177" t="s">
        <v>201</v>
      </c>
      <c r="L2419" s="177" t="s">
        <v>201</v>
      </c>
      <c r="M2419" s="177" t="s">
        <v>2273</v>
      </c>
    </row>
    <row r="2420" spans="1:13" x14ac:dyDescent="0.25">
      <c r="A2420" s="179">
        <v>43062</v>
      </c>
      <c r="B2420" s="177">
        <v>4505</v>
      </c>
      <c r="C2420" s="177" t="str">
        <f>VLOOKUP(B2420,'Chart of Accounts'!A:B,2,FALSE)</f>
        <v>Bank Charges</v>
      </c>
      <c r="D2420" s="177" t="s">
        <v>265</v>
      </c>
      <c r="E2420" s="177" t="s">
        <v>264</v>
      </c>
      <c r="F2420" s="177" t="s">
        <v>2214</v>
      </c>
      <c r="G2420" s="177" t="s">
        <v>245</v>
      </c>
      <c r="H2420" s="177">
        <v>3.8</v>
      </c>
      <c r="I2420" s="177">
        <v>0</v>
      </c>
      <c r="J2420" s="177" t="s">
        <v>193</v>
      </c>
      <c r="K2420" s="177" t="s">
        <v>201</v>
      </c>
      <c r="L2420" s="177" t="s">
        <v>201</v>
      </c>
      <c r="M2420" s="177" t="s">
        <v>2273</v>
      </c>
    </row>
    <row r="2421" spans="1:13" x14ac:dyDescent="0.25">
      <c r="A2421" s="179">
        <v>43062</v>
      </c>
      <c r="B2421" s="177">
        <v>4505</v>
      </c>
      <c r="C2421" s="177" t="str">
        <f>VLOOKUP(B2421,'Chart of Accounts'!A:B,2,FALSE)</f>
        <v>Bank Charges</v>
      </c>
      <c r="D2421" s="177" t="s">
        <v>265</v>
      </c>
      <c r="E2421" s="177" t="s">
        <v>264</v>
      </c>
      <c r="F2421" s="177" t="s">
        <v>2213</v>
      </c>
      <c r="G2421" s="177" t="s">
        <v>245</v>
      </c>
      <c r="H2421" s="177">
        <v>3.8</v>
      </c>
      <c r="I2421" s="177">
        <v>0</v>
      </c>
      <c r="J2421" s="177" t="s">
        <v>193</v>
      </c>
      <c r="K2421" s="177" t="s">
        <v>201</v>
      </c>
      <c r="L2421" s="177" t="s">
        <v>201</v>
      </c>
      <c r="M2421" s="177" t="s">
        <v>2273</v>
      </c>
    </row>
    <row r="2422" spans="1:13" x14ac:dyDescent="0.25">
      <c r="A2422" s="179">
        <v>43062</v>
      </c>
      <c r="B2422" s="177">
        <v>4505</v>
      </c>
      <c r="C2422" s="177" t="str">
        <f>VLOOKUP(B2422,'Chart of Accounts'!A:B,2,FALSE)</f>
        <v>Bank Charges</v>
      </c>
      <c r="D2422" s="177" t="s">
        <v>265</v>
      </c>
      <c r="E2422" s="177" t="s">
        <v>264</v>
      </c>
      <c r="F2422" s="177" t="s">
        <v>2198</v>
      </c>
      <c r="G2422" s="177" t="s">
        <v>245</v>
      </c>
      <c r="H2422" s="177">
        <v>3.8</v>
      </c>
      <c r="I2422" s="177">
        <v>0</v>
      </c>
      <c r="J2422" s="177" t="s">
        <v>193</v>
      </c>
      <c r="K2422" s="177" t="s">
        <v>201</v>
      </c>
      <c r="L2422" s="177" t="s">
        <v>201</v>
      </c>
      <c r="M2422" s="177" t="s">
        <v>2273</v>
      </c>
    </row>
    <row r="2423" spans="1:13" x14ac:dyDescent="0.25">
      <c r="A2423" s="179">
        <v>43062</v>
      </c>
      <c r="B2423" s="177">
        <v>4505</v>
      </c>
      <c r="C2423" s="177" t="str">
        <f>VLOOKUP(B2423,'Chart of Accounts'!A:B,2,FALSE)</f>
        <v>Bank Charges</v>
      </c>
      <c r="D2423" s="177" t="s">
        <v>265</v>
      </c>
      <c r="E2423" s="177" t="s">
        <v>264</v>
      </c>
      <c r="F2423" s="177" t="s">
        <v>451</v>
      </c>
      <c r="G2423" s="177" t="s">
        <v>245</v>
      </c>
      <c r="H2423" s="177">
        <v>3.8</v>
      </c>
      <c r="I2423" s="177">
        <v>0</v>
      </c>
      <c r="J2423" s="177" t="s">
        <v>193</v>
      </c>
      <c r="K2423" s="177" t="s">
        <v>201</v>
      </c>
      <c r="L2423" s="177" t="s">
        <v>201</v>
      </c>
      <c r="M2423" s="177" t="s">
        <v>2273</v>
      </c>
    </row>
    <row r="2424" spans="1:13" x14ac:dyDescent="0.25">
      <c r="A2424" s="179">
        <v>43062</v>
      </c>
      <c r="B2424" s="177">
        <v>4505</v>
      </c>
      <c r="C2424" s="177" t="str">
        <f>VLOOKUP(B2424,'Chart of Accounts'!A:B,2,FALSE)</f>
        <v>Bank Charges</v>
      </c>
      <c r="D2424" s="177" t="s">
        <v>265</v>
      </c>
      <c r="E2424" s="177" t="s">
        <v>264</v>
      </c>
      <c r="F2424" s="177" t="s">
        <v>2212</v>
      </c>
      <c r="G2424" s="177" t="s">
        <v>245</v>
      </c>
      <c r="H2424" s="177">
        <v>3.8</v>
      </c>
      <c r="I2424" s="177">
        <v>0</v>
      </c>
      <c r="J2424" s="177" t="s">
        <v>193</v>
      </c>
      <c r="K2424" s="177" t="s">
        <v>201</v>
      </c>
      <c r="L2424" s="177" t="s">
        <v>201</v>
      </c>
      <c r="M2424" s="177" t="s">
        <v>2273</v>
      </c>
    </row>
    <row r="2425" spans="1:13" x14ac:dyDescent="0.25">
      <c r="A2425" s="179">
        <v>43062</v>
      </c>
      <c r="B2425" s="177">
        <v>4505</v>
      </c>
      <c r="C2425" s="177" t="str">
        <f>VLOOKUP(B2425,'Chart of Accounts'!A:B,2,FALSE)</f>
        <v>Bank Charges</v>
      </c>
      <c r="D2425" s="177" t="s">
        <v>265</v>
      </c>
      <c r="E2425" s="177" t="s">
        <v>264</v>
      </c>
      <c r="F2425" s="177" t="s">
        <v>2197</v>
      </c>
      <c r="G2425" s="177" t="s">
        <v>245</v>
      </c>
      <c r="H2425" s="177">
        <v>3.8</v>
      </c>
      <c r="I2425" s="177">
        <v>0</v>
      </c>
      <c r="J2425" s="177" t="s">
        <v>193</v>
      </c>
      <c r="K2425" s="177" t="s">
        <v>201</v>
      </c>
      <c r="L2425" s="177" t="s">
        <v>201</v>
      </c>
      <c r="M2425" s="177" t="s">
        <v>2273</v>
      </c>
    </row>
    <row r="2426" spans="1:13" x14ac:dyDescent="0.25">
      <c r="A2426" s="179">
        <v>43062</v>
      </c>
      <c r="B2426" s="177">
        <v>4505</v>
      </c>
      <c r="C2426" s="177" t="str">
        <f>VLOOKUP(B2426,'Chart of Accounts'!A:B,2,FALSE)</f>
        <v>Bank Charges</v>
      </c>
      <c r="D2426" s="177" t="s">
        <v>265</v>
      </c>
      <c r="E2426" s="177" t="s">
        <v>264</v>
      </c>
      <c r="F2426" s="177" t="s">
        <v>450</v>
      </c>
      <c r="G2426" s="177" t="s">
        <v>245</v>
      </c>
      <c r="H2426" s="177">
        <v>3.8</v>
      </c>
      <c r="I2426" s="177">
        <v>0</v>
      </c>
      <c r="J2426" s="177" t="s">
        <v>193</v>
      </c>
      <c r="K2426" s="177" t="s">
        <v>201</v>
      </c>
      <c r="L2426" s="177" t="s">
        <v>201</v>
      </c>
      <c r="M2426" s="177" t="s">
        <v>2273</v>
      </c>
    </row>
    <row r="2427" spans="1:13" x14ac:dyDescent="0.25">
      <c r="A2427" s="179">
        <v>43062</v>
      </c>
      <c r="B2427" s="177">
        <v>4505</v>
      </c>
      <c r="C2427" s="177" t="str">
        <f>VLOOKUP(B2427,'Chart of Accounts'!A:B,2,FALSE)</f>
        <v>Bank Charges</v>
      </c>
      <c r="D2427" s="177" t="s">
        <v>265</v>
      </c>
      <c r="E2427" s="177" t="s">
        <v>264</v>
      </c>
      <c r="F2427" s="177" t="s">
        <v>2196</v>
      </c>
      <c r="G2427" s="177" t="s">
        <v>245</v>
      </c>
      <c r="H2427" s="177">
        <v>3.8</v>
      </c>
      <c r="I2427" s="177">
        <v>0</v>
      </c>
      <c r="J2427" s="177" t="s">
        <v>193</v>
      </c>
      <c r="K2427" s="177" t="s">
        <v>201</v>
      </c>
      <c r="L2427" s="177" t="s">
        <v>201</v>
      </c>
      <c r="M2427" s="177" t="s">
        <v>2273</v>
      </c>
    </row>
    <row r="2428" spans="1:13" x14ac:dyDescent="0.25">
      <c r="A2428" s="179">
        <v>43062</v>
      </c>
      <c r="B2428" s="177">
        <v>4505</v>
      </c>
      <c r="C2428" s="177" t="str">
        <f>VLOOKUP(B2428,'Chart of Accounts'!A:B,2,FALSE)</f>
        <v>Bank Charges</v>
      </c>
      <c r="D2428" s="177" t="s">
        <v>265</v>
      </c>
      <c r="E2428" s="177" t="s">
        <v>264</v>
      </c>
      <c r="F2428" s="177" t="s">
        <v>2195</v>
      </c>
      <c r="G2428" s="177" t="s">
        <v>245</v>
      </c>
      <c r="H2428" s="177">
        <v>3.8</v>
      </c>
      <c r="I2428" s="177">
        <v>0</v>
      </c>
      <c r="J2428" s="177" t="s">
        <v>193</v>
      </c>
      <c r="K2428" s="177" t="s">
        <v>201</v>
      </c>
      <c r="L2428" s="177" t="s">
        <v>201</v>
      </c>
      <c r="M2428" s="177" t="s">
        <v>2273</v>
      </c>
    </row>
    <row r="2429" spans="1:13" x14ac:dyDescent="0.25">
      <c r="A2429" s="179">
        <v>43062</v>
      </c>
      <c r="B2429" s="177">
        <v>4505</v>
      </c>
      <c r="C2429" s="177" t="str">
        <f>VLOOKUP(B2429,'Chart of Accounts'!A:B,2,FALSE)</f>
        <v>Bank Charges</v>
      </c>
      <c r="D2429" s="177" t="s">
        <v>265</v>
      </c>
      <c r="E2429" s="177" t="s">
        <v>264</v>
      </c>
      <c r="F2429" s="177" t="s">
        <v>447</v>
      </c>
      <c r="G2429" s="177" t="s">
        <v>245</v>
      </c>
      <c r="H2429" s="177">
        <v>3.8</v>
      </c>
      <c r="I2429" s="177">
        <v>0</v>
      </c>
      <c r="J2429" s="177" t="s">
        <v>193</v>
      </c>
      <c r="K2429" s="177" t="s">
        <v>201</v>
      </c>
      <c r="L2429" s="177" t="s">
        <v>201</v>
      </c>
      <c r="M2429" s="177" t="s">
        <v>2273</v>
      </c>
    </row>
    <row r="2430" spans="1:13" x14ac:dyDescent="0.25">
      <c r="A2430" s="179">
        <v>43062</v>
      </c>
      <c r="B2430" s="177">
        <v>4505</v>
      </c>
      <c r="C2430" s="177" t="str">
        <f>VLOOKUP(B2430,'Chart of Accounts'!A:B,2,FALSE)</f>
        <v>Bank Charges</v>
      </c>
      <c r="D2430" s="177" t="s">
        <v>265</v>
      </c>
      <c r="E2430" s="177" t="s">
        <v>264</v>
      </c>
      <c r="F2430" s="177" t="s">
        <v>446</v>
      </c>
      <c r="G2430" s="177" t="s">
        <v>245</v>
      </c>
      <c r="H2430" s="177">
        <v>3.8</v>
      </c>
      <c r="I2430" s="177">
        <v>0</v>
      </c>
      <c r="J2430" s="177" t="s">
        <v>193</v>
      </c>
      <c r="K2430" s="177" t="s">
        <v>201</v>
      </c>
      <c r="L2430" s="177" t="s">
        <v>201</v>
      </c>
      <c r="M2430" s="177" t="s">
        <v>2273</v>
      </c>
    </row>
    <row r="2431" spans="1:13" x14ac:dyDescent="0.25">
      <c r="A2431" s="179">
        <v>43062</v>
      </c>
      <c r="B2431" s="177">
        <v>4505</v>
      </c>
      <c r="C2431" s="177" t="str">
        <f>VLOOKUP(B2431,'Chart of Accounts'!A:B,2,FALSE)</f>
        <v>Bank Charges</v>
      </c>
      <c r="D2431" s="177" t="s">
        <v>265</v>
      </c>
      <c r="E2431" s="177" t="s">
        <v>264</v>
      </c>
      <c r="F2431" s="177" t="s">
        <v>445</v>
      </c>
      <c r="G2431" s="177" t="s">
        <v>245</v>
      </c>
      <c r="H2431" s="177">
        <v>3.8</v>
      </c>
      <c r="I2431" s="177">
        <v>0</v>
      </c>
      <c r="J2431" s="177" t="s">
        <v>193</v>
      </c>
      <c r="K2431" s="177" t="s">
        <v>201</v>
      </c>
      <c r="L2431" s="177" t="s">
        <v>201</v>
      </c>
      <c r="M2431" s="177" t="s">
        <v>2273</v>
      </c>
    </row>
    <row r="2432" spans="1:13" x14ac:dyDescent="0.25">
      <c r="A2432" s="179">
        <v>43062</v>
      </c>
      <c r="B2432" s="177">
        <v>4505</v>
      </c>
      <c r="C2432" s="177" t="str">
        <f>VLOOKUP(B2432,'Chart of Accounts'!A:B,2,FALSE)</f>
        <v>Bank Charges</v>
      </c>
      <c r="D2432" s="177" t="s">
        <v>265</v>
      </c>
      <c r="E2432" s="177" t="s">
        <v>264</v>
      </c>
      <c r="F2432" s="177" t="s">
        <v>444</v>
      </c>
      <c r="G2432" s="177" t="s">
        <v>245</v>
      </c>
      <c r="H2432" s="177">
        <v>3.8</v>
      </c>
      <c r="I2432" s="177">
        <v>0</v>
      </c>
      <c r="J2432" s="177" t="s">
        <v>193</v>
      </c>
      <c r="K2432" s="177" t="s">
        <v>201</v>
      </c>
      <c r="L2432" s="177" t="s">
        <v>201</v>
      </c>
      <c r="M2432" s="177" t="s">
        <v>2273</v>
      </c>
    </row>
    <row r="2433" spans="1:13" x14ac:dyDescent="0.25">
      <c r="A2433" s="179">
        <v>43062</v>
      </c>
      <c r="B2433" s="177">
        <v>4505</v>
      </c>
      <c r="C2433" s="177" t="str">
        <f>VLOOKUP(B2433,'Chart of Accounts'!A:B,2,FALSE)</f>
        <v>Bank Charges</v>
      </c>
      <c r="D2433" s="177" t="s">
        <v>265</v>
      </c>
      <c r="E2433" s="177" t="s">
        <v>264</v>
      </c>
      <c r="F2433" s="177" t="s">
        <v>443</v>
      </c>
      <c r="G2433" s="177" t="s">
        <v>245</v>
      </c>
      <c r="H2433" s="177">
        <v>3.8</v>
      </c>
      <c r="I2433" s="177">
        <v>0</v>
      </c>
      <c r="J2433" s="177" t="s">
        <v>193</v>
      </c>
      <c r="K2433" s="177" t="s">
        <v>201</v>
      </c>
      <c r="L2433" s="177" t="s">
        <v>201</v>
      </c>
      <c r="M2433" s="177" t="s">
        <v>2273</v>
      </c>
    </row>
    <row r="2434" spans="1:13" x14ac:dyDescent="0.25">
      <c r="A2434" s="179">
        <v>43062</v>
      </c>
      <c r="B2434" s="177">
        <v>4505</v>
      </c>
      <c r="C2434" s="177" t="str">
        <f>VLOOKUP(B2434,'Chart of Accounts'!A:B,2,FALSE)</f>
        <v>Bank Charges</v>
      </c>
      <c r="D2434" s="177" t="s">
        <v>265</v>
      </c>
      <c r="E2434" s="177" t="s">
        <v>264</v>
      </c>
      <c r="F2434" s="177" t="s">
        <v>405</v>
      </c>
      <c r="G2434" s="177" t="s">
        <v>245</v>
      </c>
      <c r="H2434" s="177">
        <v>3.8</v>
      </c>
      <c r="I2434" s="177">
        <v>0</v>
      </c>
      <c r="J2434" s="177" t="s">
        <v>193</v>
      </c>
      <c r="K2434" s="177" t="s">
        <v>201</v>
      </c>
      <c r="L2434" s="177" t="s">
        <v>201</v>
      </c>
      <c r="M2434" s="177" t="s">
        <v>2273</v>
      </c>
    </row>
    <row r="2435" spans="1:13" x14ac:dyDescent="0.25">
      <c r="A2435" s="179">
        <v>43062</v>
      </c>
      <c r="B2435" s="177">
        <v>4505</v>
      </c>
      <c r="C2435" s="177" t="str">
        <f>VLOOKUP(B2435,'Chart of Accounts'!A:B,2,FALSE)</f>
        <v>Bank Charges</v>
      </c>
      <c r="D2435" s="177" t="s">
        <v>265</v>
      </c>
      <c r="E2435" s="177" t="s">
        <v>264</v>
      </c>
      <c r="F2435" s="177" t="s">
        <v>442</v>
      </c>
      <c r="G2435" s="177" t="s">
        <v>245</v>
      </c>
      <c r="H2435" s="177">
        <v>3.8</v>
      </c>
      <c r="I2435" s="177">
        <v>0</v>
      </c>
      <c r="J2435" s="177" t="s">
        <v>193</v>
      </c>
      <c r="K2435" s="177" t="s">
        <v>201</v>
      </c>
      <c r="L2435" s="177" t="s">
        <v>201</v>
      </c>
      <c r="M2435" s="177" t="s">
        <v>2273</v>
      </c>
    </row>
    <row r="2436" spans="1:13" x14ac:dyDescent="0.25">
      <c r="A2436" s="179">
        <v>43062</v>
      </c>
      <c r="B2436" s="177">
        <v>4505</v>
      </c>
      <c r="C2436" s="177" t="str">
        <f>VLOOKUP(B2436,'Chart of Accounts'!A:B,2,FALSE)</f>
        <v>Bank Charges</v>
      </c>
      <c r="D2436" s="177" t="s">
        <v>265</v>
      </c>
      <c r="E2436" s="177" t="s">
        <v>264</v>
      </c>
      <c r="F2436" s="177" t="s">
        <v>441</v>
      </c>
      <c r="G2436" s="177" t="s">
        <v>245</v>
      </c>
      <c r="H2436" s="177">
        <v>3.8</v>
      </c>
      <c r="I2436" s="177">
        <v>0</v>
      </c>
      <c r="J2436" s="177" t="s">
        <v>193</v>
      </c>
      <c r="K2436" s="177" t="s">
        <v>201</v>
      </c>
      <c r="L2436" s="177" t="s">
        <v>201</v>
      </c>
      <c r="M2436" s="177" t="s">
        <v>2273</v>
      </c>
    </row>
    <row r="2437" spans="1:13" x14ac:dyDescent="0.25">
      <c r="A2437" s="179">
        <v>43062</v>
      </c>
      <c r="B2437" s="177">
        <v>4505</v>
      </c>
      <c r="C2437" s="177" t="str">
        <f>VLOOKUP(B2437,'Chart of Accounts'!A:B,2,FALSE)</f>
        <v>Bank Charges</v>
      </c>
      <c r="D2437" s="177" t="s">
        <v>265</v>
      </c>
      <c r="E2437" s="177" t="s">
        <v>264</v>
      </c>
      <c r="F2437" s="177" t="s">
        <v>440</v>
      </c>
      <c r="G2437" s="177" t="s">
        <v>245</v>
      </c>
      <c r="H2437" s="177">
        <v>3.8</v>
      </c>
      <c r="I2437" s="177">
        <v>0</v>
      </c>
      <c r="J2437" s="177" t="s">
        <v>193</v>
      </c>
      <c r="K2437" s="177" t="s">
        <v>201</v>
      </c>
      <c r="L2437" s="177" t="s">
        <v>201</v>
      </c>
      <c r="M2437" s="177" t="s">
        <v>2273</v>
      </c>
    </row>
    <row r="2438" spans="1:13" x14ac:dyDescent="0.25">
      <c r="A2438" s="179">
        <v>43062</v>
      </c>
      <c r="B2438" s="177">
        <v>4505</v>
      </c>
      <c r="C2438" s="177" t="str">
        <f>VLOOKUP(B2438,'Chart of Accounts'!A:B,2,FALSE)</f>
        <v>Bank Charges</v>
      </c>
      <c r="D2438" s="177" t="s">
        <v>265</v>
      </c>
      <c r="E2438" s="177" t="s">
        <v>264</v>
      </c>
      <c r="F2438" s="177" t="s">
        <v>2194</v>
      </c>
      <c r="G2438" s="177" t="s">
        <v>245</v>
      </c>
      <c r="H2438" s="177">
        <v>3.8</v>
      </c>
      <c r="I2438" s="177">
        <v>0</v>
      </c>
      <c r="J2438" s="177" t="s">
        <v>193</v>
      </c>
      <c r="K2438" s="177" t="s">
        <v>201</v>
      </c>
      <c r="L2438" s="177" t="s">
        <v>201</v>
      </c>
      <c r="M2438" s="177" t="s">
        <v>2273</v>
      </c>
    </row>
    <row r="2439" spans="1:13" x14ac:dyDescent="0.25">
      <c r="A2439" s="179">
        <v>43062</v>
      </c>
      <c r="B2439" s="177">
        <v>4505</v>
      </c>
      <c r="C2439" s="177" t="str">
        <f>VLOOKUP(B2439,'Chart of Accounts'!A:B,2,FALSE)</f>
        <v>Bank Charges</v>
      </c>
      <c r="D2439" s="177" t="s">
        <v>265</v>
      </c>
      <c r="E2439" s="177" t="s">
        <v>264</v>
      </c>
      <c r="F2439" s="177" t="s">
        <v>2211</v>
      </c>
      <c r="G2439" s="177" t="s">
        <v>245</v>
      </c>
      <c r="H2439" s="177">
        <v>3.8</v>
      </c>
      <c r="I2439" s="177">
        <v>0</v>
      </c>
      <c r="J2439" s="177" t="s">
        <v>193</v>
      </c>
      <c r="K2439" s="177" t="s">
        <v>201</v>
      </c>
      <c r="L2439" s="177" t="s">
        <v>201</v>
      </c>
      <c r="M2439" s="177" t="s">
        <v>2273</v>
      </c>
    </row>
    <row r="2440" spans="1:13" x14ac:dyDescent="0.25">
      <c r="A2440" s="179">
        <v>43062</v>
      </c>
      <c r="B2440" s="177">
        <v>4505</v>
      </c>
      <c r="C2440" s="177" t="str">
        <f>VLOOKUP(B2440,'Chart of Accounts'!A:B,2,FALSE)</f>
        <v>Bank Charges</v>
      </c>
      <c r="D2440" s="177" t="s">
        <v>265</v>
      </c>
      <c r="E2440" s="177" t="s">
        <v>264</v>
      </c>
      <c r="F2440" s="177" t="s">
        <v>439</v>
      </c>
      <c r="G2440" s="177" t="s">
        <v>245</v>
      </c>
      <c r="H2440" s="177">
        <v>3.8</v>
      </c>
      <c r="I2440" s="177">
        <v>0</v>
      </c>
      <c r="J2440" s="177" t="s">
        <v>193</v>
      </c>
      <c r="K2440" s="177" t="s">
        <v>201</v>
      </c>
      <c r="L2440" s="177" t="s">
        <v>201</v>
      </c>
      <c r="M2440" s="177" t="s">
        <v>2273</v>
      </c>
    </row>
    <row r="2441" spans="1:13" x14ac:dyDescent="0.25">
      <c r="A2441" s="179">
        <v>43062</v>
      </c>
      <c r="B2441" s="177">
        <v>4505</v>
      </c>
      <c r="C2441" s="177" t="str">
        <f>VLOOKUP(B2441,'Chart of Accounts'!A:B,2,FALSE)</f>
        <v>Bank Charges</v>
      </c>
      <c r="D2441" s="177" t="s">
        <v>265</v>
      </c>
      <c r="E2441" s="177" t="s">
        <v>264</v>
      </c>
      <c r="F2441" s="177" t="s">
        <v>2181</v>
      </c>
      <c r="G2441" s="177" t="s">
        <v>245</v>
      </c>
      <c r="H2441" s="177">
        <v>3.8</v>
      </c>
      <c r="I2441" s="177">
        <v>0</v>
      </c>
      <c r="J2441" s="177" t="s">
        <v>193</v>
      </c>
      <c r="K2441" s="177" t="s">
        <v>201</v>
      </c>
      <c r="L2441" s="177" t="s">
        <v>201</v>
      </c>
      <c r="M2441" s="177" t="s">
        <v>2273</v>
      </c>
    </row>
    <row r="2442" spans="1:13" x14ac:dyDescent="0.25">
      <c r="A2442" s="179">
        <v>43062</v>
      </c>
      <c r="B2442" s="177">
        <v>4505</v>
      </c>
      <c r="C2442" s="177" t="str">
        <f>VLOOKUP(B2442,'Chart of Accounts'!A:B,2,FALSE)</f>
        <v>Bank Charges</v>
      </c>
      <c r="D2442" s="177" t="s">
        <v>265</v>
      </c>
      <c r="E2442" s="177" t="s">
        <v>264</v>
      </c>
      <c r="F2442" s="177" t="s">
        <v>2193</v>
      </c>
      <c r="G2442" s="177" t="s">
        <v>245</v>
      </c>
      <c r="H2442" s="177">
        <v>3.8</v>
      </c>
      <c r="I2442" s="177">
        <v>0</v>
      </c>
      <c r="J2442" s="177" t="s">
        <v>193</v>
      </c>
      <c r="K2442" s="177" t="s">
        <v>201</v>
      </c>
      <c r="L2442" s="177" t="s">
        <v>201</v>
      </c>
      <c r="M2442" s="177" t="s">
        <v>2273</v>
      </c>
    </row>
    <row r="2443" spans="1:13" x14ac:dyDescent="0.25">
      <c r="A2443" s="179">
        <v>43062</v>
      </c>
      <c r="B2443" s="177">
        <v>4505</v>
      </c>
      <c r="C2443" s="177" t="str">
        <f>VLOOKUP(B2443,'Chart of Accounts'!A:B,2,FALSE)</f>
        <v>Bank Charges</v>
      </c>
      <c r="D2443" s="177" t="s">
        <v>265</v>
      </c>
      <c r="E2443" s="177" t="s">
        <v>264</v>
      </c>
      <c r="F2443" s="177" t="s">
        <v>2276</v>
      </c>
      <c r="G2443" s="177" t="s">
        <v>245</v>
      </c>
      <c r="H2443" s="177">
        <v>10</v>
      </c>
      <c r="I2443" s="177">
        <v>0</v>
      </c>
      <c r="J2443" s="177" t="s">
        <v>193</v>
      </c>
      <c r="K2443" s="177" t="s">
        <v>201</v>
      </c>
      <c r="L2443" s="177" t="s">
        <v>201</v>
      </c>
      <c r="M2443" s="177" t="s">
        <v>2273</v>
      </c>
    </row>
    <row r="2444" spans="1:13" x14ac:dyDescent="0.25">
      <c r="A2444" s="179">
        <v>43062</v>
      </c>
      <c r="B2444" s="177">
        <v>4505</v>
      </c>
      <c r="C2444" s="177" t="str">
        <f>VLOOKUP(B2444,'Chart of Accounts'!A:B,2,FALSE)</f>
        <v>Bank Charges</v>
      </c>
      <c r="D2444" s="177" t="s">
        <v>265</v>
      </c>
      <c r="E2444" s="177" t="s">
        <v>264</v>
      </c>
      <c r="F2444" s="177" t="s">
        <v>2192</v>
      </c>
      <c r="G2444" s="177" t="s">
        <v>245</v>
      </c>
      <c r="H2444" s="177">
        <v>3.8</v>
      </c>
      <c r="I2444" s="177">
        <v>0</v>
      </c>
      <c r="J2444" s="177" t="s">
        <v>193</v>
      </c>
      <c r="K2444" s="177" t="s">
        <v>201</v>
      </c>
      <c r="L2444" s="177" t="s">
        <v>201</v>
      </c>
      <c r="M2444" s="177" t="s">
        <v>2273</v>
      </c>
    </row>
    <row r="2445" spans="1:13" x14ac:dyDescent="0.25">
      <c r="A2445" s="179">
        <v>43062</v>
      </c>
      <c r="B2445" s="177">
        <v>4505</v>
      </c>
      <c r="C2445" s="177" t="str">
        <f>VLOOKUP(B2445,'Chart of Accounts'!A:B,2,FALSE)</f>
        <v>Bank Charges</v>
      </c>
      <c r="D2445" s="177" t="s">
        <v>265</v>
      </c>
      <c r="E2445" s="177" t="s">
        <v>264</v>
      </c>
      <c r="F2445" s="177" t="s">
        <v>2236</v>
      </c>
      <c r="G2445" s="177" t="s">
        <v>245</v>
      </c>
      <c r="H2445" s="177">
        <v>3.8</v>
      </c>
      <c r="I2445" s="177">
        <v>0</v>
      </c>
      <c r="J2445" s="177" t="s">
        <v>193</v>
      </c>
      <c r="K2445" s="177" t="s">
        <v>201</v>
      </c>
      <c r="L2445" s="177" t="s">
        <v>201</v>
      </c>
      <c r="M2445" s="177" t="s">
        <v>2273</v>
      </c>
    </row>
    <row r="2446" spans="1:13" x14ac:dyDescent="0.25">
      <c r="A2446" s="179">
        <v>43062</v>
      </c>
      <c r="B2446" s="177">
        <v>4505</v>
      </c>
      <c r="C2446" s="177" t="str">
        <f>VLOOKUP(B2446,'Chart of Accounts'!A:B,2,FALSE)</f>
        <v>Bank Charges</v>
      </c>
      <c r="D2446" s="177" t="s">
        <v>265</v>
      </c>
      <c r="E2446" s="177" t="s">
        <v>264</v>
      </c>
      <c r="F2446" s="177" t="s">
        <v>437</v>
      </c>
      <c r="G2446" s="177" t="s">
        <v>245</v>
      </c>
      <c r="H2446" s="177">
        <v>3.8</v>
      </c>
      <c r="I2446" s="177">
        <v>0</v>
      </c>
      <c r="J2446" s="177" t="s">
        <v>193</v>
      </c>
      <c r="K2446" s="177" t="s">
        <v>201</v>
      </c>
      <c r="L2446" s="177" t="s">
        <v>201</v>
      </c>
      <c r="M2446" s="177" t="s">
        <v>2273</v>
      </c>
    </row>
    <row r="2447" spans="1:13" x14ac:dyDescent="0.25">
      <c r="A2447" s="179">
        <v>43062</v>
      </c>
      <c r="B2447" s="177">
        <v>4505</v>
      </c>
      <c r="C2447" s="177" t="str">
        <f>VLOOKUP(B2447,'Chart of Accounts'!A:B,2,FALSE)</f>
        <v>Bank Charges</v>
      </c>
      <c r="D2447" s="177" t="s">
        <v>265</v>
      </c>
      <c r="E2447" s="177" t="s">
        <v>264</v>
      </c>
      <c r="F2447" s="177" t="s">
        <v>2191</v>
      </c>
      <c r="G2447" s="177" t="s">
        <v>245</v>
      </c>
      <c r="H2447" s="177">
        <v>3.8</v>
      </c>
      <c r="I2447" s="177">
        <v>0</v>
      </c>
      <c r="J2447" s="177" t="s">
        <v>193</v>
      </c>
      <c r="K2447" s="177" t="s">
        <v>201</v>
      </c>
      <c r="L2447" s="177" t="s">
        <v>201</v>
      </c>
      <c r="M2447" s="177" t="s">
        <v>2273</v>
      </c>
    </row>
    <row r="2448" spans="1:13" x14ac:dyDescent="0.25">
      <c r="A2448" s="179">
        <v>43062</v>
      </c>
      <c r="B2448" s="177">
        <v>4505</v>
      </c>
      <c r="C2448" s="177" t="str">
        <f>VLOOKUP(B2448,'Chart of Accounts'!A:B,2,FALSE)</f>
        <v>Bank Charges</v>
      </c>
      <c r="D2448" s="177" t="s">
        <v>265</v>
      </c>
      <c r="E2448" s="177" t="s">
        <v>264</v>
      </c>
      <c r="F2448" s="177" t="s">
        <v>428</v>
      </c>
      <c r="G2448" s="177" t="s">
        <v>245</v>
      </c>
      <c r="H2448" s="177">
        <v>3.8</v>
      </c>
      <c r="I2448" s="177">
        <v>0</v>
      </c>
      <c r="J2448" s="177" t="s">
        <v>193</v>
      </c>
      <c r="K2448" s="177" t="s">
        <v>201</v>
      </c>
      <c r="L2448" s="177" t="s">
        <v>201</v>
      </c>
      <c r="M2448" s="177" t="s">
        <v>2273</v>
      </c>
    </row>
    <row r="2449" spans="1:13" x14ac:dyDescent="0.25">
      <c r="A2449" s="179">
        <v>43062</v>
      </c>
      <c r="B2449" s="177">
        <v>4505</v>
      </c>
      <c r="C2449" s="177" t="str">
        <f>VLOOKUP(B2449,'Chart of Accounts'!A:B,2,FALSE)</f>
        <v>Bank Charges</v>
      </c>
      <c r="D2449" s="177" t="s">
        <v>265</v>
      </c>
      <c r="E2449" s="177" t="s">
        <v>264</v>
      </c>
      <c r="F2449" s="177" t="s">
        <v>2190</v>
      </c>
      <c r="G2449" s="177" t="s">
        <v>245</v>
      </c>
      <c r="H2449" s="177">
        <v>3.8</v>
      </c>
      <c r="I2449" s="177">
        <v>0</v>
      </c>
      <c r="J2449" s="177" t="s">
        <v>193</v>
      </c>
      <c r="K2449" s="177" t="s">
        <v>201</v>
      </c>
      <c r="L2449" s="177" t="s">
        <v>201</v>
      </c>
      <c r="M2449" s="177" t="s">
        <v>2273</v>
      </c>
    </row>
    <row r="2450" spans="1:13" x14ac:dyDescent="0.25">
      <c r="A2450" s="179">
        <v>43062</v>
      </c>
      <c r="B2450" s="177">
        <v>4505</v>
      </c>
      <c r="C2450" s="177" t="str">
        <f>VLOOKUP(B2450,'Chart of Accounts'!A:B,2,FALSE)</f>
        <v>Bank Charges</v>
      </c>
      <c r="D2450" s="177" t="s">
        <v>265</v>
      </c>
      <c r="E2450" s="177" t="s">
        <v>264</v>
      </c>
      <c r="F2450" s="177" t="s">
        <v>434</v>
      </c>
      <c r="G2450" s="177" t="s">
        <v>245</v>
      </c>
      <c r="H2450" s="177">
        <v>3.8</v>
      </c>
      <c r="I2450" s="177">
        <v>0</v>
      </c>
      <c r="J2450" s="177" t="s">
        <v>193</v>
      </c>
      <c r="K2450" s="177" t="s">
        <v>201</v>
      </c>
      <c r="L2450" s="177" t="s">
        <v>201</v>
      </c>
      <c r="M2450" s="177" t="s">
        <v>2273</v>
      </c>
    </row>
    <row r="2451" spans="1:13" x14ac:dyDescent="0.25">
      <c r="A2451" s="179">
        <v>43062</v>
      </c>
      <c r="B2451" s="177">
        <v>4505</v>
      </c>
      <c r="C2451" s="177" t="str">
        <f>VLOOKUP(B2451,'Chart of Accounts'!A:B,2,FALSE)</f>
        <v>Bank Charges</v>
      </c>
      <c r="D2451" s="177" t="s">
        <v>265</v>
      </c>
      <c r="E2451" s="177" t="s">
        <v>264</v>
      </c>
      <c r="F2451" s="177" t="s">
        <v>2189</v>
      </c>
      <c r="G2451" s="177" t="s">
        <v>245</v>
      </c>
      <c r="H2451" s="177">
        <v>3.8</v>
      </c>
      <c r="I2451" s="177">
        <v>0</v>
      </c>
      <c r="J2451" s="177" t="s">
        <v>193</v>
      </c>
      <c r="K2451" s="177" t="s">
        <v>201</v>
      </c>
      <c r="L2451" s="177" t="s">
        <v>201</v>
      </c>
      <c r="M2451" s="177" t="s">
        <v>2273</v>
      </c>
    </row>
    <row r="2452" spans="1:13" x14ac:dyDescent="0.25">
      <c r="A2452" s="179">
        <v>43062</v>
      </c>
      <c r="B2452" s="177">
        <v>4505</v>
      </c>
      <c r="C2452" s="177" t="str">
        <f>VLOOKUP(B2452,'Chart of Accounts'!A:B,2,FALSE)</f>
        <v>Bank Charges</v>
      </c>
      <c r="D2452" s="177" t="s">
        <v>265</v>
      </c>
      <c r="E2452" s="177" t="s">
        <v>264</v>
      </c>
      <c r="F2452" s="177" t="s">
        <v>1436</v>
      </c>
      <c r="G2452" s="177" t="s">
        <v>245</v>
      </c>
      <c r="H2452" s="177">
        <v>3.8</v>
      </c>
      <c r="I2452" s="177">
        <v>0</v>
      </c>
      <c r="J2452" s="177" t="s">
        <v>193</v>
      </c>
      <c r="K2452" s="177" t="s">
        <v>201</v>
      </c>
      <c r="L2452" s="177" t="s">
        <v>201</v>
      </c>
      <c r="M2452" s="177" t="s">
        <v>2273</v>
      </c>
    </row>
    <row r="2453" spans="1:13" x14ac:dyDescent="0.25">
      <c r="A2453" s="179">
        <v>43062</v>
      </c>
      <c r="B2453" s="177">
        <v>4505</v>
      </c>
      <c r="C2453" s="177" t="str">
        <f>VLOOKUP(B2453,'Chart of Accounts'!A:B,2,FALSE)</f>
        <v>Bank Charges</v>
      </c>
      <c r="D2453" s="177" t="s">
        <v>265</v>
      </c>
      <c r="E2453" s="177" t="s">
        <v>264</v>
      </c>
      <c r="F2453" s="177" t="s">
        <v>2275</v>
      </c>
      <c r="G2453" s="177" t="s">
        <v>245</v>
      </c>
      <c r="H2453" s="177">
        <v>3.8</v>
      </c>
      <c r="I2453" s="177">
        <v>0</v>
      </c>
      <c r="J2453" s="177" t="s">
        <v>193</v>
      </c>
      <c r="K2453" s="177" t="s">
        <v>201</v>
      </c>
      <c r="L2453" s="177" t="s">
        <v>201</v>
      </c>
      <c r="M2453" s="177" t="s">
        <v>2273</v>
      </c>
    </row>
    <row r="2454" spans="1:13" x14ac:dyDescent="0.25">
      <c r="A2454" s="179">
        <v>43062</v>
      </c>
      <c r="B2454" s="177">
        <v>4505</v>
      </c>
      <c r="C2454" s="177" t="str">
        <f>VLOOKUP(B2454,'Chart of Accounts'!A:B,2,FALSE)</f>
        <v>Bank Charges</v>
      </c>
      <c r="D2454" s="177" t="s">
        <v>265</v>
      </c>
      <c r="E2454" s="177" t="s">
        <v>264</v>
      </c>
      <c r="F2454" s="177" t="s">
        <v>2188</v>
      </c>
      <c r="G2454" s="177" t="s">
        <v>245</v>
      </c>
      <c r="H2454" s="177">
        <v>3.8</v>
      </c>
      <c r="I2454" s="177">
        <v>0</v>
      </c>
      <c r="J2454" s="177" t="s">
        <v>193</v>
      </c>
      <c r="K2454" s="177" t="s">
        <v>201</v>
      </c>
      <c r="L2454" s="177" t="s">
        <v>201</v>
      </c>
      <c r="M2454" s="177" t="s">
        <v>2273</v>
      </c>
    </row>
    <row r="2455" spans="1:13" x14ac:dyDescent="0.25">
      <c r="A2455" s="179">
        <v>43062</v>
      </c>
      <c r="B2455" s="177">
        <v>4505</v>
      </c>
      <c r="C2455" s="177" t="str">
        <f>VLOOKUP(B2455,'Chart of Accounts'!A:B,2,FALSE)</f>
        <v>Bank Charges</v>
      </c>
      <c r="D2455" s="177" t="s">
        <v>265</v>
      </c>
      <c r="E2455" s="177" t="s">
        <v>264</v>
      </c>
      <c r="F2455" s="177" t="s">
        <v>433</v>
      </c>
      <c r="G2455" s="177" t="s">
        <v>245</v>
      </c>
      <c r="H2455" s="177">
        <v>3.8</v>
      </c>
      <c r="I2455" s="177">
        <v>0</v>
      </c>
      <c r="J2455" s="177" t="s">
        <v>193</v>
      </c>
      <c r="K2455" s="177" t="s">
        <v>201</v>
      </c>
      <c r="L2455" s="177" t="s">
        <v>201</v>
      </c>
      <c r="M2455" s="177" t="s">
        <v>2273</v>
      </c>
    </row>
    <row r="2456" spans="1:13" x14ac:dyDescent="0.25">
      <c r="A2456" s="179">
        <v>43062</v>
      </c>
      <c r="B2456" s="177">
        <v>4505</v>
      </c>
      <c r="C2456" s="177" t="str">
        <f>VLOOKUP(B2456,'Chart of Accounts'!A:B,2,FALSE)</f>
        <v>Bank Charges</v>
      </c>
      <c r="D2456" s="177" t="s">
        <v>265</v>
      </c>
      <c r="E2456" s="177" t="s">
        <v>264</v>
      </c>
      <c r="F2456" s="177" t="s">
        <v>2187</v>
      </c>
      <c r="G2456" s="177" t="s">
        <v>245</v>
      </c>
      <c r="H2456" s="177">
        <v>3.8</v>
      </c>
      <c r="I2456" s="177">
        <v>0</v>
      </c>
      <c r="J2456" s="177" t="s">
        <v>193</v>
      </c>
      <c r="K2456" s="177" t="s">
        <v>201</v>
      </c>
      <c r="L2456" s="177" t="s">
        <v>201</v>
      </c>
      <c r="M2456" s="177" t="s">
        <v>2273</v>
      </c>
    </row>
    <row r="2457" spans="1:13" x14ac:dyDescent="0.25">
      <c r="A2457" s="179">
        <v>43062</v>
      </c>
      <c r="B2457" s="177">
        <v>4505</v>
      </c>
      <c r="C2457" s="177" t="str">
        <f>VLOOKUP(B2457,'Chart of Accounts'!A:B,2,FALSE)</f>
        <v>Bank Charges</v>
      </c>
      <c r="D2457" s="177" t="s">
        <v>265</v>
      </c>
      <c r="E2457" s="177" t="s">
        <v>264</v>
      </c>
      <c r="F2457" s="177" t="s">
        <v>2235</v>
      </c>
      <c r="G2457" s="177" t="s">
        <v>245</v>
      </c>
      <c r="H2457" s="177">
        <v>3.8</v>
      </c>
      <c r="I2457" s="177">
        <v>0</v>
      </c>
      <c r="J2457" s="177" t="s">
        <v>193</v>
      </c>
      <c r="K2457" s="177" t="s">
        <v>201</v>
      </c>
      <c r="L2457" s="177" t="s">
        <v>201</v>
      </c>
      <c r="M2457" s="177" t="s">
        <v>2273</v>
      </c>
    </row>
    <row r="2458" spans="1:13" x14ac:dyDescent="0.25">
      <c r="A2458" s="179">
        <v>43062</v>
      </c>
      <c r="B2458" s="177">
        <v>4505</v>
      </c>
      <c r="C2458" s="177" t="str">
        <f>VLOOKUP(B2458,'Chart of Accounts'!A:B,2,FALSE)</f>
        <v>Bank Charges</v>
      </c>
      <c r="D2458" s="177" t="s">
        <v>265</v>
      </c>
      <c r="E2458" s="177" t="s">
        <v>264</v>
      </c>
      <c r="F2458" s="177" t="s">
        <v>432</v>
      </c>
      <c r="G2458" s="177" t="s">
        <v>245</v>
      </c>
      <c r="H2458" s="177">
        <v>3.8</v>
      </c>
      <c r="I2458" s="177">
        <v>0</v>
      </c>
      <c r="J2458" s="177" t="s">
        <v>193</v>
      </c>
      <c r="K2458" s="177" t="s">
        <v>201</v>
      </c>
      <c r="L2458" s="177" t="s">
        <v>201</v>
      </c>
      <c r="M2458" s="177" t="s">
        <v>2273</v>
      </c>
    </row>
    <row r="2459" spans="1:13" x14ac:dyDescent="0.25">
      <c r="A2459" s="179">
        <v>43062</v>
      </c>
      <c r="B2459" s="177">
        <v>4505</v>
      </c>
      <c r="C2459" s="177" t="str">
        <f>VLOOKUP(B2459,'Chart of Accounts'!A:B,2,FALSE)</f>
        <v>Bank Charges</v>
      </c>
      <c r="D2459" s="177" t="s">
        <v>265</v>
      </c>
      <c r="E2459" s="177" t="s">
        <v>264</v>
      </c>
      <c r="F2459" s="177" t="s">
        <v>431</v>
      </c>
      <c r="G2459" s="177" t="s">
        <v>245</v>
      </c>
      <c r="H2459" s="177">
        <v>3.8</v>
      </c>
      <c r="I2459" s="177">
        <v>0</v>
      </c>
      <c r="J2459" s="177" t="s">
        <v>193</v>
      </c>
      <c r="K2459" s="177" t="s">
        <v>201</v>
      </c>
      <c r="L2459" s="177" t="s">
        <v>201</v>
      </c>
      <c r="M2459" s="177" t="s">
        <v>2273</v>
      </c>
    </row>
    <row r="2460" spans="1:13" x14ac:dyDescent="0.25">
      <c r="A2460" s="179">
        <v>43062</v>
      </c>
      <c r="B2460" s="177">
        <v>4505</v>
      </c>
      <c r="C2460" s="177" t="str">
        <f>VLOOKUP(B2460,'Chart of Accounts'!A:B,2,FALSE)</f>
        <v>Bank Charges</v>
      </c>
      <c r="D2460" s="177" t="s">
        <v>265</v>
      </c>
      <c r="E2460" s="177" t="s">
        <v>264</v>
      </c>
      <c r="F2460" s="177" t="s">
        <v>438</v>
      </c>
      <c r="G2460" s="177" t="s">
        <v>245</v>
      </c>
      <c r="H2460" s="177">
        <v>3.8</v>
      </c>
      <c r="I2460" s="177">
        <v>0</v>
      </c>
      <c r="J2460" s="177" t="s">
        <v>193</v>
      </c>
      <c r="K2460" s="177" t="s">
        <v>201</v>
      </c>
      <c r="L2460" s="177" t="s">
        <v>201</v>
      </c>
      <c r="M2460" s="177" t="s">
        <v>2273</v>
      </c>
    </row>
    <row r="2461" spans="1:13" x14ac:dyDescent="0.25">
      <c r="A2461" s="179">
        <v>43062</v>
      </c>
      <c r="B2461" s="177">
        <v>4505</v>
      </c>
      <c r="C2461" s="177" t="str">
        <f>VLOOKUP(B2461,'Chart of Accounts'!A:B,2,FALSE)</f>
        <v>Bank Charges</v>
      </c>
      <c r="D2461" s="177" t="s">
        <v>265</v>
      </c>
      <c r="E2461" s="177" t="s">
        <v>264</v>
      </c>
      <c r="F2461" s="177" t="s">
        <v>430</v>
      </c>
      <c r="G2461" s="177" t="s">
        <v>245</v>
      </c>
      <c r="H2461" s="177">
        <v>3.8</v>
      </c>
      <c r="I2461" s="177">
        <v>0</v>
      </c>
      <c r="J2461" s="177" t="s">
        <v>193</v>
      </c>
      <c r="K2461" s="177" t="s">
        <v>201</v>
      </c>
      <c r="L2461" s="177" t="s">
        <v>201</v>
      </c>
      <c r="M2461" s="177" t="s">
        <v>2273</v>
      </c>
    </row>
    <row r="2462" spans="1:13" x14ac:dyDescent="0.25">
      <c r="A2462" s="179">
        <v>43062</v>
      </c>
      <c r="B2462" s="177">
        <v>4505</v>
      </c>
      <c r="C2462" s="177" t="str">
        <f>VLOOKUP(B2462,'Chart of Accounts'!A:B,2,FALSE)</f>
        <v>Bank Charges</v>
      </c>
      <c r="D2462" s="177" t="s">
        <v>265</v>
      </c>
      <c r="E2462" s="177" t="s">
        <v>264</v>
      </c>
      <c r="F2462" s="177" t="s">
        <v>419</v>
      </c>
      <c r="G2462" s="177" t="s">
        <v>245</v>
      </c>
      <c r="H2462" s="177">
        <v>3.8</v>
      </c>
      <c r="I2462" s="177">
        <v>0</v>
      </c>
      <c r="J2462" s="177" t="s">
        <v>193</v>
      </c>
      <c r="K2462" s="177" t="s">
        <v>201</v>
      </c>
      <c r="L2462" s="177" t="s">
        <v>201</v>
      </c>
      <c r="M2462" s="177" t="s">
        <v>2273</v>
      </c>
    </row>
    <row r="2463" spans="1:13" x14ac:dyDescent="0.25">
      <c r="A2463" s="179">
        <v>43062</v>
      </c>
      <c r="B2463" s="177">
        <v>4505</v>
      </c>
      <c r="C2463" s="177" t="str">
        <f>VLOOKUP(B2463,'Chart of Accounts'!A:B,2,FALSE)</f>
        <v>Bank Charges</v>
      </c>
      <c r="D2463" s="177" t="s">
        <v>265</v>
      </c>
      <c r="E2463" s="177" t="s">
        <v>264</v>
      </c>
      <c r="F2463" s="177" t="s">
        <v>2210</v>
      </c>
      <c r="G2463" s="177" t="s">
        <v>245</v>
      </c>
      <c r="H2463" s="177">
        <v>3.8</v>
      </c>
      <c r="I2463" s="177">
        <v>0</v>
      </c>
      <c r="J2463" s="177" t="s">
        <v>193</v>
      </c>
      <c r="K2463" s="177" t="s">
        <v>201</v>
      </c>
      <c r="L2463" s="177" t="s">
        <v>201</v>
      </c>
      <c r="M2463" s="177" t="s">
        <v>2273</v>
      </c>
    </row>
    <row r="2464" spans="1:13" x14ac:dyDescent="0.25">
      <c r="A2464" s="179">
        <v>43062</v>
      </c>
      <c r="B2464" s="177">
        <v>4505</v>
      </c>
      <c r="C2464" s="177" t="str">
        <f>VLOOKUP(B2464,'Chart of Accounts'!A:B,2,FALSE)</f>
        <v>Bank Charges</v>
      </c>
      <c r="D2464" s="177" t="s">
        <v>265</v>
      </c>
      <c r="E2464" s="177" t="s">
        <v>264</v>
      </c>
      <c r="F2464" s="177" t="s">
        <v>2185</v>
      </c>
      <c r="G2464" s="177" t="s">
        <v>245</v>
      </c>
      <c r="H2464" s="177">
        <v>3.8</v>
      </c>
      <c r="I2464" s="177">
        <v>0</v>
      </c>
      <c r="J2464" s="177" t="s">
        <v>193</v>
      </c>
      <c r="K2464" s="177" t="s">
        <v>201</v>
      </c>
      <c r="L2464" s="177" t="s">
        <v>201</v>
      </c>
      <c r="M2464" s="177" t="s">
        <v>2273</v>
      </c>
    </row>
    <row r="2465" spans="1:13" x14ac:dyDescent="0.25">
      <c r="A2465" s="179">
        <v>43062</v>
      </c>
      <c r="B2465" s="177">
        <v>4505</v>
      </c>
      <c r="C2465" s="177" t="str">
        <f>VLOOKUP(B2465,'Chart of Accounts'!A:B,2,FALSE)</f>
        <v>Bank Charges</v>
      </c>
      <c r="D2465" s="177" t="s">
        <v>265</v>
      </c>
      <c r="E2465" s="177" t="s">
        <v>264</v>
      </c>
      <c r="F2465" s="177" t="s">
        <v>417</v>
      </c>
      <c r="G2465" s="177" t="s">
        <v>245</v>
      </c>
      <c r="H2465" s="177">
        <v>3.8</v>
      </c>
      <c r="I2465" s="177">
        <v>0</v>
      </c>
      <c r="J2465" s="177" t="s">
        <v>193</v>
      </c>
      <c r="K2465" s="177" t="s">
        <v>201</v>
      </c>
      <c r="L2465" s="177" t="s">
        <v>201</v>
      </c>
      <c r="M2465" s="177" t="s">
        <v>2273</v>
      </c>
    </row>
    <row r="2466" spans="1:13" x14ac:dyDescent="0.25">
      <c r="A2466" s="179">
        <v>43062</v>
      </c>
      <c r="B2466" s="177">
        <v>4505</v>
      </c>
      <c r="C2466" s="177" t="str">
        <f>VLOOKUP(B2466,'Chart of Accounts'!A:B,2,FALSE)</f>
        <v>Bank Charges</v>
      </c>
      <c r="D2466" s="177" t="s">
        <v>265</v>
      </c>
      <c r="E2466" s="177" t="s">
        <v>264</v>
      </c>
      <c r="F2466" s="177" t="s">
        <v>428</v>
      </c>
      <c r="G2466" s="177" t="s">
        <v>245</v>
      </c>
      <c r="H2466" s="177">
        <v>3.8</v>
      </c>
      <c r="I2466" s="177">
        <v>0</v>
      </c>
      <c r="J2466" s="177" t="s">
        <v>193</v>
      </c>
      <c r="K2466" s="177" t="s">
        <v>201</v>
      </c>
      <c r="L2466" s="177" t="s">
        <v>201</v>
      </c>
      <c r="M2466" s="177" t="s">
        <v>2273</v>
      </c>
    </row>
    <row r="2467" spans="1:13" x14ac:dyDescent="0.25">
      <c r="A2467" s="179">
        <v>43062</v>
      </c>
      <c r="B2467" s="177">
        <v>4505</v>
      </c>
      <c r="C2467" s="177" t="str">
        <f>VLOOKUP(B2467,'Chart of Accounts'!A:B,2,FALSE)</f>
        <v>Bank Charges</v>
      </c>
      <c r="D2467" s="177" t="s">
        <v>265</v>
      </c>
      <c r="E2467" s="177" t="s">
        <v>264</v>
      </c>
      <c r="F2467" s="177" t="s">
        <v>2209</v>
      </c>
      <c r="G2467" s="177" t="s">
        <v>245</v>
      </c>
      <c r="H2467" s="177">
        <v>3.8</v>
      </c>
      <c r="I2467" s="177">
        <v>0</v>
      </c>
      <c r="J2467" s="177" t="s">
        <v>193</v>
      </c>
      <c r="K2467" s="177" t="s">
        <v>201</v>
      </c>
      <c r="L2467" s="177" t="s">
        <v>201</v>
      </c>
      <c r="M2467" s="177" t="s">
        <v>2273</v>
      </c>
    </row>
    <row r="2468" spans="1:13" x14ac:dyDescent="0.25">
      <c r="A2468" s="179">
        <v>43062</v>
      </c>
      <c r="B2468" s="177">
        <v>4505</v>
      </c>
      <c r="C2468" s="177" t="str">
        <f>VLOOKUP(B2468,'Chart of Accounts'!A:B,2,FALSE)</f>
        <v>Bank Charges</v>
      </c>
      <c r="D2468" s="177" t="s">
        <v>265</v>
      </c>
      <c r="E2468" s="177" t="s">
        <v>264</v>
      </c>
      <c r="F2468" s="177" t="s">
        <v>2274</v>
      </c>
      <c r="G2468" s="177" t="s">
        <v>245</v>
      </c>
      <c r="H2468" s="177">
        <v>3.8</v>
      </c>
      <c r="I2468" s="177">
        <v>0</v>
      </c>
      <c r="J2468" s="177" t="s">
        <v>193</v>
      </c>
      <c r="K2468" s="177" t="s">
        <v>201</v>
      </c>
      <c r="L2468" s="177" t="s">
        <v>201</v>
      </c>
      <c r="M2468" s="177" t="s">
        <v>2273</v>
      </c>
    </row>
    <row r="2469" spans="1:13" x14ac:dyDescent="0.25">
      <c r="A2469" s="179">
        <v>43062</v>
      </c>
      <c r="B2469" s="177">
        <v>4505</v>
      </c>
      <c r="C2469" s="177" t="str">
        <f>VLOOKUP(B2469,'Chart of Accounts'!A:B,2,FALSE)</f>
        <v>Bank Charges</v>
      </c>
      <c r="D2469" s="177" t="s">
        <v>265</v>
      </c>
      <c r="E2469" s="177" t="s">
        <v>264</v>
      </c>
      <c r="F2469" s="177" t="s">
        <v>2233</v>
      </c>
      <c r="G2469" s="177" t="s">
        <v>245</v>
      </c>
      <c r="H2469" s="177">
        <v>3.8</v>
      </c>
      <c r="I2469" s="177">
        <v>0</v>
      </c>
      <c r="J2469" s="177" t="s">
        <v>193</v>
      </c>
      <c r="K2469" s="177" t="s">
        <v>201</v>
      </c>
      <c r="L2469" s="177" t="s">
        <v>201</v>
      </c>
      <c r="M2469" s="177" t="s">
        <v>2273</v>
      </c>
    </row>
    <row r="2470" spans="1:13" x14ac:dyDescent="0.25">
      <c r="A2470" s="179">
        <v>43062</v>
      </c>
      <c r="B2470" s="177">
        <v>4505</v>
      </c>
      <c r="C2470" s="177" t="str">
        <f>VLOOKUP(B2470,'Chart of Accounts'!A:B,2,FALSE)</f>
        <v>Bank Charges</v>
      </c>
      <c r="D2470" s="177" t="s">
        <v>265</v>
      </c>
      <c r="E2470" s="177" t="s">
        <v>264</v>
      </c>
      <c r="F2470" s="177" t="s">
        <v>1442</v>
      </c>
      <c r="G2470" s="177" t="s">
        <v>245</v>
      </c>
      <c r="H2470" s="177">
        <v>3.8</v>
      </c>
      <c r="I2470" s="177">
        <v>0</v>
      </c>
      <c r="J2470" s="177" t="s">
        <v>193</v>
      </c>
      <c r="K2470" s="177" t="s">
        <v>201</v>
      </c>
      <c r="L2470" s="177" t="s">
        <v>201</v>
      </c>
      <c r="M2470" s="177" t="s">
        <v>2273</v>
      </c>
    </row>
    <row r="2471" spans="1:13" x14ac:dyDescent="0.25">
      <c r="A2471" s="179">
        <v>43062</v>
      </c>
      <c r="B2471" s="177">
        <v>4505</v>
      </c>
      <c r="C2471" s="177" t="str">
        <f>VLOOKUP(B2471,'Chart of Accounts'!A:B,2,FALSE)</f>
        <v>Bank Charges</v>
      </c>
      <c r="D2471" s="177" t="s">
        <v>265</v>
      </c>
      <c r="E2471" s="177" t="s">
        <v>264</v>
      </c>
      <c r="F2471" s="177" t="s">
        <v>2250</v>
      </c>
      <c r="G2471" s="177" t="s">
        <v>245</v>
      </c>
      <c r="H2471" s="177">
        <v>3.8</v>
      </c>
      <c r="I2471" s="177">
        <v>0</v>
      </c>
      <c r="J2471" s="177" t="s">
        <v>193</v>
      </c>
      <c r="K2471" s="177" t="s">
        <v>201</v>
      </c>
      <c r="L2471" s="177" t="s">
        <v>201</v>
      </c>
      <c r="M2471" s="177" t="s">
        <v>2273</v>
      </c>
    </row>
    <row r="2472" spans="1:13" x14ac:dyDescent="0.25">
      <c r="A2472" s="179">
        <v>43062</v>
      </c>
      <c r="B2472" s="177">
        <v>4505</v>
      </c>
      <c r="C2472" s="177" t="str">
        <f>VLOOKUP(B2472,'Chart of Accounts'!A:B,2,FALSE)</f>
        <v>Bank Charges</v>
      </c>
      <c r="D2472" s="177" t="s">
        <v>265</v>
      </c>
      <c r="E2472" s="177" t="s">
        <v>264</v>
      </c>
      <c r="F2472" s="177" t="s">
        <v>417</v>
      </c>
      <c r="G2472" s="177" t="s">
        <v>245</v>
      </c>
      <c r="H2472" s="177">
        <v>3.8</v>
      </c>
      <c r="I2472" s="177">
        <v>0</v>
      </c>
      <c r="J2472" s="177" t="s">
        <v>193</v>
      </c>
      <c r="K2472" s="177" t="s">
        <v>201</v>
      </c>
      <c r="L2472" s="177" t="s">
        <v>201</v>
      </c>
      <c r="M2472" s="177" t="s">
        <v>2273</v>
      </c>
    </row>
    <row r="2473" spans="1:13" x14ac:dyDescent="0.25">
      <c r="A2473" s="179">
        <v>43062</v>
      </c>
      <c r="B2473" s="177">
        <v>4505</v>
      </c>
      <c r="C2473" s="177" t="str">
        <f>VLOOKUP(B2473,'Chart of Accounts'!A:B,2,FALSE)</f>
        <v>Bank Charges</v>
      </c>
      <c r="D2473" s="177" t="s">
        <v>265</v>
      </c>
      <c r="E2473" s="177" t="s">
        <v>264</v>
      </c>
      <c r="F2473" s="177" t="s">
        <v>398</v>
      </c>
      <c r="G2473" s="177" t="s">
        <v>245</v>
      </c>
      <c r="H2473" s="177">
        <v>3.8</v>
      </c>
      <c r="I2473" s="177">
        <v>0</v>
      </c>
      <c r="J2473" s="177" t="s">
        <v>193</v>
      </c>
      <c r="K2473" s="177" t="s">
        <v>201</v>
      </c>
      <c r="L2473" s="177" t="s">
        <v>201</v>
      </c>
      <c r="M2473" s="177" t="s">
        <v>2273</v>
      </c>
    </row>
    <row r="2474" spans="1:13" x14ac:dyDescent="0.25">
      <c r="A2474" s="179">
        <v>43069</v>
      </c>
      <c r="B2474" s="177">
        <v>4505</v>
      </c>
      <c r="C2474" s="177" t="str">
        <f>VLOOKUP(B2474,'Chart of Accounts'!A:B,2,FALSE)</f>
        <v>Bank Charges</v>
      </c>
      <c r="D2474" s="177" t="s">
        <v>265</v>
      </c>
      <c r="E2474" s="177" t="s">
        <v>264</v>
      </c>
      <c r="F2474" s="177" t="s">
        <v>1834</v>
      </c>
      <c r="G2474" s="177" t="s">
        <v>245</v>
      </c>
      <c r="H2474" s="177">
        <v>13.11</v>
      </c>
      <c r="I2474" s="177">
        <v>0</v>
      </c>
      <c r="J2474" s="177" t="s">
        <v>193</v>
      </c>
      <c r="K2474" s="177" t="s">
        <v>194</v>
      </c>
      <c r="L2474" s="177" t="s">
        <v>194</v>
      </c>
      <c r="M2474" s="177" t="s">
        <v>2272</v>
      </c>
    </row>
    <row r="2475" spans="1:13" x14ac:dyDescent="0.25">
      <c r="A2475" s="179">
        <v>43069</v>
      </c>
      <c r="B2475" s="177">
        <v>4505</v>
      </c>
      <c r="C2475" s="177" t="str">
        <f>VLOOKUP(B2475,'Chart of Accounts'!A:B,2,FALSE)</f>
        <v>Bank Charges</v>
      </c>
      <c r="D2475" s="177" t="s">
        <v>265</v>
      </c>
      <c r="E2475" s="177" t="s">
        <v>264</v>
      </c>
      <c r="F2475" s="177" t="s">
        <v>1834</v>
      </c>
      <c r="G2475" s="177" t="s">
        <v>245</v>
      </c>
      <c r="H2475" s="177">
        <v>21.05</v>
      </c>
      <c r="I2475" s="177">
        <v>0</v>
      </c>
      <c r="J2475" s="177" t="s">
        <v>193</v>
      </c>
      <c r="K2475" s="177" t="s">
        <v>194</v>
      </c>
      <c r="L2475" s="177" t="s">
        <v>194</v>
      </c>
      <c r="M2475" s="177" t="s">
        <v>2272</v>
      </c>
    </row>
    <row r="2476" spans="1:13" x14ac:dyDescent="0.25">
      <c r="A2476" s="179">
        <v>43069</v>
      </c>
      <c r="B2476" s="177">
        <v>4505</v>
      </c>
      <c r="C2476" s="177" t="str">
        <f>VLOOKUP(B2476,'Chart of Accounts'!A:B,2,FALSE)</f>
        <v>Bank Charges</v>
      </c>
      <c r="D2476" s="177" t="s">
        <v>265</v>
      </c>
      <c r="E2476" s="177" t="s">
        <v>264</v>
      </c>
      <c r="F2476" s="177" t="s">
        <v>1834</v>
      </c>
      <c r="G2476" s="177" t="s">
        <v>245</v>
      </c>
      <c r="H2476" s="177">
        <v>13.53</v>
      </c>
      <c r="I2476" s="177">
        <v>0</v>
      </c>
      <c r="J2476" s="177" t="s">
        <v>193</v>
      </c>
      <c r="K2476" s="177" t="s">
        <v>194</v>
      </c>
      <c r="L2476" s="177" t="s">
        <v>194</v>
      </c>
      <c r="M2476" s="177" t="s">
        <v>2271</v>
      </c>
    </row>
    <row r="2477" spans="1:13" x14ac:dyDescent="0.25">
      <c r="A2477" s="179">
        <v>43070</v>
      </c>
      <c r="B2477" s="177">
        <v>4505</v>
      </c>
      <c r="C2477" s="177" t="str">
        <f>VLOOKUP(B2477,'Chart of Accounts'!A:B,2,FALSE)</f>
        <v>Bank Charges</v>
      </c>
      <c r="D2477" s="177" t="s">
        <v>265</v>
      </c>
      <c r="E2477" s="177" t="s">
        <v>264</v>
      </c>
      <c r="F2477" s="177" t="s">
        <v>1834</v>
      </c>
      <c r="G2477" s="177" t="s">
        <v>245</v>
      </c>
      <c r="H2477" s="177">
        <v>-13.11</v>
      </c>
      <c r="I2477" s="177">
        <v>0</v>
      </c>
      <c r="J2477" s="177" t="s">
        <v>193</v>
      </c>
      <c r="K2477" s="177" t="s">
        <v>194</v>
      </c>
      <c r="L2477" s="177" t="s">
        <v>194</v>
      </c>
      <c r="M2477" s="177" t="s">
        <v>2270</v>
      </c>
    </row>
    <row r="2478" spans="1:13" x14ac:dyDescent="0.25">
      <c r="A2478" s="179">
        <v>43070</v>
      </c>
      <c r="B2478" s="177">
        <v>4505</v>
      </c>
      <c r="C2478" s="177" t="str">
        <f>VLOOKUP(B2478,'Chart of Accounts'!A:B,2,FALSE)</f>
        <v>Bank Charges</v>
      </c>
      <c r="D2478" s="177" t="s">
        <v>265</v>
      </c>
      <c r="E2478" s="177" t="s">
        <v>264</v>
      </c>
      <c r="F2478" s="177" t="s">
        <v>1834</v>
      </c>
      <c r="G2478" s="177" t="s">
        <v>245</v>
      </c>
      <c r="H2478" s="177">
        <v>-21.05</v>
      </c>
      <c r="I2478" s="177">
        <v>0</v>
      </c>
      <c r="J2478" s="177" t="s">
        <v>193</v>
      </c>
      <c r="K2478" s="177" t="s">
        <v>194</v>
      </c>
      <c r="L2478" s="177" t="s">
        <v>194</v>
      </c>
      <c r="M2478" s="177" t="s">
        <v>2270</v>
      </c>
    </row>
    <row r="2479" spans="1:13" x14ac:dyDescent="0.25">
      <c r="A2479" s="179">
        <v>43070</v>
      </c>
      <c r="B2479" s="177">
        <v>4505</v>
      </c>
      <c r="C2479" s="177" t="str">
        <f>VLOOKUP(B2479,'Chart of Accounts'!A:B,2,FALSE)</f>
        <v>Bank Charges</v>
      </c>
      <c r="D2479" s="177" t="s">
        <v>265</v>
      </c>
      <c r="E2479" s="177" t="s">
        <v>264</v>
      </c>
      <c r="F2479" s="177" t="s">
        <v>1834</v>
      </c>
      <c r="G2479" s="177" t="s">
        <v>245</v>
      </c>
      <c r="H2479" s="177">
        <v>-13.53</v>
      </c>
      <c r="I2479" s="177">
        <v>0</v>
      </c>
      <c r="J2479" s="177" t="s">
        <v>193</v>
      </c>
      <c r="K2479" s="177" t="s">
        <v>194</v>
      </c>
      <c r="L2479" s="177" t="s">
        <v>194</v>
      </c>
      <c r="M2479" s="177" t="s">
        <v>2269</v>
      </c>
    </row>
    <row r="2480" spans="1:13" x14ac:dyDescent="0.25">
      <c r="A2480" s="179">
        <v>43073</v>
      </c>
      <c r="B2480" s="177">
        <v>4505</v>
      </c>
      <c r="C2480" s="177" t="str">
        <f>VLOOKUP(B2480,'Chart of Accounts'!A:B,2,FALSE)</f>
        <v>Bank Charges</v>
      </c>
      <c r="D2480" s="177" t="s">
        <v>265</v>
      </c>
      <c r="E2480" s="177" t="s">
        <v>264</v>
      </c>
      <c r="F2480" s="177" t="s">
        <v>602</v>
      </c>
      <c r="G2480" s="177" t="s">
        <v>245</v>
      </c>
      <c r="H2480" s="177">
        <v>5</v>
      </c>
      <c r="I2480" s="177">
        <v>0</v>
      </c>
      <c r="K2480" s="177" t="s">
        <v>189</v>
      </c>
      <c r="M2480" s="177" t="s">
        <v>2268</v>
      </c>
    </row>
    <row r="2481" spans="1:13" x14ac:dyDescent="0.25">
      <c r="A2481" s="179">
        <v>43090</v>
      </c>
      <c r="B2481" s="177">
        <v>4505</v>
      </c>
      <c r="C2481" s="177" t="str">
        <f>VLOOKUP(B2481,'Chart of Accounts'!A:B,2,FALSE)</f>
        <v>Bank Charges</v>
      </c>
      <c r="D2481" s="177" t="s">
        <v>265</v>
      </c>
      <c r="E2481" s="177" t="s">
        <v>264</v>
      </c>
      <c r="F2481" s="177" t="s">
        <v>454</v>
      </c>
      <c r="G2481" s="177" t="s">
        <v>245</v>
      </c>
      <c r="H2481" s="177">
        <v>3.8</v>
      </c>
      <c r="I2481" s="177">
        <v>0</v>
      </c>
      <c r="J2481" s="177" t="s">
        <v>193</v>
      </c>
      <c r="K2481" s="177" t="s">
        <v>194</v>
      </c>
      <c r="L2481" s="177" t="s">
        <v>194</v>
      </c>
      <c r="M2481" s="177" t="s">
        <v>2267</v>
      </c>
    </row>
    <row r="2482" spans="1:13" x14ac:dyDescent="0.25">
      <c r="A2482" s="179">
        <v>43090</v>
      </c>
      <c r="B2482" s="177">
        <v>4505</v>
      </c>
      <c r="C2482" s="177" t="str">
        <f>VLOOKUP(B2482,'Chart of Accounts'!A:B,2,FALSE)</f>
        <v>Bank Charges</v>
      </c>
      <c r="D2482" s="177" t="s">
        <v>265</v>
      </c>
      <c r="E2482" s="177" t="s">
        <v>264</v>
      </c>
      <c r="F2482" s="177" t="s">
        <v>453</v>
      </c>
      <c r="G2482" s="177" t="s">
        <v>245</v>
      </c>
      <c r="H2482" s="177">
        <v>3.8</v>
      </c>
      <c r="I2482" s="177">
        <v>0</v>
      </c>
      <c r="J2482" s="177" t="s">
        <v>193</v>
      </c>
      <c r="K2482" s="177" t="s">
        <v>194</v>
      </c>
      <c r="L2482" s="177" t="s">
        <v>194</v>
      </c>
      <c r="M2482" s="177" t="s">
        <v>2267</v>
      </c>
    </row>
    <row r="2483" spans="1:13" x14ac:dyDescent="0.25">
      <c r="A2483" s="179">
        <v>43090</v>
      </c>
      <c r="B2483" s="177">
        <v>4505</v>
      </c>
      <c r="C2483" s="177" t="str">
        <f>VLOOKUP(B2483,'Chart of Accounts'!A:B,2,FALSE)</f>
        <v>Bank Charges</v>
      </c>
      <c r="D2483" s="177" t="s">
        <v>265</v>
      </c>
      <c r="E2483" s="177" t="s">
        <v>264</v>
      </c>
      <c r="F2483" s="177" t="s">
        <v>452</v>
      </c>
      <c r="G2483" s="177" t="s">
        <v>245</v>
      </c>
      <c r="H2483" s="177">
        <v>3.8</v>
      </c>
      <c r="I2483" s="177">
        <v>0</v>
      </c>
      <c r="J2483" s="177" t="s">
        <v>193</v>
      </c>
      <c r="K2483" s="177" t="s">
        <v>194</v>
      </c>
      <c r="L2483" s="177" t="s">
        <v>194</v>
      </c>
      <c r="M2483" s="177" t="s">
        <v>2267</v>
      </c>
    </row>
    <row r="2484" spans="1:13" x14ac:dyDescent="0.25">
      <c r="A2484" s="179">
        <v>43090</v>
      </c>
      <c r="B2484" s="177">
        <v>4505</v>
      </c>
      <c r="C2484" s="177" t="str">
        <f>VLOOKUP(B2484,'Chart of Accounts'!A:B,2,FALSE)</f>
        <v>Bank Charges</v>
      </c>
      <c r="D2484" s="177" t="s">
        <v>265</v>
      </c>
      <c r="E2484" s="177" t="s">
        <v>264</v>
      </c>
      <c r="F2484" s="177" t="s">
        <v>2214</v>
      </c>
      <c r="G2484" s="177" t="s">
        <v>245</v>
      </c>
      <c r="H2484" s="177">
        <v>3.8</v>
      </c>
      <c r="I2484" s="177">
        <v>0</v>
      </c>
      <c r="J2484" s="177" t="s">
        <v>193</v>
      </c>
      <c r="K2484" s="177" t="s">
        <v>194</v>
      </c>
      <c r="L2484" s="177" t="s">
        <v>194</v>
      </c>
      <c r="M2484" s="177" t="s">
        <v>2267</v>
      </c>
    </row>
    <row r="2485" spans="1:13" x14ac:dyDescent="0.25">
      <c r="A2485" s="179">
        <v>43090</v>
      </c>
      <c r="B2485" s="177">
        <v>4505</v>
      </c>
      <c r="C2485" s="177" t="str">
        <f>VLOOKUP(B2485,'Chart of Accounts'!A:B,2,FALSE)</f>
        <v>Bank Charges</v>
      </c>
      <c r="D2485" s="177" t="s">
        <v>265</v>
      </c>
      <c r="E2485" s="177" t="s">
        <v>264</v>
      </c>
      <c r="F2485" s="177" t="s">
        <v>2213</v>
      </c>
      <c r="G2485" s="177" t="s">
        <v>245</v>
      </c>
      <c r="H2485" s="177">
        <v>3.8</v>
      </c>
      <c r="I2485" s="177">
        <v>0</v>
      </c>
      <c r="J2485" s="177" t="s">
        <v>193</v>
      </c>
      <c r="K2485" s="177" t="s">
        <v>194</v>
      </c>
      <c r="L2485" s="177" t="s">
        <v>194</v>
      </c>
      <c r="M2485" s="177" t="s">
        <v>2267</v>
      </c>
    </row>
    <row r="2486" spans="1:13" x14ac:dyDescent="0.25">
      <c r="A2486" s="179">
        <v>43090</v>
      </c>
      <c r="B2486" s="177">
        <v>4505</v>
      </c>
      <c r="C2486" s="177" t="str">
        <f>VLOOKUP(B2486,'Chart of Accounts'!A:B,2,FALSE)</f>
        <v>Bank Charges</v>
      </c>
      <c r="D2486" s="177" t="s">
        <v>265</v>
      </c>
      <c r="E2486" s="177" t="s">
        <v>264</v>
      </c>
      <c r="F2486" s="177" t="s">
        <v>2198</v>
      </c>
      <c r="G2486" s="177" t="s">
        <v>245</v>
      </c>
      <c r="H2486" s="177">
        <v>3.8</v>
      </c>
      <c r="I2486" s="177">
        <v>0</v>
      </c>
      <c r="J2486" s="177" t="s">
        <v>193</v>
      </c>
      <c r="K2486" s="177" t="s">
        <v>194</v>
      </c>
      <c r="L2486" s="177" t="s">
        <v>194</v>
      </c>
      <c r="M2486" s="177" t="s">
        <v>2267</v>
      </c>
    </row>
    <row r="2487" spans="1:13" x14ac:dyDescent="0.25">
      <c r="A2487" s="179">
        <v>43090</v>
      </c>
      <c r="B2487" s="177">
        <v>4505</v>
      </c>
      <c r="C2487" s="177" t="str">
        <f>VLOOKUP(B2487,'Chart of Accounts'!A:B,2,FALSE)</f>
        <v>Bank Charges</v>
      </c>
      <c r="D2487" s="177" t="s">
        <v>265</v>
      </c>
      <c r="E2487" s="177" t="s">
        <v>264</v>
      </c>
      <c r="F2487" s="177" t="s">
        <v>451</v>
      </c>
      <c r="G2487" s="177" t="s">
        <v>245</v>
      </c>
      <c r="H2487" s="177">
        <v>3.8</v>
      </c>
      <c r="I2487" s="177">
        <v>0</v>
      </c>
      <c r="J2487" s="177" t="s">
        <v>193</v>
      </c>
      <c r="K2487" s="177" t="s">
        <v>194</v>
      </c>
      <c r="L2487" s="177" t="s">
        <v>194</v>
      </c>
      <c r="M2487" s="177" t="s">
        <v>2267</v>
      </c>
    </row>
    <row r="2488" spans="1:13" x14ac:dyDescent="0.25">
      <c r="A2488" s="179">
        <v>43090</v>
      </c>
      <c r="B2488" s="177">
        <v>4505</v>
      </c>
      <c r="C2488" s="177" t="str">
        <f>VLOOKUP(B2488,'Chart of Accounts'!A:B,2,FALSE)</f>
        <v>Bank Charges</v>
      </c>
      <c r="D2488" s="177" t="s">
        <v>265</v>
      </c>
      <c r="E2488" s="177" t="s">
        <v>264</v>
      </c>
      <c r="F2488" s="177" t="s">
        <v>2212</v>
      </c>
      <c r="G2488" s="177" t="s">
        <v>245</v>
      </c>
      <c r="H2488" s="177">
        <v>3.8</v>
      </c>
      <c r="I2488" s="177">
        <v>0</v>
      </c>
      <c r="J2488" s="177" t="s">
        <v>193</v>
      </c>
      <c r="K2488" s="177" t="s">
        <v>194</v>
      </c>
      <c r="L2488" s="177" t="s">
        <v>194</v>
      </c>
      <c r="M2488" s="177" t="s">
        <v>2267</v>
      </c>
    </row>
    <row r="2489" spans="1:13" x14ac:dyDescent="0.25">
      <c r="A2489" s="179">
        <v>43090</v>
      </c>
      <c r="B2489" s="177">
        <v>4505</v>
      </c>
      <c r="C2489" s="177" t="str">
        <f>VLOOKUP(B2489,'Chart of Accounts'!A:B,2,FALSE)</f>
        <v>Bank Charges</v>
      </c>
      <c r="D2489" s="177" t="s">
        <v>265</v>
      </c>
      <c r="E2489" s="177" t="s">
        <v>264</v>
      </c>
      <c r="F2489" s="177" t="s">
        <v>2197</v>
      </c>
      <c r="G2489" s="177" t="s">
        <v>245</v>
      </c>
      <c r="H2489" s="177">
        <v>3.8</v>
      </c>
      <c r="I2489" s="177">
        <v>0</v>
      </c>
      <c r="J2489" s="177" t="s">
        <v>193</v>
      </c>
      <c r="K2489" s="177" t="s">
        <v>194</v>
      </c>
      <c r="L2489" s="177" t="s">
        <v>194</v>
      </c>
      <c r="M2489" s="177" t="s">
        <v>2267</v>
      </c>
    </row>
    <row r="2490" spans="1:13" x14ac:dyDescent="0.25">
      <c r="A2490" s="179">
        <v>43090</v>
      </c>
      <c r="B2490" s="177">
        <v>4505</v>
      </c>
      <c r="C2490" s="177" t="str">
        <f>VLOOKUP(B2490,'Chart of Accounts'!A:B,2,FALSE)</f>
        <v>Bank Charges</v>
      </c>
      <c r="D2490" s="177" t="s">
        <v>265</v>
      </c>
      <c r="E2490" s="177" t="s">
        <v>264</v>
      </c>
      <c r="F2490" s="177" t="s">
        <v>450</v>
      </c>
      <c r="G2490" s="177" t="s">
        <v>245</v>
      </c>
      <c r="H2490" s="177">
        <v>3.8</v>
      </c>
      <c r="I2490" s="177">
        <v>0</v>
      </c>
      <c r="J2490" s="177" t="s">
        <v>193</v>
      </c>
      <c r="K2490" s="177" t="s">
        <v>194</v>
      </c>
      <c r="L2490" s="177" t="s">
        <v>194</v>
      </c>
      <c r="M2490" s="177" t="s">
        <v>2267</v>
      </c>
    </row>
    <row r="2491" spans="1:13" x14ac:dyDescent="0.25">
      <c r="A2491" s="179">
        <v>43090</v>
      </c>
      <c r="B2491" s="177">
        <v>4505</v>
      </c>
      <c r="C2491" s="177" t="str">
        <f>VLOOKUP(B2491,'Chart of Accounts'!A:B,2,FALSE)</f>
        <v>Bank Charges</v>
      </c>
      <c r="D2491" s="177" t="s">
        <v>265</v>
      </c>
      <c r="E2491" s="177" t="s">
        <v>264</v>
      </c>
      <c r="F2491" s="177" t="s">
        <v>2196</v>
      </c>
      <c r="G2491" s="177" t="s">
        <v>245</v>
      </c>
      <c r="H2491" s="177">
        <v>3.8</v>
      </c>
      <c r="I2491" s="177">
        <v>0</v>
      </c>
      <c r="J2491" s="177" t="s">
        <v>193</v>
      </c>
      <c r="K2491" s="177" t="s">
        <v>194</v>
      </c>
      <c r="L2491" s="177" t="s">
        <v>194</v>
      </c>
      <c r="M2491" s="177" t="s">
        <v>2267</v>
      </c>
    </row>
    <row r="2492" spans="1:13" x14ac:dyDescent="0.25">
      <c r="A2492" s="179">
        <v>43090</v>
      </c>
      <c r="B2492" s="177">
        <v>4505</v>
      </c>
      <c r="C2492" s="177" t="str">
        <f>VLOOKUP(B2492,'Chart of Accounts'!A:B,2,FALSE)</f>
        <v>Bank Charges</v>
      </c>
      <c r="D2492" s="177" t="s">
        <v>265</v>
      </c>
      <c r="E2492" s="177" t="s">
        <v>264</v>
      </c>
      <c r="F2492" s="177" t="s">
        <v>2195</v>
      </c>
      <c r="G2492" s="177" t="s">
        <v>245</v>
      </c>
      <c r="H2492" s="177">
        <v>3.8</v>
      </c>
      <c r="I2492" s="177">
        <v>0</v>
      </c>
      <c r="J2492" s="177" t="s">
        <v>193</v>
      </c>
      <c r="K2492" s="177" t="s">
        <v>194</v>
      </c>
      <c r="L2492" s="177" t="s">
        <v>194</v>
      </c>
      <c r="M2492" s="177" t="s">
        <v>2267</v>
      </c>
    </row>
    <row r="2493" spans="1:13" x14ac:dyDescent="0.25">
      <c r="A2493" s="179">
        <v>43090</v>
      </c>
      <c r="B2493" s="177">
        <v>4505</v>
      </c>
      <c r="C2493" s="177" t="str">
        <f>VLOOKUP(B2493,'Chart of Accounts'!A:B,2,FALSE)</f>
        <v>Bank Charges</v>
      </c>
      <c r="D2493" s="177" t="s">
        <v>265</v>
      </c>
      <c r="E2493" s="177" t="s">
        <v>264</v>
      </c>
      <c r="F2493" s="177" t="s">
        <v>447</v>
      </c>
      <c r="G2493" s="177" t="s">
        <v>245</v>
      </c>
      <c r="H2493" s="177">
        <v>3.8</v>
      </c>
      <c r="I2493" s="177">
        <v>0</v>
      </c>
      <c r="J2493" s="177" t="s">
        <v>193</v>
      </c>
      <c r="K2493" s="177" t="s">
        <v>194</v>
      </c>
      <c r="L2493" s="177" t="s">
        <v>194</v>
      </c>
      <c r="M2493" s="177" t="s">
        <v>2267</v>
      </c>
    </row>
    <row r="2494" spans="1:13" x14ac:dyDescent="0.25">
      <c r="A2494" s="179">
        <v>43090</v>
      </c>
      <c r="B2494" s="177">
        <v>4505</v>
      </c>
      <c r="C2494" s="177" t="str">
        <f>VLOOKUP(B2494,'Chart of Accounts'!A:B,2,FALSE)</f>
        <v>Bank Charges</v>
      </c>
      <c r="D2494" s="177" t="s">
        <v>265</v>
      </c>
      <c r="E2494" s="177" t="s">
        <v>264</v>
      </c>
      <c r="F2494" s="177" t="s">
        <v>446</v>
      </c>
      <c r="G2494" s="177" t="s">
        <v>245</v>
      </c>
      <c r="H2494" s="177">
        <v>3.8</v>
      </c>
      <c r="I2494" s="177">
        <v>0</v>
      </c>
      <c r="J2494" s="177" t="s">
        <v>193</v>
      </c>
      <c r="K2494" s="177" t="s">
        <v>194</v>
      </c>
      <c r="L2494" s="177" t="s">
        <v>194</v>
      </c>
      <c r="M2494" s="177" t="s">
        <v>2267</v>
      </c>
    </row>
    <row r="2495" spans="1:13" x14ac:dyDescent="0.25">
      <c r="A2495" s="179">
        <v>43090</v>
      </c>
      <c r="B2495" s="177">
        <v>4505</v>
      </c>
      <c r="C2495" s="177" t="str">
        <f>VLOOKUP(B2495,'Chart of Accounts'!A:B,2,FALSE)</f>
        <v>Bank Charges</v>
      </c>
      <c r="D2495" s="177" t="s">
        <v>265</v>
      </c>
      <c r="E2495" s="177" t="s">
        <v>264</v>
      </c>
      <c r="F2495" s="177" t="s">
        <v>445</v>
      </c>
      <c r="G2495" s="177" t="s">
        <v>245</v>
      </c>
      <c r="H2495" s="177">
        <v>3.8</v>
      </c>
      <c r="I2495" s="177">
        <v>0</v>
      </c>
      <c r="J2495" s="177" t="s">
        <v>193</v>
      </c>
      <c r="K2495" s="177" t="s">
        <v>194</v>
      </c>
      <c r="L2495" s="177" t="s">
        <v>194</v>
      </c>
      <c r="M2495" s="177" t="s">
        <v>2267</v>
      </c>
    </row>
    <row r="2496" spans="1:13" x14ac:dyDescent="0.25">
      <c r="A2496" s="179">
        <v>43090</v>
      </c>
      <c r="B2496" s="177">
        <v>4505</v>
      </c>
      <c r="C2496" s="177" t="str">
        <f>VLOOKUP(B2496,'Chart of Accounts'!A:B,2,FALSE)</f>
        <v>Bank Charges</v>
      </c>
      <c r="D2496" s="177" t="s">
        <v>265</v>
      </c>
      <c r="E2496" s="177" t="s">
        <v>264</v>
      </c>
      <c r="F2496" s="177" t="s">
        <v>445</v>
      </c>
      <c r="G2496" s="177" t="s">
        <v>245</v>
      </c>
      <c r="H2496" s="177">
        <v>3.8</v>
      </c>
      <c r="I2496" s="177">
        <v>0</v>
      </c>
      <c r="J2496" s="177" t="s">
        <v>193</v>
      </c>
      <c r="K2496" s="177" t="s">
        <v>194</v>
      </c>
      <c r="L2496" s="177" t="s">
        <v>194</v>
      </c>
      <c r="M2496" s="177" t="s">
        <v>2267</v>
      </c>
    </row>
    <row r="2497" spans="1:13" x14ac:dyDescent="0.25">
      <c r="A2497" s="179">
        <v>43090</v>
      </c>
      <c r="B2497" s="177">
        <v>4505</v>
      </c>
      <c r="C2497" s="177" t="str">
        <f>VLOOKUP(B2497,'Chart of Accounts'!A:B,2,FALSE)</f>
        <v>Bank Charges</v>
      </c>
      <c r="D2497" s="177" t="s">
        <v>265</v>
      </c>
      <c r="E2497" s="177" t="s">
        <v>264</v>
      </c>
      <c r="F2497" s="177" t="s">
        <v>444</v>
      </c>
      <c r="G2497" s="177" t="s">
        <v>245</v>
      </c>
      <c r="H2497" s="177">
        <v>3.8</v>
      </c>
      <c r="I2497" s="177">
        <v>0</v>
      </c>
      <c r="J2497" s="177" t="s">
        <v>193</v>
      </c>
      <c r="K2497" s="177" t="s">
        <v>194</v>
      </c>
      <c r="L2497" s="177" t="s">
        <v>194</v>
      </c>
      <c r="M2497" s="177" t="s">
        <v>2267</v>
      </c>
    </row>
    <row r="2498" spans="1:13" x14ac:dyDescent="0.25">
      <c r="A2498" s="179">
        <v>43090</v>
      </c>
      <c r="B2498" s="177">
        <v>4505</v>
      </c>
      <c r="C2498" s="177" t="str">
        <f>VLOOKUP(B2498,'Chart of Accounts'!A:B,2,FALSE)</f>
        <v>Bank Charges</v>
      </c>
      <c r="D2498" s="177" t="s">
        <v>265</v>
      </c>
      <c r="E2498" s="177" t="s">
        <v>264</v>
      </c>
      <c r="F2498" s="177" t="s">
        <v>443</v>
      </c>
      <c r="G2498" s="177" t="s">
        <v>245</v>
      </c>
      <c r="H2498" s="177">
        <v>3.8</v>
      </c>
      <c r="I2498" s="177">
        <v>0</v>
      </c>
      <c r="J2498" s="177" t="s">
        <v>193</v>
      </c>
      <c r="K2498" s="177" t="s">
        <v>194</v>
      </c>
      <c r="L2498" s="177" t="s">
        <v>194</v>
      </c>
      <c r="M2498" s="177" t="s">
        <v>2267</v>
      </c>
    </row>
    <row r="2499" spans="1:13" x14ac:dyDescent="0.25">
      <c r="A2499" s="179">
        <v>43090</v>
      </c>
      <c r="B2499" s="177">
        <v>4505</v>
      </c>
      <c r="C2499" s="177" t="str">
        <f>VLOOKUP(B2499,'Chart of Accounts'!A:B,2,FALSE)</f>
        <v>Bank Charges</v>
      </c>
      <c r="D2499" s="177" t="s">
        <v>265</v>
      </c>
      <c r="E2499" s="177" t="s">
        <v>264</v>
      </c>
      <c r="F2499" s="177" t="s">
        <v>405</v>
      </c>
      <c r="G2499" s="177" t="s">
        <v>245</v>
      </c>
      <c r="H2499" s="177">
        <v>3.8</v>
      </c>
      <c r="I2499" s="177">
        <v>0</v>
      </c>
      <c r="J2499" s="177" t="s">
        <v>193</v>
      </c>
      <c r="K2499" s="177" t="s">
        <v>194</v>
      </c>
      <c r="L2499" s="177" t="s">
        <v>194</v>
      </c>
      <c r="M2499" s="177" t="s">
        <v>2267</v>
      </c>
    </row>
    <row r="2500" spans="1:13" x14ac:dyDescent="0.25">
      <c r="A2500" s="179">
        <v>43090</v>
      </c>
      <c r="B2500" s="177">
        <v>4505</v>
      </c>
      <c r="C2500" s="177" t="str">
        <f>VLOOKUP(B2500,'Chart of Accounts'!A:B,2,FALSE)</f>
        <v>Bank Charges</v>
      </c>
      <c r="D2500" s="177" t="s">
        <v>265</v>
      </c>
      <c r="E2500" s="177" t="s">
        <v>264</v>
      </c>
      <c r="F2500" s="177" t="s">
        <v>442</v>
      </c>
      <c r="G2500" s="177" t="s">
        <v>245</v>
      </c>
      <c r="H2500" s="177">
        <v>3.8</v>
      </c>
      <c r="I2500" s="177">
        <v>0</v>
      </c>
      <c r="J2500" s="177" t="s">
        <v>193</v>
      </c>
      <c r="K2500" s="177" t="s">
        <v>194</v>
      </c>
      <c r="L2500" s="177" t="s">
        <v>194</v>
      </c>
      <c r="M2500" s="177" t="s">
        <v>2267</v>
      </c>
    </row>
    <row r="2501" spans="1:13" x14ac:dyDescent="0.25">
      <c r="A2501" s="179">
        <v>43090</v>
      </c>
      <c r="B2501" s="177">
        <v>4505</v>
      </c>
      <c r="C2501" s="177" t="str">
        <f>VLOOKUP(B2501,'Chart of Accounts'!A:B,2,FALSE)</f>
        <v>Bank Charges</v>
      </c>
      <c r="D2501" s="177" t="s">
        <v>265</v>
      </c>
      <c r="E2501" s="177" t="s">
        <v>264</v>
      </c>
      <c r="F2501" s="177" t="s">
        <v>441</v>
      </c>
      <c r="G2501" s="177" t="s">
        <v>245</v>
      </c>
      <c r="H2501" s="177">
        <v>3.8</v>
      </c>
      <c r="I2501" s="177">
        <v>0</v>
      </c>
      <c r="J2501" s="177" t="s">
        <v>193</v>
      </c>
      <c r="K2501" s="177" t="s">
        <v>194</v>
      </c>
      <c r="L2501" s="177" t="s">
        <v>194</v>
      </c>
      <c r="M2501" s="177" t="s">
        <v>2267</v>
      </c>
    </row>
    <row r="2502" spans="1:13" x14ac:dyDescent="0.25">
      <c r="A2502" s="179">
        <v>43090</v>
      </c>
      <c r="B2502" s="177">
        <v>4505</v>
      </c>
      <c r="C2502" s="177" t="str">
        <f>VLOOKUP(B2502,'Chart of Accounts'!A:B,2,FALSE)</f>
        <v>Bank Charges</v>
      </c>
      <c r="D2502" s="177" t="s">
        <v>265</v>
      </c>
      <c r="E2502" s="177" t="s">
        <v>264</v>
      </c>
      <c r="F2502" s="177" t="s">
        <v>440</v>
      </c>
      <c r="G2502" s="177" t="s">
        <v>245</v>
      </c>
      <c r="H2502" s="177">
        <v>3.8</v>
      </c>
      <c r="I2502" s="177">
        <v>0</v>
      </c>
      <c r="J2502" s="177" t="s">
        <v>193</v>
      </c>
      <c r="K2502" s="177" t="s">
        <v>194</v>
      </c>
      <c r="L2502" s="177" t="s">
        <v>194</v>
      </c>
      <c r="M2502" s="177" t="s">
        <v>2267</v>
      </c>
    </row>
    <row r="2503" spans="1:13" x14ac:dyDescent="0.25">
      <c r="A2503" s="179">
        <v>43090</v>
      </c>
      <c r="B2503" s="177">
        <v>4505</v>
      </c>
      <c r="C2503" s="177" t="str">
        <f>VLOOKUP(B2503,'Chart of Accounts'!A:B,2,FALSE)</f>
        <v>Bank Charges</v>
      </c>
      <c r="D2503" s="177" t="s">
        <v>265</v>
      </c>
      <c r="E2503" s="177" t="s">
        <v>264</v>
      </c>
      <c r="F2503" s="177" t="s">
        <v>2194</v>
      </c>
      <c r="G2503" s="177" t="s">
        <v>245</v>
      </c>
      <c r="H2503" s="177">
        <v>3.8</v>
      </c>
      <c r="I2503" s="177">
        <v>0</v>
      </c>
      <c r="J2503" s="177" t="s">
        <v>193</v>
      </c>
      <c r="K2503" s="177" t="s">
        <v>194</v>
      </c>
      <c r="L2503" s="177" t="s">
        <v>194</v>
      </c>
      <c r="M2503" s="177" t="s">
        <v>2267</v>
      </c>
    </row>
    <row r="2504" spans="1:13" x14ac:dyDescent="0.25">
      <c r="A2504" s="179">
        <v>43090</v>
      </c>
      <c r="B2504" s="177">
        <v>4505</v>
      </c>
      <c r="C2504" s="177" t="str">
        <f>VLOOKUP(B2504,'Chart of Accounts'!A:B,2,FALSE)</f>
        <v>Bank Charges</v>
      </c>
      <c r="D2504" s="177" t="s">
        <v>265</v>
      </c>
      <c r="E2504" s="177" t="s">
        <v>264</v>
      </c>
      <c r="F2504" s="177" t="s">
        <v>2211</v>
      </c>
      <c r="G2504" s="177" t="s">
        <v>245</v>
      </c>
      <c r="H2504" s="177">
        <v>3.8</v>
      </c>
      <c r="I2504" s="177">
        <v>0</v>
      </c>
      <c r="J2504" s="177" t="s">
        <v>193</v>
      </c>
      <c r="K2504" s="177" t="s">
        <v>194</v>
      </c>
      <c r="L2504" s="177" t="s">
        <v>194</v>
      </c>
      <c r="M2504" s="177" t="s">
        <v>2267</v>
      </c>
    </row>
    <row r="2505" spans="1:13" x14ac:dyDescent="0.25">
      <c r="A2505" s="179">
        <v>43090</v>
      </c>
      <c r="B2505" s="177">
        <v>4505</v>
      </c>
      <c r="C2505" s="177" t="str">
        <f>VLOOKUP(B2505,'Chart of Accounts'!A:B,2,FALSE)</f>
        <v>Bank Charges</v>
      </c>
      <c r="D2505" s="177" t="s">
        <v>265</v>
      </c>
      <c r="E2505" s="177" t="s">
        <v>264</v>
      </c>
      <c r="F2505" s="177" t="s">
        <v>439</v>
      </c>
      <c r="G2505" s="177" t="s">
        <v>245</v>
      </c>
      <c r="H2505" s="177">
        <v>3.8</v>
      </c>
      <c r="I2505" s="177">
        <v>0</v>
      </c>
      <c r="J2505" s="177" t="s">
        <v>193</v>
      </c>
      <c r="K2505" s="177" t="s">
        <v>194</v>
      </c>
      <c r="L2505" s="177" t="s">
        <v>194</v>
      </c>
      <c r="M2505" s="177" t="s">
        <v>2267</v>
      </c>
    </row>
    <row r="2506" spans="1:13" x14ac:dyDescent="0.25">
      <c r="A2506" s="179">
        <v>43090</v>
      </c>
      <c r="B2506" s="177">
        <v>4505</v>
      </c>
      <c r="C2506" s="177" t="str">
        <f>VLOOKUP(B2506,'Chart of Accounts'!A:B,2,FALSE)</f>
        <v>Bank Charges</v>
      </c>
      <c r="D2506" s="177" t="s">
        <v>265</v>
      </c>
      <c r="E2506" s="177" t="s">
        <v>264</v>
      </c>
      <c r="F2506" s="177" t="s">
        <v>2181</v>
      </c>
      <c r="G2506" s="177" t="s">
        <v>245</v>
      </c>
      <c r="H2506" s="177">
        <v>3.8</v>
      </c>
      <c r="I2506" s="177">
        <v>0</v>
      </c>
      <c r="J2506" s="177" t="s">
        <v>193</v>
      </c>
      <c r="K2506" s="177" t="s">
        <v>194</v>
      </c>
      <c r="L2506" s="177" t="s">
        <v>194</v>
      </c>
      <c r="M2506" s="177" t="s">
        <v>2267</v>
      </c>
    </row>
    <row r="2507" spans="1:13" x14ac:dyDescent="0.25">
      <c r="A2507" s="179">
        <v>43090</v>
      </c>
      <c r="B2507" s="177">
        <v>4505</v>
      </c>
      <c r="C2507" s="177" t="str">
        <f>VLOOKUP(B2507,'Chart of Accounts'!A:B,2,FALSE)</f>
        <v>Bank Charges</v>
      </c>
      <c r="D2507" s="177" t="s">
        <v>265</v>
      </c>
      <c r="E2507" s="177" t="s">
        <v>264</v>
      </c>
      <c r="F2507" s="177" t="s">
        <v>2193</v>
      </c>
      <c r="G2507" s="177" t="s">
        <v>245</v>
      </c>
      <c r="H2507" s="177">
        <v>3.8</v>
      </c>
      <c r="I2507" s="177">
        <v>0</v>
      </c>
      <c r="J2507" s="177" t="s">
        <v>193</v>
      </c>
      <c r="K2507" s="177" t="s">
        <v>194</v>
      </c>
      <c r="L2507" s="177" t="s">
        <v>194</v>
      </c>
      <c r="M2507" s="177" t="s">
        <v>2267</v>
      </c>
    </row>
    <row r="2508" spans="1:13" x14ac:dyDescent="0.25">
      <c r="A2508" s="179">
        <v>43090</v>
      </c>
      <c r="B2508" s="177">
        <v>4505</v>
      </c>
      <c r="C2508" s="177" t="str">
        <f>VLOOKUP(B2508,'Chart of Accounts'!A:B,2,FALSE)</f>
        <v>Bank Charges</v>
      </c>
      <c r="D2508" s="177" t="s">
        <v>265</v>
      </c>
      <c r="E2508" s="177" t="s">
        <v>264</v>
      </c>
      <c r="F2508" s="177" t="s">
        <v>2192</v>
      </c>
      <c r="G2508" s="177" t="s">
        <v>245</v>
      </c>
      <c r="H2508" s="177">
        <v>3.8</v>
      </c>
      <c r="I2508" s="177">
        <v>0</v>
      </c>
      <c r="J2508" s="177" t="s">
        <v>193</v>
      </c>
      <c r="K2508" s="177" t="s">
        <v>194</v>
      </c>
      <c r="L2508" s="177" t="s">
        <v>194</v>
      </c>
      <c r="M2508" s="177" t="s">
        <v>2267</v>
      </c>
    </row>
    <row r="2509" spans="1:13" x14ac:dyDescent="0.25">
      <c r="A2509" s="179">
        <v>43090</v>
      </c>
      <c r="B2509" s="177">
        <v>4505</v>
      </c>
      <c r="C2509" s="177" t="str">
        <f>VLOOKUP(B2509,'Chart of Accounts'!A:B,2,FALSE)</f>
        <v>Bank Charges</v>
      </c>
      <c r="D2509" s="177" t="s">
        <v>265</v>
      </c>
      <c r="E2509" s="177" t="s">
        <v>264</v>
      </c>
      <c r="F2509" s="177" t="s">
        <v>2236</v>
      </c>
      <c r="G2509" s="177" t="s">
        <v>245</v>
      </c>
      <c r="H2509" s="177">
        <v>3.8</v>
      </c>
      <c r="I2509" s="177">
        <v>0</v>
      </c>
      <c r="J2509" s="177" t="s">
        <v>193</v>
      </c>
      <c r="K2509" s="177" t="s">
        <v>194</v>
      </c>
      <c r="L2509" s="177" t="s">
        <v>194</v>
      </c>
      <c r="M2509" s="177" t="s">
        <v>2267</v>
      </c>
    </row>
    <row r="2510" spans="1:13" x14ac:dyDescent="0.25">
      <c r="A2510" s="179">
        <v>43090</v>
      </c>
      <c r="B2510" s="177">
        <v>4505</v>
      </c>
      <c r="C2510" s="177" t="str">
        <f>VLOOKUP(B2510,'Chart of Accounts'!A:B,2,FALSE)</f>
        <v>Bank Charges</v>
      </c>
      <c r="D2510" s="177" t="s">
        <v>265</v>
      </c>
      <c r="E2510" s="177" t="s">
        <v>264</v>
      </c>
      <c r="F2510" s="177" t="s">
        <v>437</v>
      </c>
      <c r="G2510" s="177" t="s">
        <v>245</v>
      </c>
      <c r="H2510" s="177">
        <v>3.8</v>
      </c>
      <c r="I2510" s="177">
        <v>0</v>
      </c>
      <c r="J2510" s="177" t="s">
        <v>193</v>
      </c>
      <c r="K2510" s="177" t="s">
        <v>194</v>
      </c>
      <c r="L2510" s="177" t="s">
        <v>194</v>
      </c>
      <c r="M2510" s="177" t="s">
        <v>2267</v>
      </c>
    </row>
    <row r="2511" spans="1:13" x14ac:dyDescent="0.25">
      <c r="A2511" s="179">
        <v>43090</v>
      </c>
      <c r="B2511" s="177">
        <v>4505</v>
      </c>
      <c r="C2511" s="177" t="str">
        <f>VLOOKUP(B2511,'Chart of Accounts'!A:B,2,FALSE)</f>
        <v>Bank Charges</v>
      </c>
      <c r="D2511" s="177" t="s">
        <v>265</v>
      </c>
      <c r="E2511" s="177" t="s">
        <v>264</v>
      </c>
      <c r="F2511" s="177" t="s">
        <v>2191</v>
      </c>
      <c r="G2511" s="177" t="s">
        <v>245</v>
      </c>
      <c r="H2511" s="177">
        <v>3.8</v>
      </c>
      <c r="I2511" s="177">
        <v>0</v>
      </c>
      <c r="J2511" s="177" t="s">
        <v>193</v>
      </c>
      <c r="K2511" s="177" t="s">
        <v>194</v>
      </c>
      <c r="L2511" s="177" t="s">
        <v>194</v>
      </c>
      <c r="M2511" s="177" t="s">
        <v>2267</v>
      </c>
    </row>
    <row r="2512" spans="1:13" x14ac:dyDescent="0.25">
      <c r="A2512" s="179">
        <v>43090</v>
      </c>
      <c r="B2512" s="177">
        <v>4505</v>
      </c>
      <c r="C2512" s="177" t="str">
        <f>VLOOKUP(B2512,'Chart of Accounts'!A:B,2,FALSE)</f>
        <v>Bank Charges</v>
      </c>
      <c r="D2512" s="177" t="s">
        <v>265</v>
      </c>
      <c r="E2512" s="177" t="s">
        <v>264</v>
      </c>
      <c r="F2512" s="177" t="s">
        <v>428</v>
      </c>
      <c r="G2512" s="177" t="s">
        <v>245</v>
      </c>
      <c r="H2512" s="177">
        <v>3.8</v>
      </c>
      <c r="I2512" s="177">
        <v>0</v>
      </c>
      <c r="J2512" s="177" t="s">
        <v>193</v>
      </c>
      <c r="K2512" s="177" t="s">
        <v>194</v>
      </c>
      <c r="L2512" s="177" t="s">
        <v>194</v>
      </c>
      <c r="M2512" s="177" t="s">
        <v>2267</v>
      </c>
    </row>
    <row r="2513" spans="1:13" x14ac:dyDescent="0.25">
      <c r="A2513" s="179">
        <v>43090</v>
      </c>
      <c r="B2513" s="177">
        <v>4505</v>
      </c>
      <c r="C2513" s="177" t="str">
        <f>VLOOKUP(B2513,'Chart of Accounts'!A:B,2,FALSE)</f>
        <v>Bank Charges</v>
      </c>
      <c r="D2513" s="177" t="s">
        <v>265</v>
      </c>
      <c r="E2513" s="177" t="s">
        <v>264</v>
      </c>
      <c r="F2513" s="177" t="s">
        <v>2190</v>
      </c>
      <c r="G2513" s="177" t="s">
        <v>245</v>
      </c>
      <c r="H2513" s="177">
        <v>3.8</v>
      </c>
      <c r="I2513" s="177">
        <v>0</v>
      </c>
      <c r="J2513" s="177" t="s">
        <v>193</v>
      </c>
      <c r="K2513" s="177" t="s">
        <v>194</v>
      </c>
      <c r="L2513" s="177" t="s">
        <v>194</v>
      </c>
      <c r="M2513" s="177" t="s">
        <v>2267</v>
      </c>
    </row>
    <row r="2514" spans="1:13" x14ac:dyDescent="0.25">
      <c r="A2514" s="179">
        <v>43090</v>
      </c>
      <c r="B2514" s="177">
        <v>4505</v>
      </c>
      <c r="C2514" s="177" t="str">
        <f>VLOOKUP(B2514,'Chart of Accounts'!A:B,2,FALSE)</f>
        <v>Bank Charges</v>
      </c>
      <c r="D2514" s="177" t="s">
        <v>265</v>
      </c>
      <c r="E2514" s="177" t="s">
        <v>264</v>
      </c>
      <c r="F2514" s="177" t="s">
        <v>434</v>
      </c>
      <c r="G2514" s="177" t="s">
        <v>245</v>
      </c>
      <c r="H2514" s="177">
        <v>3.8</v>
      </c>
      <c r="I2514" s="177">
        <v>0</v>
      </c>
      <c r="J2514" s="177" t="s">
        <v>193</v>
      </c>
      <c r="K2514" s="177" t="s">
        <v>194</v>
      </c>
      <c r="L2514" s="177" t="s">
        <v>194</v>
      </c>
      <c r="M2514" s="177" t="s">
        <v>2267</v>
      </c>
    </row>
    <row r="2515" spans="1:13" x14ac:dyDescent="0.25">
      <c r="A2515" s="179">
        <v>43090</v>
      </c>
      <c r="B2515" s="177">
        <v>4505</v>
      </c>
      <c r="C2515" s="177" t="str">
        <f>VLOOKUP(B2515,'Chart of Accounts'!A:B,2,FALSE)</f>
        <v>Bank Charges</v>
      </c>
      <c r="D2515" s="177" t="s">
        <v>265</v>
      </c>
      <c r="E2515" s="177" t="s">
        <v>264</v>
      </c>
      <c r="F2515" s="177" t="s">
        <v>2189</v>
      </c>
      <c r="G2515" s="177" t="s">
        <v>245</v>
      </c>
      <c r="H2515" s="177">
        <v>3.8</v>
      </c>
      <c r="I2515" s="177">
        <v>0</v>
      </c>
      <c r="J2515" s="177" t="s">
        <v>193</v>
      </c>
      <c r="K2515" s="177" t="s">
        <v>194</v>
      </c>
      <c r="L2515" s="177" t="s">
        <v>194</v>
      </c>
      <c r="M2515" s="177" t="s">
        <v>2267</v>
      </c>
    </row>
    <row r="2516" spans="1:13" x14ac:dyDescent="0.25">
      <c r="A2516" s="179">
        <v>43090</v>
      </c>
      <c r="B2516" s="177">
        <v>4505</v>
      </c>
      <c r="C2516" s="177" t="str">
        <f>VLOOKUP(B2516,'Chart of Accounts'!A:B,2,FALSE)</f>
        <v>Bank Charges</v>
      </c>
      <c r="D2516" s="177" t="s">
        <v>265</v>
      </c>
      <c r="E2516" s="177" t="s">
        <v>264</v>
      </c>
      <c r="F2516" s="177" t="s">
        <v>1436</v>
      </c>
      <c r="G2516" s="177" t="s">
        <v>245</v>
      </c>
      <c r="H2516" s="177">
        <v>3.8</v>
      </c>
      <c r="I2516" s="177">
        <v>0</v>
      </c>
      <c r="J2516" s="177" t="s">
        <v>193</v>
      </c>
      <c r="K2516" s="177" t="s">
        <v>194</v>
      </c>
      <c r="L2516" s="177" t="s">
        <v>194</v>
      </c>
      <c r="M2516" s="177" t="s">
        <v>2267</v>
      </c>
    </row>
    <row r="2517" spans="1:13" x14ac:dyDescent="0.25">
      <c r="A2517" s="179">
        <v>43090</v>
      </c>
      <c r="B2517" s="177">
        <v>4505</v>
      </c>
      <c r="C2517" s="177" t="str">
        <f>VLOOKUP(B2517,'Chart of Accounts'!A:B,2,FALSE)</f>
        <v>Bank Charges</v>
      </c>
      <c r="D2517" s="177" t="s">
        <v>265</v>
      </c>
      <c r="E2517" s="177" t="s">
        <v>264</v>
      </c>
      <c r="F2517" s="177" t="s">
        <v>2188</v>
      </c>
      <c r="G2517" s="177" t="s">
        <v>245</v>
      </c>
      <c r="H2517" s="177">
        <v>3.8</v>
      </c>
      <c r="I2517" s="177">
        <v>0</v>
      </c>
      <c r="J2517" s="177" t="s">
        <v>193</v>
      </c>
      <c r="K2517" s="177" t="s">
        <v>194</v>
      </c>
      <c r="L2517" s="177" t="s">
        <v>194</v>
      </c>
      <c r="M2517" s="177" t="s">
        <v>2267</v>
      </c>
    </row>
    <row r="2518" spans="1:13" x14ac:dyDescent="0.25">
      <c r="A2518" s="179">
        <v>43090</v>
      </c>
      <c r="B2518" s="177">
        <v>4505</v>
      </c>
      <c r="C2518" s="177" t="str">
        <f>VLOOKUP(B2518,'Chart of Accounts'!A:B,2,FALSE)</f>
        <v>Bank Charges</v>
      </c>
      <c r="D2518" s="177" t="s">
        <v>265</v>
      </c>
      <c r="E2518" s="177" t="s">
        <v>264</v>
      </c>
      <c r="F2518" s="177" t="s">
        <v>433</v>
      </c>
      <c r="G2518" s="177" t="s">
        <v>245</v>
      </c>
      <c r="H2518" s="177">
        <v>3.8</v>
      </c>
      <c r="I2518" s="177">
        <v>0</v>
      </c>
      <c r="J2518" s="177" t="s">
        <v>193</v>
      </c>
      <c r="K2518" s="177" t="s">
        <v>194</v>
      </c>
      <c r="L2518" s="177" t="s">
        <v>194</v>
      </c>
      <c r="M2518" s="177" t="s">
        <v>2267</v>
      </c>
    </row>
    <row r="2519" spans="1:13" x14ac:dyDescent="0.25">
      <c r="A2519" s="179">
        <v>43090</v>
      </c>
      <c r="B2519" s="177">
        <v>4505</v>
      </c>
      <c r="C2519" s="177" t="str">
        <f>VLOOKUP(B2519,'Chart of Accounts'!A:B,2,FALSE)</f>
        <v>Bank Charges</v>
      </c>
      <c r="D2519" s="177" t="s">
        <v>265</v>
      </c>
      <c r="E2519" s="177" t="s">
        <v>264</v>
      </c>
      <c r="F2519" s="177" t="s">
        <v>2187</v>
      </c>
      <c r="G2519" s="177" t="s">
        <v>245</v>
      </c>
      <c r="H2519" s="177">
        <v>3.8</v>
      </c>
      <c r="I2519" s="177">
        <v>0</v>
      </c>
      <c r="J2519" s="177" t="s">
        <v>193</v>
      </c>
      <c r="K2519" s="177" t="s">
        <v>194</v>
      </c>
      <c r="L2519" s="177" t="s">
        <v>194</v>
      </c>
      <c r="M2519" s="177" t="s">
        <v>2267</v>
      </c>
    </row>
    <row r="2520" spans="1:13" x14ac:dyDescent="0.25">
      <c r="A2520" s="179">
        <v>43090</v>
      </c>
      <c r="B2520" s="177">
        <v>4505</v>
      </c>
      <c r="C2520" s="177" t="str">
        <f>VLOOKUP(B2520,'Chart of Accounts'!A:B,2,FALSE)</f>
        <v>Bank Charges</v>
      </c>
      <c r="D2520" s="177" t="s">
        <v>265</v>
      </c>
      <c r="E2520" s="177" t="s">
        <v>264</v>
      </c>
      <c r="F2520" s="177" t="s">
        <v>2235</v>
      </c>
      <c r="G2520" s="177" t="s">
        <v>245</v>
      </c>
      <c r="H2520" s="177">
        <v>3.8</v>
      </c>
      <c r="I2520" s="177">
        <v>0</v>
      </c>
      <c r="J2520" s="177" t="s">
        <v>193</v>
      </c>
      <c r="K2520" s="177" t="s">
        <v>194</v>
      </c>
      <c r="L2520" s="177" t="s">
        <v>194</v>
      </c>
      <c r="M2520" s="177" t="s">
        <v>2267</v>
      </c>
    </row>
    <row r="2521" spans="1:13" x14ac:dyDescent="0.25">
      <c r="A2521" s="179">
        <v>43090</v>
      </c>
      <c r="B2521" s="177">
        <v>4505</v>
      </c>
      <c r="C2521" s="177" t="str">
        <f>VLOOKUP(B2521,'Chart of Accounts'!A:B,2,FALSE)</f>
        <v>Bank Charges</v>
      </c>
      <c r="D2521" s="177" t="s">
        <v>265</v>
      </c>
      <c r="E2521" s="177" t="s">
        <v>264</v>
      </c>
      <c r="F2521" s="177" t="s">
        <v>432</v>
      </c>
      <c r="G2521" s="177" t="s">
        <v>245</v>
      </c>
      <c r="H2521" s="177">
        <v>3.8</v>
      </c>
      <c r="I2521" s="177">
        <v>0</v>
      </c>
      <c r="J2521" s="177" t="s">
        <v>193</v>
      </c>
      <c r="K2521" s="177" t="s">
        <v>194</v>
      </c>
      <c r="L2521" s="177" t="s">
        <v>194</v>
      </c>
      <c r="M2521" s="177" t="s">
        <v>2267</v>
      </c>
    </row>
    <row r="2522" spans="1:13" x14ac:dyDescent="0.25">
      <c r="A2522" s="179">
        <v>43090</v>
      </c>
      <c r="B2522" s="177">
        <v>4505</v>
      </c>
      <c r="C2522" s="177" t="str">
        <f>VLOOKUP(B2522,'Chart of Accounts'!A:B,2,FALSE)</f>
        <v>Bank Charges</v>
      </c>
      <c r="D2522" s="177" t="s">
        <v>265</v>
      </c>
      <c r="E2522" s="177" t="s">
        <v>264</v>
      </c>
      <c r="F2522" s="177" t="s">
        <v>431</v>
      </c>
      <c r="G2522" s="177" t="s">
        <v>245</v>
      </c>
      <c r="H2522" s="177">
        <v>3.8</v>
      </c>
      <c r="I2522" s="177">
        <v>0</v>
      </c>
      <c r="J2522" s="177" t="s">
        <v>193</v>
      </c>
      <c r="K2522" s="177" t="s">
        <v>194</v>
      </c>
      <c r="L2522" s="177" t="s">
        <v>194</v>
      </c>
      <c r="M2522" s="177" t="s">
        <v>2267</v>
      </c>
    </row>
    <row r="2523" spans="1:13" x14ac:dyDescent="0.25">
      <c r="A2523" s="179">
        <v>43090</v>
      </c>
      <c r="B2523" s="177">
        <v>4505</v>
      </c>
      <c r="C2523" s="177" t="str">
        <f>VLOOKUP(B2523,'Chart of Accounts'!A:B,2,FALSE)</f>
        <v>Bank Charges</v>
      </c>
      <c r="D2523" s="177" t="s">
        <v>265</v>
      </c>
      <c r="E2523" s="177" t="s">
        <v>264</v>
      </c>
      <c r="F2523" s="177" t="s">
        <v>430</v>
      </c>
      <c r="G2523" s="177" t="s">
        <v>245</v>
      </c>
      <c r="H2523" s="177">
        <v>3.8</v>
      </c>
      <c r="I2523" s="177">
        <v>0</v>
      </c>
      <c r="J2523" s="177" t="s">
        <v>193</v>
      </c>
      <c r="K2523" s="177" t="s">
        <v>194</v>
      </c>
      <c r="L2523" s="177" t="s">
        <v>194</v>
      </c>
      <c r="M2523" s="177" t="s">
        <v>2267</v>
      </c>
    </row>
    <row r="2524" spans="1:13" x14ac:dyDescent="0.25">
      <c r="A2524" s="179">
        <v>43090</v>
      </c>
      <c r="B2524" s="177">
        <v>4505</v>
      </c>
      <c r="C2524" s="177" t="str">
        <f>VLOOKUP(B2524,'Chart of Accounts'!A:B,2,FALSE)</f>
        <v>Bank Charges</v>
      </c>
      <c r="D2524" s="177" t="s">
        <v>265</v>
      </c>
      <c r="E2524" s="177" t="s">
        <v>264</v>
      </c>
      <c r="F2524" s="177" t="s">
        <v>419</v>
      </c>
      <c r="G2524" s="177" t="s">
        <v>245</v>
      </c>
      <c r="H2524" s="177">
        <v>3.8</v>
      </c>
      <c r="I2524" s="177">
        <v>0</v>
      </c>
      <c r="J2524" s="177" t="s">
        <v>193</v>
      </c>
      <c r="K2524" s="177" t="s">
        <v>194</v>
      </c>
      <c r="L2524" s="177" t="s">
        <v>194</v>
      </c>
      <c r="M2524" s="177" t="s">
        <v>2267</v>
      </c>
    </row>
    <row r="2525" spans="1:13" x14ac:dyDescent="0.25">
      <c r="A2525" s="179">
        <v>43090</v>
      </c>
      <c r="B2525" s="177">
        <v>4505</v>
      </c>
      <c r="C2525" s="177" t="str">
        <f>VLOOKUP(B2525,'Chart of Accounts'!A:B,2,FALSE)</f>
        <v>Bank Charges</v>
      </c>
      <c r="D2525" s="177" t="s">
        <v>265</v>
      </c>
      <c r="E2525" s="177" t="s">
        <v>264</v>
      </c>
      <c r="F2525" s="177" t="s">
        <v>2210</v>
      </c>
      <c r="G2525" s="177" t="s">
        <v>245</v>
      </c>
      <c r="H2525" s="177">
        <v>3.8</v>
      </c>
      <c r="I2525" s="177">
        <v>0</v>
      </c>
      <c r="J2525" s="177" t="s">
        <v>193</v>
      </c>
      <c r="K2525" s="177" t="s">
        <v>194</v>
      </c>
      <c r="L2525" s="177" t="s">
        <v>194</v>
      </c>
      <c r="M2525" s="177" t="s">
        <v>2267</v>
      </c>
    </row>
    <row r="2526" spans="1:13" x14ac:dyDescent="0.25">
      <c r="A2526" s="179">
        <v>43090</v>
      </c>
      <c r="B2526" s="177">
        <v>4505</v>
      </c>
      <c r="C2526" s="177" t="str">
        <f>VLOOKUP(B2526,'Chart of Accounts'!A:B,2,FALSE)</f>
        <v>Bank Charges</v>
      </c>
      <c r="D2526" s="177" t="s">
        <v>265</v>
      </c>
      <c r="E2526" s="177" t="s">
        <v>264</v>
      </c>
      <c r="F2526" s="177" t="s">
        <v>2185</v>
      </c>
      <c r="G2526" s="177" t="s">
        <v>245</v>
      </c>
      <c r="H2526" s="177">
        <v>3.8</v>
      </c>
      <c r="I2526" s="177">
        <v>0</v>
      </c>
      <c r="J2526" s="177" t="s">
        <v>193</v>
      </c>
      <c r="K2526" s="177" t="s">
        <v>194</v>
      </c>
      <c r="L2526" s="177" t="s">
        <v>194</v>
      </c>
      <c r="M2526" s="177" t="s">
        <v>2267</v>
      </c>
    </row>
    <row r="2527" spans="1:13" x14ac:dyDescent="0.25">
      <c r="A2527" s="179">
        <v>43090</v>
      </c>
      <c r="B2527" s="177">
        <v>4505</v>
      </c>
      <c r="C2527" s="177" t="str">
        <f>VLOOKUP(B2527,'Chart of Accounts'!A:B,2,FALSE)</f>
        <v>Bank Charges</v>
      </c>
      <c r="D2527" s="177" t="s">
        <v>265</v>
      </c>
      <c r="E2527" s="177" t="s">
        <v>264</v>
      </c>
      <c r="F2527" s="177" t="s">
        <v>417</v>
      </c>
      <c r="G2527" s="177" t="s">
        <v>245</v>
      </c>
      <c r="H2527" s="177">
        <v>3.8</v>
      </c>
      <c r="I2527" s="177">
        <v>0</v>
      </c>
      <c r="J2527" s="177" t="s">
        <v>193</v>
      </c>
      <c r="K2527" s="177" t="s">
        <v>194</v>
      </c>
      <c r="L2527" s="177" t="s">
        <v>194</v>
      </c>
      <c r="M2527" s="177" t="s">
        <v>2267</v>
      </c>
    </row>
    <row r="2528" spans="1:13" x14ac:dyDescent="0.25">
      <c r="A2528" s="179">
        <v>43090</v>
      </c>
      <c r="B2528" s="177">
        <v>4505</v>
      </c>
      <c r="C2528" s="177" t="str">
        <f>VLOOKUP(B2528,'Chart of Accounts'!A:B,2,FALSE)</f>
        <v>Bank Charges</v>
      </c>
      <c r="D2528" s="177" t="s">
        <v>265</v>
      </c>
      <c r="E2528" s="177" t="s">
        <v>264</v>
      </c>
      <c r="F2528" s="177" t="s">
        <v>428</v>
      </c>
      <c r="G2528" s="177" t="s">
        <v>245</v>
      </c>
      <c r="H2528" s="177">
        <v>3.8</v>
      </c>
      <c r="I2528" s="177">
        <v>0</v>
      </c>
      <c r="J2528" s="177" t="s">
        <v>193</v>
      </c>
      <c r="K2528" s="177" t="s">
        <v>194</v>
      </c>
      <c r="L2528" s="177" t="s">
        <v>194</v>
      </c>
      <c r="M2528" s="177" t="s">
        <v>2267</v>
      </c>
    </row>
    <row r="2529" spans="1:13" x14ac:dyDescent="0.25">
      <c r="A2529" s="179">
        <v>43090</v>
      </c>
      <c r="B2529" s="177">
        <v>4505</v>
      </c>
      <c r="C2529" s="177" t="str">
        <f>VLOOKUP(B2529,'Chart of Accounts'!A:B,2,FALSE)</f>
        <v>Bank Charges</v>
      </c>
      <c r="D2529" s="177" t="s">
        <v>265</v>
      </c>
      <c r="E2529" s="177" t="s">
        <v>264</v>
      </c>
      <c r="F2529" s="177" t="s">
        <v>2209</v>
      </c>
      <c r="G2529" s="177" t="s">
        <v>245</v>
      </c>
      <c r="H2529" s="177">
        <v>3.8</v>
      </c>
      <c r="I2529" s="177">
        <v>0</v>
      </c>
      <c r="J2529" s="177" t="s">
        <v>193</v>
      </c>
      <c r="K2529" s="177" t="s">
        <v>194</v>
      </c>
      <c r="L2529" s="177" t="s">
        <v>194</v>
      </c>
      <c r="M2529" s="177" t="s">
        <v>2267</v>
      </c>
    </row>
    <row r="2530" spans="1:13" x14ac:dyDescent="0.25">
      <c r="A2530" s="179">
        <v>43090</v>
      </c>
      <c r="B2530" s="177">
        <v>4505</v>
      </c>
      <c r="C2530" s="177" t="str">
        <f>VLOOKUP(B2530,'Chart of Accounts'!A:B,2,FALSE)</f>
        <v>Bank Charges</v>
      </c>
      <c r="D2530" s="177" t="s">
        <v>265</v>
      </c>
      <c r="E2530" s="177" t="s">
        <v>264</v>
      </c>
      <c r="F2530" s="177" t="s">
        <v>2233</v>
      </c>
      <c r="G2530" s="177" t="s">
        <v>245</v>
      </c>
      <c r="H2530" s="177">
        <v>3.8</v>
      </c>
      <c r="I2530" s="177">
        <v>0</v>
      </c>
      <c r="J2530" s="177" t="s">
        <v>193</v>
      </c>
      <c r="K2530" s="177" t="s">
        <v>194</v>
      </c>
      <c r="L2530" s="177" t="s">
        <v>194</v>
      </c>
      <c r="M2530" s="177" t="s">
        <v>2267</v>
      </c>
    </row>
    <row r="2531" spans="1:13" x14ac:dyDescent="0.25">
      <c r="A2531" s="179">
        <v>43090</v>
      </c>
      <c r="B2531" s="177">
        <v>4505</v>
      </c>
      <c r="C2531" s="177" t="str">
        <f>VLOOKUP(B2531,'Chart of Accounts'!A:B,2,FALSE)</f>
        <v>Bank Charges</v>
      </c>
      <c r="D2531" s="177" t="s">
        <v>265</v>
      </c>
      <c r="E2531" s="177" t="s">
        <v>264</v>
      </c>
      <c r="F2531" s="177" t="s">
        <v>1442</v>
      </c>
      <c r="G2531" s="177" t="s">
        <v>245</v>
      </c>
      <c r="H2531" s="177">
        <v>3.8</v>
      </c>
      <c r="I2531" s="177">
        <v>0</v>
      </c>
      <c r="J2531" s="177" t="s">
        <v>193</v>
      </c>
      <c r="K2531" s="177" t="s">
        <v>194</v>
      </c>
      <c r="L2531" s="177" t="s">
        <v>194</v>
      </c>
      <c r="M2531" s="177" t="s">
        <v>2267</v>
      </c>
    </row>
    <row r="2532" spans="1:13" x14ac:dyDescent="0.25">
      <c r="A2532" s="179">
        <v>43090</v>
      </c>
      <c r="B2532" s="177">
        <v>4505</v>
      </c>
      <c r="C2532" s="177" t="str">
        <f>VLOOKUP(B2532,'Chart of Accounts'!A:B,2,FALSE)</f>
        <v>Bank Charges</v>
      </c>
      <c r="D2532" s="177" t="s">
        <v>265</v>
      </c>
      <c r="E2532" s="177" t="s">
        <v>264</v>
      </c>
      <c r="F2532" s="177" t="s">
        <v>2250</v>
      </c>
      <c r="G2532" s="177" t="s">
        <v>245</v>
      </c>
      <c r="H2532" s="177">
        <v>3.8</v>
      </c>
      <c r="I2532" s="177">
        <v>0</v>
      </c>
      <c r="J2532" s="177" t="s">
        <v>193</v>
      </c>
      <c r="K2532" s="177" t="s">
        <v>194</v>
      </c>
      <c r="L2532" s="177" t="s">
        <v>194</v>
      </c>
      <c r="M2532" s="177" t="s">
        <v>2267</v>
      </c>
    </row>
    <row r="2533" spans="1:13" x14ac:dyDescent="0.25">
      <c r="A2533" s="179">
        <v>43090</v>
      </c>
      <c r="B2533" s="177">
        <v>4505</v>
      </c>
      <c r="C2533" s="177" t="str">
        <f>VLOOKUP(B2533,'Chart of Accounts'!A:B,2,FALSE)</f>
        <v>Bank Charges</v>
      </c>
      <c r="D2533" s="177" t="s">
        <v>265</v>
      </c>
      <c r="E2533" s="177" t="s">
        <v>264</v>
      </c>
      <c r="F2533" s="177" t="s">
        <v>417</v>
      </c>
      <c r="G2533" s="177" t="s">
        <v>245</v>
      </c>
      <c r="H2533" s="177">
        <v>3.8</v>
      </c>
      <c r="I2533" s="177">
        <v>0</v>
      </c>
      <c r="J2533" s="177" t="s">
        <v>193</v>
      </c>
      <c r="K2533" s="177" t="s">
        <v>194</v>
      </c>
      <c r="L2533" s="177" t="s">
        <v>194</v>
      </c>
      <c r="M2533" s="177" t="s">
        <v>2267</v>
      </c>
    </row>
    <row r="2534" spans="1:13" x14ac:dyDescent="0.25">
      <c r="A2534" s="179">
        <v>43090</v>
      </c>
      <c r="B2534" s="177">
        <v>4505</v>
      </c>
      <c r="C2534" s="177" t="str">
        <f>VLOOKUP(B2534,'Chart of Accounts'!A:B,2,FALSE)</f>
        <v>Bank Charges</v>
      </c>
      <c r="D2534" s="177" t="s">
        <v>265</v>
      </c>
      <c r="E2534" s="177" t="s">
        <v>264</v>
      </c>
      <c r="F2534" s="177" t="s">
        <v>398</v>
      </c>
      <c r="G2534" s="177" t="s">
        <v>245</v>
      </c>
      <c r="H2534" s="177">
        <v>3.8</v>
      </c>
      <c r="I2534" s="177">
        <v>0</v>
      </c>
      <c r="J2534" s="177" t="s">
        <v>193</v>
      </c>
      <c r="K2534" s="177" t="s">
        <v>194</v>
      </c>
      <c r="L2534" s="177" t="s">
        <v>194</v>
      </c>
      <c r="M2534" s="177" t="s">
        <v>2267</v>
      </c>
    </row>
    <row r="2535" spans="1:13" x14ac:dyDescent="0.25">
      <c r="A2535" s="179">
        <v>43100</v>
      </c>
      <c r="B2535" s="177">
        <v>4505</v>
      </c>
      <c r="C2535" s="177" t="str">
        <f>VLOOKUP(B2535,'Chart of Accounts'!A:B,2,FALSE)</f>
        <v>Bank Charges</v>
      </c>
      <c r="D2535" s="177" t="s">
        <v>265</v>
      </c>
      <c r="E2535" s="177" t="s">
        <v>264</v>
      </c>
      <c r="F2535" s="177" t="s">
        <v>1834</v>
      </c>
      <c r="G2535" s="177" t="s">
        <v>245</v>
      </c>
      <c r="H2535" s="177">
        <v>13.53</v>
      </c>
      <c r="I2535" s="177">
        <v>0</v>
      </c>
      <c r="J2535" s="177" t="s">
        <v>193</v>
      </c>
      <c r="K2535" s="177" t="s">
        <v>201</v>
      </c>
      <c r="L2535" s="177" t="s">
        <v>201</v>
      </c>
      <c r="M2535" s="177" t="s">
        <v>2266</v>
      </c>
    </row>
    <row r="2536" spans="1:13" x14ac:dyDescent="0.25">
      <c r="A2536" s="179">
        <v>43100</v>
      </c>
      <c r="B2536" s="177">
        <v>4505</v>
      </c>
      <c r="C2536" s="177" t="str">
        <f>VLOOKUP(B2536,'Chart of Accounts'!A:B,2,FALSE)</f>
        <v>Bank Charges</v>
      </c>
      <c r="D2536" s="177" t="s">
        <v>265</v>
      </c>
      <c r="E2536" s="177" t="s">
        <v>264</v>
      </c>
      <c r="F2536" s="177" t="s">
        <v>1834</v>
      </c>
      <c r="G2536" s="177" t="s">
        <v>245</v>
      </c>
      <c r="H2536" s="177">
        <v>13.11</v>
      </c>
      <c r="I2536" s="177">
        <v>0</v>
      </c>
      <c r="J2536" s="177" t="s">
        <v>193</v>
      </c>
      <c r="K2536" s="177" t="s">
        <v>201</v>
      </c>
      <c r="L2536" s="177" t="s">
        <v>201</v>
      </c>
      <c r="M2536" s="177" t="s">
        <v>2265</v>
      </c>
    </row>
    <row r="2537" spans="1:13" x14ac:dyDescent="0.25">
      <c r="A2537" s="179">
        <v>43100</v>
      </c>
      <c r="B2537" s="177">
        <v>4505</v>
      </c>
      <c r="C2537" s="177" t="str">
        <f>VLOOKUP(B2537,'Chart of Accounts'!A:B,2,FALSE)</f>
        <v>Bank Charges</v>
      </c>
      <c r="D2537" s="177" t="s">
        <v>265</v>
      </c>
      <c r="E2537" s="177" t="s">
        <v>264</v>
      </c>
      <c r="F2537" s="177" t="s">
        <v>1834</v>
      </c>
      <c r="G2537" s="177" t="s">
        <v>245</v>
      </c>
      <c r="H2537" s="177">
        <v>21.05</v>
      </c>
      <c r="I2537" s="177">
        <v>0</v>
      </c>
      <c r="J2537" s="177" t="s">
        <v>193</v>
      </c>
      <c r="K2537" s="177" t="s">
        <v>201</v>
      </c>
      <c r="L2537" s="177" t="s">
        <v>201</v>
      </c>
      <c r="M2537" s="177" t="s">
        <v>2265</v>
      </c>
    </row>
    <row r="2538" spans="1:13" x14ac:dyDescent="0.25">
      <c r="A2538" s="179">
        <v>43101</v>
      </c>
      <c r="B2538" s="177">
        <v>4505</v>
      </c>
      <c r="C2538" s="177" t="str">
        <f>VLOOKUP(B2538,'Chart of Accounts'!A:B,2,FALSE)</f>
        <v>Bank Charges</v>
      </c>
      <c r="D2538" s="177" t="s">
        <v>265</v>
      </c>
      <c r="E2538" s="177" t="s">
        <v>264</v>
      </c>
      <c r="F2538" s="177" t="s">
        <v>1834</v>
      </c>
      <c r="G2538" s="177" t="s">
        <v>245</v>
      </c>
      <c r="H2538" s="177">
        <v>-13.53</v>
      </c>
      <c r="I2538" s="177">
        <v>0</v>
      </c>
      <c r="J2538" s="177" t="s">
        <v>193</v>
      </c>
      <c r="K2538" s="177" t="s">
        <v>201</v>
      </c>
      <c r="L2538" s="177" t="s">
        <v>201</v>
      </c>
      <c r="M2538" s="177" t="s">
        <v>2264</v>
      </c>
    </row>
    <row r="2539" spans="1:13" x14ac:dyDescent="0.25">
      <c r="A2539" s="179">
        <v>43101</v>
      </c>
      <c r="B2539" s="177">
        <v>4505</v>
      </c>
      <c r="C2539" s="177" t="str">
        <f>VLOOKUP(B2539,'Chart of Accounts'!A:B,2,FALSE)</f>
        <v>Bank Charges</v>
      </c>
      <c r="D2539" s="177" t="s">
        <v>265</v>
      </c>
      <c r="E2539" s="177" t="s">
        <v>264</v>
      </c>
      <c r="F2539" s="177" t="s">
        <v>1834</v>
      </c>
      <c r="G2539" s="177" t="s">
        <v>245</v>
      </c>
      <c r="H2539" s="177">
        <v>-13.11</v>
      </c>
      <c r="I2539" s="177">
        <v>0</v>
      </c>
      <c r="J2539" s="177" t="s">
        <v>193</v>
      </c>
      <c r="K2539" s="177" t="s">
        <v>201</v>
      </c>
      <c r="L2539" s="177" t="s">
        <v>201</v>
      </c>
      <c r="M2539" s="177" t="s">
        <v>2263</v>
      </c>
    </row>
    <row r="2540" spans="1:13" x14ac:dyDescent="0.25">
      <c r="A2540" s="179">
        <v>43101</v>
      </c>
      <c r="B2540" s="177">
        <v>4505</v>
      </c>
      <c r="C2540" s="177" t="str">
        <f>VLOOKUP(B2540,'Chart of Accounts'!A:B,2,FALSE)</f>
        <v>Bank Charges</v>
      </c>
      <c r="D2540" s="177" t="s">
        <v>265</v>
      </c>
      <c r="E2540" s="177" t="s">
        <v>264</v>
      </c>
      <c r="F2540" s="177" t="s">
        <v>1834</v>
      </c>
      <c r="G2540" s="177" t="s">
        <v>245</v>
      </c>
      <c r="H2540" s="177">
        <v>-21.05</v>
      </c>
      <c r="I2540" s="177">
        <v>0</v>
      </c>
      <c r="J2540" s="177" t="s">
        <v>193</v>
      </c>
      <c r="K2540" s="177" t="s">
        <v>201</v>
      </c>
      <c r="L2540" s="177" t="s">
        <v>201</v>
      </c>
      <c r="M2540" s="177" t="s">
        <v>2263</v>
      </c>
    </row>
    <row r="2541" spans="1:13" x14ac:dyDescent="0.25">
      <c r="A2541" s="179">
        <v>43118</v>
      </c>
      <c r="B2541" s="177">
        <v>4505</v>
      </c>
      <c r="C2541" s="177" t="str">
        <f>VLOOKUP(B2541,'Chart of Accounts'!A:B,2,FALSE)</f>
        <v>Bank Charges</v>
      </c>
      <c r="D2541" s="177" t="s">
        <v>265</v>
      </c>
      <c r="E2541" s="177" t="s">
        <v>264</v>
      </c>
      <c r="F2541" s="177" t="s">
        <v>445</v>
      </c>
      <c r="G2541" s="177" t="s">
        <v>245</v>
      </c>
      <c r="H2541" s="177">
        <v>3.8</v>
      </c>
      <c r="I2541" s="177">
        <v>0</v>
      </c>
      <c r="J2541" s="177" t="s">
        <v>193</v>
      </c>
      <c r="K2541" s="177" t="s">
        <v>194</v>
      </c>
      <c r="L2541" s="177" t="s">
        <v>194</v>
      </c>
      <c r="M2541" s="177" t="s">
        <v>2262</v>
      </c>
    </row>
    <row r="2542" spans="1:13" x14ac:dyDescent="0.25">
      <c r="A2542" s="179">
        <v>43131</v>
      </c>
      <c r="B2542" s="177">
        <v>4505</v>
      </c>
      <c r="C2542" s="177" t="str">
        <f>VLOOKUP(B2542,'Chart of Accounts'!A:B,2,FALSE)</f>
        <v>Bank Charges</v>
      </c>
      <c r="D2542" s="177" t="s">
        <v>265</v>
      </c>
      <c r="E2542" s="177" t="s">
        <v>264</v>
      </c>
      <c r="F2542" s="177" t="s">
        <v>1834</v>
      </c>
      <c r="G2542" s="177" t="s">
        <v>245</v>
      </c>
      <c r="H2542" s="177">
        <v>9.16</v>
      </c>
      <c r="I2542" s="177">
        <v>0</v>
      </c>
      <c r="J2542" s="177" t="s">
        <v>193</v>
      </c>
      <c r="K2542" s="177" t="s">
        <v>201</v>
      </c>
      <c r="L2542" s="177" t="s">
        <v>201</v>
      </c>
      <c r="M2542" s="177" t="s">
        <v>2261</v>
      </c>
    </row>
    <row r="2543" spans="1:13" x14ac:dyDescent="0.25">
      <c r="A2543" s="179">
        <v>43131</v>
      </c>
      <c r="B2543" s="177">
        <v>4505</v>
      </c>
      <c r="C2543" s="177" t="str">
        <f>VLOOKUP(B2543,'Chart of Accounts'!A:B,2,FALSE)</f>
        <v>Bank Charges</v>
      </c>
      <c r="D2543" s="177" t="s">
        <v>265</v>
      </c>
      <c r="E2543" s="177" t="s">
        <v>264</v>
      </c>
      <c r="F2543" s="177" t="s">
        <v>1834</v>
      </c>
      <c r="G2543" s="177" t="s">
        <v>245</v>
      </c>
      <c r="H2543" s="177">
        <v>16.68</v>
      </c>
      <c r="I2543" s="177">
        <v>0</v>
      </c>
      <c r="J2543" s="177" t="s">
        <v>193</v>
      </c>
      <c r="K2543" s="177" t="s">
        <v>201</v>
      </c>
      <c r="L2543" s="177" t="s">
        <v>201</v>
      </c>
      <c r="M2543" s="177" t="s">
        <v>2260</v>
      </c>
    </row>
    <row r="2544" spans="1:13" x14ac:dyDescent="0.25">
      <c r="A2544" s="179">
        <v>43131</v>
      </c>
      <c r="B2544" s="177">
        <v>4505</v>
      </c>
      <c r="C2544" s="177" t="str">
        <f>VLOOKUP(B2544,'Chart of Accounts'!A:B,2,FALSE)</f>
        <v>Bank Charges</v>
      </c>
      <c r="D2544" s="177" t="s">
        <v>265</v>
      </c>
      <c r="E2544" s="177" t="s">
        <v>264</v>
      </c>
      <c r="F2544" s="177" t="s">
        <v>453</v>
      </c>
      <c r="G2544" s="177" t="s">
        <v>245</v>
      </c>
      <c r="H2544" s="177">
        <v>3.8</v>
      </c>
      <c r="I2544" s="177">
        <v>0</v>
      </c>
      <c r="J2544" s="177" t="s">
        <v>193</v>
      </c>
      <c r="K2544" s="177" t="s">
        <v>201</v>
      </c>
      <c r="L2544" s="177" t="s">
        <v>201</v>
      </c>
      <c r="M2544" s="177" t="s">
        <v>2259</v>
      </c>
    </row>
    <row r="2545" spans="1:13" x14ac:dyDescent="0.25">
      <c r="A2545" s="179">
        <v>43131</v>
      </c>
      <c r="B2545" s="177">
        <v>4505</v>
      </c>
      <c r="C2545" s="177" t="str">
        <f>VLOOKUP(B2545,'Chart of Accounts'!A:B,2,FALSE)</f>
        <v>Bank Charges</v>
      </c>
      <c r="D2545" s="177" t="s">
        <v>265</v>
      </c>
      <c r="E2545" s="177" t="s">
        <v>264</v>
      </c>
      <c r="F2545" s="177" t="s">
        <v>445</v>
      </c>
      <c r="G2545" s="177" t="s">
        <v>245</v>
      </c>
      <c r="H2545" s="177">
        <v>3.8</v>
      </c>
      <c r="I2545" s="177">
        <v>0</v>
      </c>
      <c r="J2545" s="177" t="s">
        <v>193</v>
      </c>
      <c r="K2545" s="177" t="s">
        <v>201</v>
      </c>
      <c r="L2545" s="177" t="s">
        <v>201</v>
      </c>
      <c r="M2545" s="177" t="s">
        <v>2259</v>
      </c>
    </row>
    <row r="2546" spans="1:13" x14ac:dyDescent="0.25">
      <c r="A2546" s="179">
        <v>43131</v>
      </c>
      <c r="B2546" s="177">
        <v>4505</v>
      </c>
      <c r="C2546" s="177" t="str">
        <f>VLOOKUP(B2546,'Chart of Accounts'!A:B,2,FALSE)</f>
        <v>Bank Charges</v>
      </c>
      <c r="D2546" s="177" t="s">
        <v>265</v>
      </c>
      <c r="E2546" s="177" t="s">
        <v>264</v>
      </c>
      <c r="F2546" s="177" t="s">
        <v>428</v>
      </c>
      <c r="G2546" s="177" t="s">
        <v>245</v>
      </c>
      <c r="H2546" s="177">
        <v>3.8</v>
      </c>
      <c r="I2546" s="177">
        <v>0</v>
      </c>
      <c r="J2546" s="177" t="s">
        <v>193</v>
      </c>
      <c r="K2546" s="177" t="s">
        <v>201</v>
      </c>
      <c r="L2546" s="177" t="s">
        <v>201</v>
      </c>
      <c r="M2546" s="177" t="s">
        <v>2259</v>
      </c>
    </row>
    <row r="2547" spans="1:13" x14ac:dyDescent="0.25">
      <c r="A2547" s="179">
        <v>43131</v>
      </c>
      <c r="B2547" s="177">
        <v>4505</v>
      </c>
      <c r="C2547" s="177" t="str">
        <f>VLOOKUP(B2547,'Chart of Accounts'!A:B,2,FALSE)</f>
        <v>Bank Charges</v>
      </c>
      <c r="D2547" s="177" t="s">
        <v>265</v>
      </c>
      <c r="E2547" s="177" t="s">
        <v>264</v>
      </c>
      <c r="F2547" s="177" t="s">
        <v>2233</v>
      </c>
      <c r="G2547" s="177" t="s">
        <v>245</v>
      </c>
      <c r="H2547" s="177">
        <v>3.8</v>
      </c>
      <c r="I2547" s="177">
        <v>0</v>
      </c>
      <c r="J2547" s="177" t="s">
        <v>193</v>
      </c>
      <c r="K2547" s="177" t="s">
        <v>201</v>
      </c>
      <c r="L2547" s="177" t="s">
        <v>201</v>
      </c>
      <c r="M2547" s="177" t="s">
        <v>2259</v>
      </c>
    </row>
    <row r="2548" spans="1:13" x14ac:dyDescent="0.25">
      <c r="A2548" s="179">
        <v>43131</v>
      </c>
      <c r="B2548" s="177">
        <v>4505</v>
      </c>
      <c r="C2548" s="177" t="str">
        <f>VLOOKUP(B2548,'Chart of Accounts'!A:B,2,FALSE)</f>
        <v>Bank Charges</v>
      </c>
      <c r="D2548" s="177" t="s">
        <v>265</v>
      </c>
      <c r="E2548" s="177" t="s">
        <v>264</v>
      </c>
      <c r="F2548" s="177" t="s">
        <v>417</v>
      </c>
      <c r="G2548" s="177" t="s">
        <v>245</v>
      </c>
      <c r="H2548" s="177">
        <v>3.8</v>
      </c>
      <c r="I2548" s="177">
        <v>0</v>
      </c>
      <c r="J2548" s="177" t="s">
        <v>193</v>
      </c>
      <c r="K2548" s="177" t="s">
        <v>201</v>
      </c>
      <c r="L2548" s="177" t="s">
        <v>201</v>
      </c>
      <c r="M2548" s="177" t="s">
        <v>2259</v>
      </c>
    </row>
    <row r="2549" spans="1:13" x14ac:dyDescent="0.25">
      <c r="A2549" s="179">
        <v>43131</v>
      </c>
      <c r="B2549" s="177">
        <v>4505</v>
      </c>
      <c r="C2549" s="177" t="str">
        <f>VLOOKUP(B2549,'Chart of Accounts'!A:B,2,FALSE)</f>
        <v>Bank Charges</v>
      </c>
      <c r="D2549" s="177" t="s">
        <v>265</v>
      </c>
      <c r="E2549" s="177" t="s">
        <v>264</v>
      </c>
      <c r="F2549" s="177" t="s">
        <v>445</v>
      </c>
      <c r="G2549" s="177" t="s">
        <v>245</v>
      </c>
      <c r="H2549" s="177">
        <v>3.8</v>
      </c>
      <c r="I2549" s="177">
        <v>0</v>
      </c>
      <c r="J2549" s="177" t="s">
        <v>193</v>
      </c>
      <c r="K2549" s="177" t="s">
        <v>201</v>
      </c>
      <c r="L2549" s="177" t="s">
        <v>201</v>
      </c>
      <c r="M2549" s="177" t="s">
        <v>2258</v>
      </c>
    </row>
    <row r="2550" spans="1:13" x14ac:dyDescent="0.25">
      <c r="A2550" s="179">
        <v>43131</v>
      </c>
      <c r="B2550" s="177">
        <v>4505</v>
      </c>
      <c r="C2550" s="177" t="str">
        <f>VLOOKUP(B2550,'Chart of Accounts'!A:B,2,FALSE)</f>
        <v>Bank Charges</v>
      </c>
      <c r="D2550" s="177" t="s">
        <v>265</v>
      </c>
      <c r="E2550" s="177" t="s">
        <v>264</v>
      </c>
      <c r="F2550" s="177" t="s">
        <v>2206</v>
      </c>
      <c r="G2550" s="177" t="s">
        <v>245</v>
      </c>
      <c r="H2550" s="177">
        <v>131.34</v>
      </c>
      <c r="I2550" s="177">
        <v>0</v>
      </c>
      <c r="J2550" s="177" t="s">
        <v>193</v>
      </c>
      <c r="K2550" s="177" t="s">
        <v>201</v>
      </c>
      <c r="L2550" s="177" t="s">
        <v>201</v>
      </c>
      <c r="M2550" s="177" t="s">
        <v>2257</v>
      </c>
    </row>
    <row r="2551" spans="1:13" x14ac:dyDescent="0.25">
      <c r="A2551" s="179">
        <v>43131</v>
      </c>
      <c r="B2551" s="177">
        <v>4505</v>
      </c>
      <c r="C2551" s="177" t="str">
        <f>VLOOKUP(B2551,'Chart of Accounts'!A:B,2,FALSE)</f>
        <v>Bank Charges</v>
      </c>
      <c r="D2551" s="177" t="s">
        <v>265</v>
      </c>
      <c r="E2551" s="177" t="s">
        <v>264</v>
      </c>
      <c r="F2551" s="177" t="s">
        <v>454</v>
      </c>
      <c r="G2551" s="177" t="s">
        <v>245</v>
      </c>
      <c r="H2551" s="177">
        <v>3.8</v>
      </c>
      <c r="I2551" s="177">
        <v>0</v>
      </c>
      <c r="J2551" s="177" t="s">
        <v>193</v>
      </c>
      <c r="K2551" s="177" t="s">
        <v>201</v>
      </c>
      <c r="L2551" s="177" t="s">
        <v>201</v>
      </c>
      <c r="M2551" s="177" t="s">
        <v>2256</v>
      </c>
    </row>
    <row r="2552" spans="1:13" x14ac:dyDescent="0.25">
      <c r="A2552" s="179">
        <v>43131</v>
      </c>
      <c r="B2552" s="177">
        <v>4505</v>
      </c>
      <c r="C2552" s="177" t="str">
        <f>VLOOKUP(B2552,'Chart of Accounts'!A:B,2,FALSE)</f>
        <v>Bank Charges</v>
      </c>
      <c r="D2552" s="177" t="s">
        <v>265</v>
      </c>
      <c r="E2552" s="177" t="s">
        <v>264</v>
      </c>
      <c r="F2552" s="177" t="s">
        <v>453</v>
      </c>
      <c r="G2552" s="177" t="s">
        <v>245</v>
      </c>
      <c r="H2552" s="177">
        <v>3.8</v>
      </c>
      <c r="I2552" s="177">
        <v>0</v>
      </c>
      <c r="J2552" s="177" t="s">
        <v>193</v>
      </c>
      <c r="K2552" s="177" t="s">
        <v>201</v>
      </c>
      <c r="L2552" s="177" t="s">
        <v>201</v>
      </c>
      <c r="M2552" s="177" t="s">
        <v>2256</v>
      </c>
    </row>
    <row r="2553" spans="1:13" x14ac:dyDescent="0.25">
      <c r="A2553" s="179">
        <v>43131</v>
      </c>
      <c r="B2553" s="177">
        <v>4505</v>
      </c>
      <c r="C2553" s="177" t="str">
        <f>VLOOKUP(B2553,'Chart of Accounts'!A:B,2,FALSE)</f>
        <v>Bank Charges</v>
      </c>
      <c r="D2553" s="177" t="s">
        <v>265</v>
      </c>
      <c r="E2553" s="177" t="s">
        <v>264</v>
      </c>
      <c r="F2553" s="177" t="s">
        <v>452</v>
      </c>
      <c r="G2553" s="177" t="s">
        <v>245</v>
      </c>
      <c r="H2553" s="177">
        <v>3.8</v>
      </c>
      <c r="I2553" s="177">
        <v>0</v>
      </c>
      <c r="J2553" s="177" t="s">
        <v>193</v>
      </c>
      <c r="K2553" s="177" t="s">
        <v>201</v>
      </c>
      <c r="L2553" s="177" t="s">
        <v>201</v>
      </c>
      <c r="M2553" s="177" t="s">
        <v>2256</v>
      </c>
    </row>
    <row r="2554" spans="1:13" x14ac:dyDescent="0.25">
      <c r="A2554" s="179">
        <v>43131</v>
      </c>
      <c r="B2554" s="177">
        <v>4505</v>
      </c>
      <c r="C2554" s="177" t="str">
        <f>VLOOKUP(B2554,'Chart of Accounts'!A:B,2,FALSE)</f>
        <v>Bank Charges</v>
      </c>
      <c r="D2554" s="177" t="s">
        <v>265</v>
      </c>
      <c r="E2554" s="177" t="s">
        <v>264</v>
      </c>
      <c r="F2554" s="177" t="s">
        <v>2214</v>
      </c>
      <c r="G2554" s="177" t="s">
        <v>245</v>
      </c>
      <c r="H2554" s="177">
        <v>3.8</v>
      </c>
      <c r="I2554" s="177">
        <v>0</v>
      </c>
      <c r="J2554" s="177" t="s">
        <v>193</v>
      </c>
      <c r="K2554" s="177" t="s">
        <v>201</v>
      </c>
      <c r="L2554" s="177" t="s">
        <v>201</v>
      </c>
      <c r="M2554" s="177" t="s">
        <v>2256</v>
      </c>
    </row>
    <row r="2555" spans="1:13" x14ac:dyDescent="0.25">
      <c r="A2555" s="179">
        <v>43131</v>
      </c>
      <c r="B2555" s="177">
        <v>4505</v>
      </c>
      <c r="C2555" s="177" t="str">
        <f>VLOOKUP(B2555,'Chart of Accounts'!A:B,2,FALSE)</f>
        <v>Bank Charges</v>
      </c>
      <c r="D2555" s="177" t="s">
        <v>265</v>
      </c>
      <c r="E2555" s="177" t="s">
        <v>264</v>
      </c>
      <c r="F2555" s="177" t="s">
        <v>2213</v>
      </c>
      <c r="G2555" s="177" t="s">
        <v>245</v>
      </c>
      <c r="H2555" s="177">
        <v>3.8</v>
      </c>
      <c r="I2555" s="177">
        <v>0</v>
      </c>
      <c r="J2555" s="177" t="s">
        <v>193</v>
      </c>
      <c r="K2555" s="177" t="s">
        <v>201</v>
      </c>
      <c r="L2555" s="177" t="s">
        <v>201</v>
      </c>
      <c r="M2555" s="177" t="s">
        <v>2256</v>
      </c>
    </row>
    <row r="2556" spans="1:13" x14ac:dyDescent="0.25">
      <c r="A2556" s="179">
        <v>43131</v>
      </c>
      <c r="B2556" s="177">
        <v>4505</v>
      </c>
      <c r="C2556" s="177" t="str">
        <f>VLOOKUP(B2556,'Chart of Accounts'!A:B,2,FALSE)</f>
        <v>Bank Charges</v>
      </c>
      <c r="D2556" s="177" t="s">
        <v>265</v>
      </c>
      <c r="E2556" s="177" t="s">
        <v>264</v>
      </c>
      <c r="F2556" s="177" t="s">
        <v>2198</v>
      </c>
      <c r="G2556" s="177" t="s">
        <v>245</v>
      </c>
      <c r="H2556" s="177">
        <v>3.8</v>
      </c>
      <c r="I2556" s="177">
        <v>0</v>
      </c>
      <c r="J2556" s="177" t="s">
        <v>193</v>
      </c>
      <c r="K2556" s="177" t="s">
        <v>201</v>
      </c>
      <c r="L2556" s="177" t="s">
        <v>201</v>
      </c>
      <c r="M2556" s="177" t="s">
        <v>2256</v>
      </c>
    </row>
    <row r="2557" spans="1:13" x14ac:dyDescent="0.25">
      <c r="A2557" s="179">
        <v>43131</v>
      </c>
      <c r="B2557" s="177">
        <v>4505</v>
      </c>
      <c r="C2557" s="177" t="str">
        <f>VLOOKUP(B2557,'Chart of Accounts'!A:B,2,FALSE)</f>
        <v>Bank Charges</v>
      </c>
      <c r="D2557" s="177" t="s">
        <v>265</v>
      </c>
      <c r="E2557" s="177" t="s">
        <v>264</v>
      </c>
      <c r="F2557" s="177" t="s">
        <v>451</v>
      </c>
      <c r="G2557" s="177" t="s">
        <v>245</v>
      </c>
      <c r="H2557" s="177">
        <v>3.8</v>
      </c>
      <c r="I2557" s="177">
        <v>0</v>
      </c>
      <c r="J2557" s="177" t="s">
        <v>193</v>
      </c>
      <c r="K2557" s="177" t="s">
        <v>201</v>
      </c>
      <c r="L2557" s="177" t="s">
        <v>201</v>
      </c>
      <c r="M2557" s="177" t="s">
        <v>2256</v>
      </c>
    </row>
    <row r="2558" spans="1:13" x14ac:dyDescent="0.25">
      <c r="A2558" s="179">
        <v>43131</v>
      </c>
      <c r="B2558" s="177">
        <v>4505</v>
      </c>
      <c r="C2558" s="177" t="str">
        <f>VLOOKUP(B2558,'Chart of Accounts'!A:B,2,FALSE)</f>
        <v>Bank Charges</v>
      </c>
      <c r="D2558" s="177" t="s">
        <v>265</v>
      </c>
      <c r="E2558" s="177" t="s">
        <v>264</v>
      </c>
      <c r="F2558" s="177" t="s">
        <v>2212</v>
      </c>
      <c r="G2558" s="177" t="s">
        <v>245</v>
      </c>
      <c r="H2558" s="177">
        <v>3.8</v>
      </c>
      <c r="I2558" s="177">
        <v>0</v>
      </c>
      <c r="J2558" s="177" t="s">
        <v>193</v>
      </c>
      <c r="K2558" s="177" t="s">
        <v>201</v>
      </c>
      <c r="L2558" s="177" t="s">
        <v>201</v>
      </c>
      <c r="M2558" s="177" t="s">
        <v>2256</v>
      </c>
    </row>
    <row r="2559" spans="1:13" x14ac:dyDescent="0.25">
      <c r="A2559" s="179">
        <v>43131</v>
      </c>
      <c r="B2559" s="177">
        <v>4505</v>
      </c>
      <c r="C2559" s="177" t="str">
        <f>VLOOKUP(B2559,'Chart of Accounts'!A:B,2,FALSE)</f>
        <v>Bank Charges</v>
      </c>
      <c r="D2559" s="177" t="s">
        <v>265</v>
      </c>
      <c r="E2559" s="177" t="s">
        <v>264</v>
      </c>
      <c r="F2559" s="177" t="s">
        <v>2197</v>
      </c>
      <c r="G2559" s="177" t="s">
        <v>245</v>
      </c>
      <c r="H2559" s="177">
        <v>3.8</v>
      </c>
      <c r="I2559" s="177">
        <v>0</v>
      </c>
      <c r="J2559" s="177" t="s">
        <v>193</v>
      </c>
      <c r="K2559" s="177" t="s">
        <v>201</v>
      </c>
      <c r="L2559" s="177" t="s">
        <v>201</v>
      </c>
      <c r="M2559" s="177" t="s">
        <v>2256</v>
      </c>
    </row>
    <row r="2560" spans="1:13" x14ac:dyDescent="0.25">
      <c r="A2560" s="179">
        <v>43131</v>
      </c>
      <c r="B2560" s="177">
        <v>4505</v>
      </c>
      <c r="C2560" s="177" t="str">
        <f>VLOOKUP(B2560,'Chart of Accounts'!A:B,2,FALSE)</f>
        <v>Bank Charges</v>
      </c>
      <c r="D2560" s="177" t="s">
        <v>265</v>
      </c>
      <c r="E2560" s="177" t="s">
        <v>264</v>
      </c>
      <c r="F2560" s="177" t="s">
        <v>450</v>
      </c>
      <c r="G2560" s="177" t="s">
        <v>245</v>
      </c>
      <c r="H2560" s="177">
        <v>3.8</v>
      </c>
      <c r="I2560" s="177">
        <v>0</v>
      </c>
      <c r="J2560" s="177" t="s">
        <v>193</v>
      </c>
      <c r="K2560" s="177" t="s">
        <v>201</v>
      </c>
      <c r="L2560" s="177" t="s">
        <v>201</v>
      </c>
      <c r="M2560" s="177" t="s">
        <v>2256</v>
      </c>
    </row>
    <row r="2561" spans="1:13" x14ac:dyDescent="0.25">
      <c r="A2561" s="179">
        <v>43131</v>
      </c>
      <c r="B2561" s="177">
        <v>4505</v>
      </c>
      <c r="C2561" s="177" t="str">
        <f>VLOOKUP(B2561,'Chart of Accounts'!A:B,2,FALSE)</f>
        <v>Bank Charges</v>
      </c>
      <c r="D2561" s="177" t="s">
        <v>265</v>
      </c>
      <c r="E2561" s="177" t="s">
        <v>264</v>
      </c>
      <c r="F2561" s="177" t="s">
        <v>2196</v>
      </c>
      <c r="G2561" s="177" t="s">
        <v>245</v>
      </c>
      <c r="H2561" s="177">
        <v>3.8</v>
      </c>
      <c r="I2561" s="177">
        <v>0</v>
      </c>
      <c r="J2561" s="177" t="s">
        <v>193</v>
      </c>
      <c r="K2561" s="177" t="s">
        <v>201</v>
      </c>
      <c r="L2561" s="177" t="s">
        <v>201</v>
      </c>
      <c r="M2561" s="177" t="s">
        <v>2256</v>
      </c>
    </row>
    <row r="2562" spans="1:13" x14ac:dyDescent="0.25">
      <c r="A2562" s="179">
        <v>43131</v>
      </c>
      <c r="B2562" s="177">
        <v>4505</v>
      </c>
      <c r="C2562" s="177" t="str">
        <f>VLOOKUP(B2562,'Chart of Accounts'!A:B,2,FALSE)</f>
        <v>Bank Charges</v>
      </c>
      <c r="D2562" s="177" t="s">
        <v>265</v>
      </c>
      <c r="E2562" s="177" t="s">
        <v>264</v>
      </c>
      <c r="F2562" s="177" t="s">
        <v>2195</v>
      </c>
      <c r="G2562" s="177" t="s">
        <v>245</v>
      </c>
      <c r="H2562" s="177">
        <v>3.8</v>
      </c>
      <c r="I2562" s="177">
        <v>0</v>
      </c>
      <c r="J2562" s="177" t="s">
        <v>193</v>
      </c>
      <c r="K2562" s="177" t="s">
        <v>201</v>
      </c>
      <c r="L2562" s="177" t="s">
        <v>201</v>
      </c>
      <c r="M2562" s="177" t="s">
        <v>2256</v>
      </c>
    </row>
    <row r="2563" spans="1:13" x14ac:dyDescent="0.25">
      <c r="A2563" s="179">
        <v>43131</v>
      </c>
      <c r="B2563" s="177">
        <v>4505</v>
      </c>
      <c r="C2563" s="177" t="str">
        <f>VLOOKUP(B2563,'Chart of Accounts'!A:B,2,FALSE)</f>
        <v>Bank Charges</v>
      </c>
      <c r="D2563" s="177" t="s">
        <v>265</v>
      </c>
      <c r="E2563" s="177" t="s">
        <v>264</v>
      </c>
      <c r="F2563" s="177" t="s">
        <v>447</v>
      </c>
      <c r="G2563" s="177" t="s">
        <v>245</v>
      </c>
      <c r="H2563" s="177">
        <v>3.8</v>
      </c>
      <c r="I2563" s="177">
        <v>0</v>
      </c>
      <c r="J2563" s="177" t="s">
        <v>193</v>
      </c>
      <c r="K2563" s="177" t="s">
        <v>201</v>
      </c>
      <c r="L2563" s="177" t="s">
        <v>201</v>
      </c>
      <c r="M2563" s="177" t="s">
        <v>2256</v>
      </c>
    </row>
    <row r="2564" spans="1:13" x14ac:dyDescent="0.25">
      <c r="A2564" s="179">
        <v>43131</v>
      </c>
      <c r="B2564" s="177">
        <v>4505</v>
      </c>
      <c r="C2564" s="177" t="str">
        <f>VLOOKUP(B2564,'Chart of Accounts'!A:B,2,FALSE)</f>
        <v>Bank Charges</v>
      </c>
      <c r="D2564" s="177" t="s">
        <v>265</v>
      </c>
      <c r="E2564" s="177" t="s">
        <v>264</v>
      </c>
      <c r="F2564" s="177" t="s">
        <v>446</v>
      </c>
      <c r="G2564" s="177" t="s">
        <v>245</v>
      </c>
      <c r="H2564" s="177">
        <v>3.8</v>
      </c>
      <c r="I2564" s="177">
        <v>0</v>
      </c>
      <c r="J2564" s="177" t="s">
        <v>193</v>
      </c>
      <c r="K2564" s="177" t="s">
        <v>201</v>
      </c>
      <c r="L2564" s="177" t="s">
        <v>201</v>
      </c>
      <c r="M2564" s="177" t="s">
        <v>2256</v>
      </c>
    </row>
    <row r="2565" spans="1:13" x14ac:dyDescent="0.25">
      <c r="A2565" s="179">
        <v>43131</v>
      </c>
      <c r="B2565" s="177">
        <v>4505</v>
      </c>
      <c r="C2565" s="177" t="str">
        <f>VLOOKUP(B2565,'Chart of Accounts'!A:B,2,FALSE)</f>
        <v>Bank Charges</v>
      </c>
      <c r="D2565" s="177" t="s">
        <v>265</v>
      </c>
      <c r="E2565" s="177" t="s">
        <v>264</v>
      </c>
      <c r="F2565" s="177" t="s">
        <v>445</v>
      </c>
      <c r="G2565" s="177" t="s">
        <v>245</v>
      </c>
      <c r="H2565" s="177">
        <v>3.8</v>
      </c>
      <c r="I2565" s="177">
        <v>0</v>
      </c>
      <c r="J2565" s="177" t="s">
        <v>193</v>
      </c>
      <c r="K2565" s="177" t="s">
        <v>201</v>
      </c>
      <c r="L2565" s="177" t="s">
        <v>201</v>
      </c>
      <c r="M2565" s="177" t="s">
        <v>2256</v>
      </c>
    </row>
    <row r="2566" spans="1:13" x14ac:dyDescent="0.25">
      <c r="A2566" s="179">
        <v>43131</v>
      </c>
      <c r="B2566" s="177">
        <v>4505</v>
      </c>
      <c r="C2566" s="177" t="str">
        <f>VLOOKUP(B2566,'Chart of Accounts'!A:B,2,FALSE)</f>
        <v>Bank Charges</v>
      </c>
      <c r="D2566" s="177" t="s">
        <v>265</v>
      </c>
      <c r="E2566" s="177" t="s">
        <v>264</v>
      </c>
      <c r="F2566" s="177" t="s">
        <v>445</v>
      </c>
      <c r="G2566" s="177" t="s">
        <v>245</v>
      </c>
      <c r="H2566" s="177">
        <v>3.8</v>
      </c>
      <c r="I2566" s="177">
        <v>0</v>
      </c>
      <c r="J2566" s="177" t="s">
        <v>193</v>
      </c>
      <c r="K2566" s="177" t="s">
        <v>201</v>
      </c>
      <c r="L2566" s="177" t="s">
        <v>201</v>
      </c>
      <c r="M2566" s="177" t="s">
        <v>2256</v>
      </c>
    </row>
    <row r="2567" spans="1:13" x14ac:dyDescent="0.25">
      <c r="A2567" s="179">
        <v>43131</v>
      </c>
      <c r="B2567" s="177">
        <v>4505</v>
      </c>
      <c r="C2567" s="177" t="str">
        <f>VLOOKUP(B2567,'Chart of Accounts'!A:B,2,FALSE)</f>
        <v>Bank Charges</v>
      </c>
      <c r="D2567" s="177" t="s">
        <v>265</v>
      </c>
      <c r="E2567" s="177" t="s">
        <v>264</v>
      </c>
      <c r="F2567" s="177" t="s">
        <v>444</v>
      </c>
      <c r="G2567" s="177" t="s">
        <v>245</v>
      </c>
      <c r="H2567" s="177">
        <v>3.8</v>
      </c>
      <c r="I2567" s="177">
        <v>0</v>
      </c>
      <c r="J2567" s="177" t="s">
        <v>193</v>
      </c>
      <c r="K2567" s="177" t="s">
        <v>201</v>
      </c>
      <c r="L2567" s="177" t="s">
        <v>201</v>
      </c>
      <c r="M2567" s="177" t="s">
        <v>2256</v>
      </c>
    </row>
    <row r="2568" spans="1:13" x14ac:dyDescent="0.25">
      <c r="A2568" s="179">
        <v>43131</v>
      </c>
      <c r="B2568" s="177">
        <v>4505</v>
      </c>
      <c r="C2568" s="177" t="str">
        <f>VLOOKUP(B2568,'Chart of Accounts'!A:B,2,FALSE)</f>
        <v>Bank Charges</v>
      </c>
      <c r="D2568" s="177" t="s">
        <v>265</v>
      </c>
      <c r="E2568" s="177" t="s">
        <v>264</v>
      </c>
      <c r="F2568" s="177" t="s">
        <v>443</v>
      </c>
      <c r="G2568" s="177" t="s">
        <v>245</v>
      </c>
      <c r="H2568" s="177">
        <v>3.8</v>
      </c>
      <c r="I2568" s="177">
        <v>0</v>
      </c>
      <c r="J2568" s="177" t="s">
        <v>193</v>
      </c>
      <c r="K2568" s="177" t="s">
        <v>201</v>
      </c>
      <c r="L2568" s="177" t="s">
        <v>201</v>
      </c>
      <c r="M2568" s="177" t="s">
        <v>2256</v>
      </c>
    </row>
    <row r="2569" spans="1:13" x14ac:dyDescent="0.25">
      <c r="A2569" s="179">
        <v>43131</v>
      </c>
      <c r="B2569" s="177">
        <v>4505</v>
      </c>
      <c r="C2569" s="177" t="str">
        <f>VLOOKUP(B2569,'Chart of Accounts'!A:B,2,FALSE)</f>
        <v>Bank Charges</v>
      </c>
      <c r="D2569" s="177" t="s">
        <v>265</v>
      </c>
      <c r="E2569" s="177" t="s">
        <v>264</v>
      </c>
      <c r="F2569" s="177" t="s">
        <v>405</v>
      </c>
      <c r="G2569" s="177" t="s">
        <v>245</v>
      </c>
      <c r="H2569" s="177">
        <v>3.8</v>
      </c>
      <c r="I2569" s="177">
        <v>0</v>
      </c>
      <c r="J2569" s="177" t="s">
        <v>193</v>
      </c>
      <c r="K2569" s="177" t="s">
        <v>201</v>
      </c>
      <c r="L2569" s="177" t="s">
        <v>201</v>
      </c>
      <c r="M2569" s="177" t="s">
        <v>2256</v>
      </c>
    </row>
    <row r="2570" spans="1:13" x14ac:dyDescent="0.25">
      <c r="A2570" s="179">
        <v>43131</v>
      </c>
      <c r="B2570" s="177">
        <v>4505</v>
      </c>
      <c r="C2570" s="177" t="str">
        <f>VLOOKUP(B2570,'Chart of Accounts'!A:B,2,FALSE)</f>
        <v>Bank Charges</v>
      </c>
      <c r="D2570" s="177" t="s">
        <v>265</v>
      </c>
      <c r="E2570" s="177" t="s">
        <v>264</v>
      </c>
      <c r="F2570" s="177" t="s">
        <v>442</v>
      </c>
      <c r="G2570" s="177" t="s">
        <v>245</v>
      </c>
      <c r="H2570" s="177">
        <v>3.8</v>
      </c>
      <c r="I2570" s="177">
        <v>0</v>
      </c>
      <c r="J2570" s="177" t="s">
        <v>193</v>
      </c>
      <c r="K2570" s="177" t="s">
        <v>201</v>
      </c>
      <c r="L2570" s="177" t="s">
        <v>201</v>
      </c>
      <c r="M2570" s="177" t="s">
        <v>2256</v>
      </c>
    </row>
    <row r="2571" spans="1:13" x14ac:dyDescent="0.25">
      <c r="A2571" s="179">
        <v>43131</v>
      </c>
      <c r="B2571" s="177">
        <v>4505</v>
      </c>
      <c r="C2571" s="177" t="str">
        <f>VLOOKUP(B2571,'Chart of Accounts'!A:B,2,FALSE)</f>
        <v>Bank Charges</v>
      </c>
      <c r="D2571" s="177" t="s">
        <v>265</v>
      </c>
      <c r="E2571" s="177" t="s">
        <v>264</v>
      </c>
      <c r="F2571" s="177" t="s">
        <v>441</v>
      </c>
      <c r="G2571" s="177" t="s">
        <v>245</v>
      </c>
      <c r="H2571" s="177">
        <v>3.8</v>
      </c>
      <c r="I2571" s="177">
        <v>0</v>
      </c>
      <c r="J2571" s="177" t="s">
        <v>193</v>
      </c>
      <c r="K2571" s="177" t="s">
        <v>201</v>
      </c>
      <c r="L2571" s="177" t="s">
        <v>201</v>
      </c>
      <c r="M2571" s="177" t="s">
        <v>2256</v>
      </c>
    </row>
    <row r="2572" spans="1:13" x14ac:dyDescent="0.25">
      <c r="A2572" s="179">
        <v>43131</v>
      </c>
      <c r="B2572" s="177">
        <v>4505</v>
      </c>
      <c r="C2572" s="177" t="str">
        <f>VLOOKUP(B2572,'Chart of Accounts'!A:B,2,FALSE)</f>
        <v>Bank Charges</v>
      </c>
      <c r="D2572" s="177" t="s">
        <v>265</v>
      </c>
      <c r="E2572" s="177" t="s">
        <v>264</v>
      </c>
      <c r="F2572" s="177" t="s">
        <v>440</v>
      </c>
      <c r="G2572" s="177" t="s">
        <v>245</v>
      </c>
      <c r="H2572" s="177">
        <v>3.8</v>
      </c>
      <c r="I2572" s="177">
        <v>0</v>
      </c>
      <c r="J2572" s="177" t="s">
        <v>193</v>
      </c>
      <c r="K2572" s="177" t="s">
        <v>201</v>
      </c>
      <c r="L2572" s="177" t="s">
        <v>201</v>
      </c>
      <c r="M2572" s="177" t="s">
        <v>2256</v>
      </c>
    </row>
    <row r="2573" spans="1:13" x14ac:dyDescent="0.25">
      <c r="A2573" s="179">
        <v>43131</v>
      </c>
      <c r="B2573" s="177">
        <v>4505</v>
      </c>
      <c r="C2573" s="177" t="str">
        <f>VLOOKUP(B2573,'Chart of Accounts'!A:B,2,FALSE)</f>
        <v>Bank Charges</v>
      </c>
      <c r="D2573" s="177" t="s">
        <v>265</v>
      </c>
      <c r="E2573" s="177" t="s">
        <v>264</v>
      </c>
      <c r="F2573" s="177" t="s">
        <v>2194</v>
      </c>
      <c r="G2573" s="177" t="s">
        <v>245</v>
      </c>
      <c r="H2573" s="177">
        <v>3.8</v>
      </c>
      <c r="I2573" s="177">
        <v>0</v>
      </c>
      <c r="J2573" s="177" t="s">
        <v>193</v>
      </c>
      <c r="K2573" s="177" t="s">
        <v>201</v>
      </c>
      <c r="L2573" s="177" t="s">
        <v>201</v>
      </c>
      <c r="M2573" s="177" t="s">
        <v>2256</v>
      </c>
    </row>
    <row r="2574" spans="1:13" x14ac:dyDescent="0.25">
      <c r="A2574" s="179">
        <v>43131</v>
      </c>
      <c r="B2574" s="177">
        <v>4505</v>
      </c>
      <c r="C2574" s="177" t="str">
        <f>VLOOKUP(B2574,'Chart of Accounts'!A:B,2,FALSE)</f>
        <v>Bank Charges</v>
      </c>
      <c r="D2574" s="177" t="s">
        <v>265</v>
      </c>
      <c r="E2574" s="177" t="s">
        <v>264</v>
      </c>
      <c r="F2574" s="177" t="s">
        <v>2211</v>
      </c>
      <c r="G2574" s="177" t="s">
        <v>245</v>
      </c>
      <c r="H2574" s="177">
        <v>3.8</v>
      </c>
      <c r="I2574" s="177">
        <v>0</v>
      </c>
      <c r="J2574" s="177" t="s">
        <v>193</v>
      </c>
      <c r="K2574" s="177" t="s">
        <v>201</v>
      </c>
      <c r="L2574" s="177" t="s">
        <v>201</v>
      </c>
      <c r="M2574" s="177" t="s">
        <v>2256</v>
      </c>
    </row>
    <row r="2575" spans="1:13" x14ac:dyDescent="0.25">
      <c r="A2575" s="179">
        <v>43131</v>
      </c>
      <c r="B2575" s="177">
        <v>4505</v>
      </c>
      <c r="C2575" s="177" t="str">
        <f>VLOOKUP(B2575,'Chart of Accounts'!A:B,2,FALSE)</f>
        <v>Bank Charges</v>
      </c>
      <c r="D2575" s="177" t="s">
        <v>265</v>
      </c>
      <c r="E2575" s="177" t="s">
        <v>264</v>
      </c>
      <c r="F2575" s="177" t="s">
        <v>439</v>
      </c>
      <c r="G2575" s="177" t="s">
        <v>245</v>
      </c>
      <c r="H2575" s="177">
        <v>3.8</v>
      </c>
      <c r="I2575" s="177">
        <v>0</v>
      </c>
      <c r="J2575" s="177" t="s">
        <v>193</v>
      </c>
      <c r="K2575" s="177" t="s">
        <v>201</v>
      </c>
      <c r="L2575" s="177" t="s">
        <v>201</v>
      </c>
      <c r="M2575" s="177" t="s">
        <v>2256</v>
      </c>
    </row>
    <row r="2576" spans="1:13" x14ac:dyDescent="0.25">
      <c r="A2576" s="179">
        <v>43131</v>
      </c>
      <c r="B2576" s="177">
        <v>4505</v>
      </c>
      <c r="C2576" s="177" t="str">
        <f>VLOOKUP(B2576,'Chart of Accounts'!A:B,2,FALSE)</f>
        <v>Bank Charges</v>
      </c>
      <c r="D2576" s="177" t="s">
        <v>265</v>
      </c>
      <c r="E2576" s="177" t="s">
        <v>264</v>
      </c>
      <c r="F2576" s="177" t="s">
        <v>2181</v>
      </c>
      <c r="G2576" s="177" t="s">
        <v>245</v>
      </c>
      <c r="H2576" s="177">
        <v>3.8</v>
      </c>
      <c r="I2576" s="177">
        <v>0</v>
      </c>
      <c r="J2576" s="177" t="s">
        <v>193</v>
      </c>
      <c r="K2576" s="177" t="s">
        <v>201</v>
      </c>
      <c r="L2576" s="177" t="s">
        <v>201</v>
      </c>
      <c r="M2576" s="177" t="s">
        <v>2256</v>
      </c>
    </row>
    <row r="2577" spans="1:13" x14ac:dyDescent="0.25">
      <c r="A2577" s="179">
        <v>43131</v>
      </c>
      <c r="B2577" s="177">
        <v>4505</v>
      </c>
      <c r="C2577" s="177" t="str">
        <f>VLOOKUP(B2577,'Chart of Accounts'!A:B,2,FALSE)</f>
        <v>Bank Charges</v>
      </c>
      <c r="D2577" s="177" t="s">
        <v>265</v>
      </c>
      <c r="E2577" s="177" t="s">
        <v>264</v>
      </c>
      <c r="F2577" s="177" t="s">
        <v>2193</v>
      </c>
      <c r="G2577" s="177" t="s">
        <v>245</v>
      </c>
      <c r="H2577" s="177">
        <v>3.8</v>
      </c>
      <c r="I2577" s="177">
        <v>0</v>
      </c>
      <c r="J2577" s="177" t="s">
        <v>193</v>
      </c>
      <c r="K2577" s="177" t="s">
        <v>201</v>
      </c>
      <c r="L2577" s="177" t="s">
        <v>201</v>
      </c>
      <c r="M2577" s="177" t="s">
        <v>2256</v>
      </c>
    </row>
    <row r="2578" spans="1:13" x14ac:dyDescent="0.25">
      <c r="A2578" s="179">
        <v>43131</v>
      </c>
      <c r="B2578" s="177">
        <v>4505</v>
      </c>
      <c r="C2578" s="177" t="str">
        <f>VLOOKUP(B2578,'Chart of Accounts'!A:B,2,FALSE)</f>
        <v>Bank Charges</v>
      </c>
      <c r="D2578" s="177" t="s">
        <v>265</v>
      </c>
      <c r="E2578" s="177" t="s">
        <v>264</v>
      </c>
      <c r="F2578" s="177" t="s">
        <v>2192</v>
      </c>
      <c r="G2578" s="177" t="s">
        <v>245</v>
      </c>
      <c r="H2578" s="177">
        <v>3.8</v>
      </c>
      <c r="I2578" s="177">
        <v>0</v>
      </c>
      <c r="J2578" s="177" t="s">
        <v>193</v>
      </c>
      <c r="K2578" s="177" t="s">
        <v>201</v>
      </c>
      <c r="L2578" s="177" t="s">
        <v>201</v>
      </c>
      <c r="M2578" s="177" t="s">
        <v>2256</v>
      </c>
    </row>
    <row r="2579" spans="1:13" x14ac:dyDescent="0.25">
      <c r="A2579" s="179">
        <v>43131</v>
      </c>
      <c r="B2579" s="177">
        <v>4505</v>
      </c>
      <c r="C2579" s="177" t="str">
        <f>VLOOKUP(B2579,'Chart of Accounts'!A:B,2,FALSE)</f>
        <v>Bank Charges</v>
      </c>
      <c r="D2579" s="177" t="s">
        <v>265</v>
      </c>
      <c r="E2579" s="177" t="s">
        <v>264</v>
      </c>
      <c r="F2579" s="177" t="s">
        <v>2236</v>
      </c>
      <c r="G2579" s="177" t="s">
        <v>245</v>
      </c>
      <c r="H2579" s="177">
        <v>3.8</v>
      </c>
      <c r="I2579" s="177">
        <v>0</v>
      </c>
      <c r="J2579" s="177" t="s">
        <v>193</v>
      </c>
      <c r="K2579" s="177" t="s">
        <v>201</v>
      </c>
      <c r="L2579" s="177" t="s">
        <v>201</v>
      </c>
      <c r="M2579" s="177" t="s">
        <v>2256</v>
      </c>
    </row>
    <row r="2580" spans="1:13" x14ac:dyDescent="0.25">
      <c r="A2580" s="179">
        <v>43131</v>
      </c>
      <c r="B2580" s="177">
        <v>4505</v>
      </c>
      <c r="C2580" s="177" t="str">
        <f>VLOOKUP(B2580,'Chart of Accounts'!A:B,2,FALSE)</f>
        <v>Bank Charges</v>
      </c>
      <c r="D2580" s="177" t="s">
        <v>265</v>
      </c>
      <c r="E2580" s="177" t="s">
        <v>264</v>
      </c>
      <c r="F2580" s="177" t="s">
        <v>437</v>
      </c>
      <c r="G2580" s="177" t="s">
        <v>245</v>
      </c>
      <c r="H2580" s="177">
        <v>3.8</v>
      </c>
      <c r="I2580" s="177">
        <v>0</v>
      </c>
      <c r="J2580" s="177" t="s">
        <v>193</v>
      </c>
      <c r="K2580" s="177" t="s">
        <v>201</v>
      </c>
      <c r="L2580" s="177" t="s">
        <v>201</v>
      </c>
      <c r="M2580" s="177" t="s">
        <v>2256</v>
      </c>
    </row>
    <row r="2581" spans="1:13" x14ac:dyDescent="0.25">
      <c r="A2581" s="179">
        <v>43131</v>
      </c>
      <c r="B2581" s="177">
        <v>4505</v>
      </c>
      <c r="C2581" s="177" t="str">
        <f>VLOOKUP(B2581,'Chart of Accounts'!A:B,2,FALSE)</f>
        <v>Bank Charges</v>
      </c>
      <c r="D2581" s="177" t="s">
        <v>265</v>
      </c>
      <c r="E2581" s="177" t="s">
        <v>264</v>
      </c>
      <c r="F2581" s="177" t="s">
        <v>2191</v>
      </c>
      <c r="G2581" s="177" t="s">
        <v>245</v>
      </c>
      <c r="H2581" s="177">
        <v>3.8</v>
      </c>
      <c r="I2581" s="177">
        <v>0</v>
      </c>
      <c r="J2581" s="177" t="s">
        <v>193</v>
      </c>
      <c r="K2581" s="177" t="s">
        <v>201</v>
      </c>
      <c r="L2581" s="177" t="s">
        <v>201</v>
      </c>
      <c r="M2581" s="177" t="s">
        <v>2256</v>
      </c>
    </row>
    <row r="2582" spans="1:13" x14ac:dyDescent="0.25">
      <c r="A2582" s="179">
        <v>43131</v>
      </c>
      <c r="B2582" s="177">
        <v>4505</v>
      </c>
      <c r="C2582" s="177" t="str">
        <f>VLOOKUP(B2582,'Chart of Accounts'!A:B,2,FALSE)</f>
        <v>Bank Charges</v>
      </c>
      <c r="D2582" s="177" t="s">
        <v>265</v>
      </c>
      <c r="E2582" s="177" t="s">
        <v>264</v>
      </c>
      <c r="F2582" s="177" t="s">
        <v>428</v>
      </c>
      <c r="G2582" s="177" t="s">
        <v>245</v>
      </c>
      <c r="H2582" s="177">
        <v>3.8</v>
      </c>
      <c r="I2582" s="177">
        <v>0</v>
      </c>
      <c r="J2582" s="177" t="s">
        <v>193</v>
      </c>
      <c r="K2582" s="177" t="s">
        <v>201</v>
      </c>
      <c r="L2582" s="177" t="s">
        <v>201</v>
      </c>
      <c r="M2582" s="177" t="s">
        <v>2256</v>
      </c>
    </row>
    <row r="2583" spans="1:13" x14ac:dyDescent="0.25">
      <c r="A2583" s="179">
        <v>43131</v>
      </c>
      <c r="B2583" s="177">
        <v>4505</v>
      </c>
      <c r="C2583" s="177" t="str">
        <f>VLOOKUP(B2583,'Chart of Accounts'!A:B,2,FALSE)</f>
        <v>Bank Charges</v>
      </c>
      <c r="D2583" s="177" t="s">
        <v>265</v>
      </c>
      <c r="E2583" s="177" t="s">
        <v>264</v>
      </c>
      <c r="F2583" s="177" t="s">
        <v>2190</v>
      </c>
      <c r="G2583" s="177" t="s">
        <v>245</v>
      </c>
      <c r="H2583" s="177">
        <v>3.8</v>
      </c>
      <c r="I2583" s="177">
        <v>0</v>
      </c>
      <c r="J2583" s="177" t="s">
        <v>193</v>
      </c>
      <c r="K2583" s="177" t="s">
        <v>201</v>
      </c>
      <c r="L2583" s="177" t="s">
        <v>201</v>
      </c>
      <c r="M2583" s="177" t="s">
        <v>2256</v>
      </c>
    </row>
    <row r="2584" spans="1:13" x14ac:dyDescent="0.25">
      <c r="A2584" s="179">
        <v>43131</v>
      </c>
      <c r="B2584" s="177">
        <v>4505</v>
      </c>
      <c r="C2584" s="177" t="str">
        <f>VLOOKUP(B2584,'Chart of Accounts'!A:B,2,FALSE)</f>
        <v>Bank Charges</v>
      </c>
      <c r="D2584" s="177" t="s">
        <v>265</v>
      </c>
      <c r="E2584" s="177" t="s">
        <v>264</v>
      </c>
      <c r="F2584" s="177" t="s">
        <v>434</v>
      </c>
      <c r="G2584" s="177" t="s">
        <v>245</v>
      </c>
      <c r="H2584" s="177">
        <v>3.8</v>
      </c>
      <c r="I2584" s="177">
        <v>0</v>
      </c>
      <c r="J2584" s="177" t="s">
        <v>193</v>
      </c>
      <c r="K2584" s="177" t="s">
        <v>201</v>
      </c>
      <c r="L2584" s="177" t="s">
        <v>201</v>
      </c>
      <c r="M2584" s="177" t="s">
        <v>2256</v>
      </c>
    </row>
    <row r="2585" spans="1:13" x14ac:dyDescent="0.25">
      <c r="A2585" s="179">
        <v>43131</v>
      </c>
      <c r="B2585" s="177">
        <v>4505</v>
      </c>
      <c r="C2585" s="177" t="str">
        <f>VLOOKUP(B2585,'Chart of Accounts'!A:B,2,FALSE)</f>
        <v>Bank Charges</v>
      </c>
      <c r="D2585" s="177" t="s">
        <v>265</v>
      </c>
      <c r="E2585" s="177" t="s">
        <v>264</v>
      </c>
      <c r="F2585" s="177" t="s">
        <v>2189</v>
      </c>
      <c r="G2585" s="177" t="s">
        <v>245</v>
      </c>
      <c r="H2585" s="177">
        <v>3.8</v>
      </c>
      <c r="I2585" s="177">
        <v>0</v>
      </c>
      <c r="J2585" s="177" t="s">
        <v>193</v>
      </c>
      <c r="K2585" s="177" t="s">
        <v>201</v>
      </c>
      <c r="L2585" s="177" t="s">
        <v>201</v>
      </c>
      <c r="M2585" s="177" t="s">
        <v>2256</v>
      </c>
    </row>
    <row r="2586" spans="1:13" x14ac:dyDescent="0.25">
      <c r="A2586" s="179">
        <v>43131</v>
      </c>
      <c r="B2586" s="177">
        <v>4505</v>
      </c>
      <c r="C2586" s="177" t="str">
        <f>VLOOKUP(B2586,'Chart of Accounts'!A:B,2,FALSE)</f>
        <v>Bank Charges</v>
      </c>
      <c r="D2586" s="177" t="s">
        <v>265</v>
      </c>
      <c r="E2586" s="177" t="s">
        <v>264</v>
      </c>
      <c r="F2586" s="177" t="s">
        <v>1436</v>
      </c>
      <c r="G2586" s="177" t="s">
        <v>245</v>
      </c>
      <c r="H2586" s="177">
        <v>3.8</v>
      </c>
      <c r="I2586" s="177">
        <v>0</v>
      </c>
      <c r="J2586" s="177" t="s">
        <v>193</v>
      </c>
      <c r="K2586" s="177" t="s">
        <v>201</v>
      </c>
      <c r="L2586" s="177" t="s">
        <v>201</v>
      </c>
      <c r="M2586" s="177" t="s">
        <v>2256</v>
      </c>
    </row>
    <row r="2587" spans="1:13" x14ac:dyDescent="0.25">
      <c r="A2587" s="179">
        <v>43131</v>
      </c>
      <c r="B2587" s="177">
        <v>4505</v>
      </c>
      <c r="C2587" s="177" t="str">
        <f>VLOOKUP(B2587,'Chart of Accounts'!A:B,2,FALSE)</f>
        <v>Bank Charges</v>
      </c>
      <c r="D2587" s="177" t="s">
        <v>265</v>
      </c>
      <c r="E2587" s="177" t="s">
        <v>264</v>
      </c>
      <c r="F2587" s="177" t="s">
        <v>2188</v>
      </c>
      <c r="G2587" s="177" t="s">
        <v>245</v>
      </c>
      <c r="H2587" s="177">
        <v>3.8</v>
      </c>
      <c r="I2587" s="177">
        <v>0</v>
      </c>
      <c r="J2587" s="177" t="s">
        <v>193</v>
      </c>
      <c r="K2587" s="177" t="s">
        <v>201</v>
      </c>
      <c r="L2587" s="177" t="s">
        <v>201</v>
      </c>
      <c r="M2587" s="177" t="s">
        <v>2256</v>
      </c>
    </row>
    <row r="2588" spans="1:13" x14ac:dyDescent="0.25">
      <c r="A2588" s="179">
        <v>43131</v>
      </c>
      <c r="B2588" s="177">
        <v>4505</v>
      </c>
      <c r="C2588" s="177" t="str">
        <f>VLOOKUP(B2588,'Chart of Accounts'!A:B,2,FALSE)</f>
        <v>Bank Charges</v>
      </c>
      <c r="D2588" s="177" t="s">
        <v>265</v>
      </c>
      <c r="E2588" s="177" t="s">
        <v>264</v>
      </c>
      <c r="F2588" s="177" t="s">
        <v>433</v>
      </c>
      <c r="G2588" s="177" t="s">
        <v>245</v>
      </c>
      <c r="H2588" s="177">
        <v>3.8</v>
      </c>
      <c r="I2588" s="177">
        <v>0</v>
      </c>
      <c r="J2588" s="177" t="s">
        <v>193</v>
      </c>
      <c r="K2588" s="177" t="s">
        <v>201</v>
      </c>
      <c r="L2588" s="177" t="s">
        <v>201</v>
      </c>
      <c r="M2588" s="177" t="s">
        <v>2256</v>
      </c>
    </row>
    <row r="2589" spans="1:13" x14ac:dyDescent="0.25">
      <c r="A2589" s="179">
        <v>43131</v>
      </c>
      <c r="B2589" s="177">
        <v>4505</v>
      </c>
      <c r="C2589" s="177" t="str">
        <f>VLOOKUP(B2589,'Chart of Accounts'!A:B,2,FALSE)</f>
        <v>Bank Charges</v>
      </c>
      <c r="D2589" s="177" t="s">
        <v>265</v>
      </c>
      <c r="E2589" s="177" t="s">
        <v>264</v>
      </c>
      <c r="F2589" s="177" t="s">
        <v>2187</v>
      </c>
      <c r="G2589" s="177" t="s">
        <v>245</v>
      </c>
      <c r="H2589" s="177">
        <v>3.8</v>
      </c>
      <c r="I2589" s="177">
        <v>0</v>
      </c>
      <c r="J2589" s="177" t="s">
        <v>193</v>
      </c>
      <c r="K2589" s="177" t="s">
        <v>201</v>
      </c>
      <c r="L2589" s="177" t="s">
        <v>201</v>
      </c>
      <c r="M2589" s="177" t="s">
        <v>2256</v>
      </c>
    </row>
    <row r="2590" spans="1:13" x14ac:dyDescent="0.25">
      <c r="A2590" s="179">
        <v>43131</v>
      </c>
      <c r="B2590" s="177">
        <v>4505</v>
      </c>
      <c r="C2590" s="177" t="str">
        <f>VLOOKUP(B2590,'Chart of Accounts'!A:B,2,FALSE)</f>
        <v>Bank Charges</v>
      </c>
      <c r="D2590" s="177" t="s">
        <v>265</v>
      </c>
      <c r="E2590" s="177" t="s">
        <v>264</v>
      </c>
      <c r="F2590" s="177" t="s">
        <v>2235</v>
      </c>
      <c r="G2590" s="177" t="s">
        <v>245</v>
      </c>
      <c r="H2590" s="177">
        <v>3.8</v>
      </c>
      <c r="I2590" s="177">
        <v>0</v>
      </c>
      <c r="J2590" s="177" t="s">
        <v>193</v>
      </c>
      <c r="K2590" s="177" t="s">
        <v>201</v>
      </c>
      <c r="L2590" s="177" t="s">
        <v>201</v>
      </c>
      <c r="M2590" s="177" t="s">
        <v>2256</v>
      </c>
    </row>
    <row r="2591" spans="1:13" x14ac:dyDescent="0.25">
      <c r="A2591" s="179">
        <v>43131</v>
      </c>
      <c r="B2591" s="177">
        <v>4505</v>
      </c>
      <c r="C2591" s="177" t="str">
        <f>VLOOKUP(B2591,'Chart of Accounts'!A:B,2,FALSE)</f>
        <v>Bank Charges</v>
      </c>
      <c r="D2591" s="177" t="s">
        <v>265</v>
      </c>
      <c r="E2591" s="177" t="s">
        <v>264</v>
      </c>
      <c r="F2591" s="177" t="s">
        <v>432</v>
      </c>
      <c r="G2591" s="177" t="s">
        <v>245</v>
      </c>
      <c r="H2591" s="177">
        <v>3.8</v>
      </c>
      <c r="I2591" s="177">
        <v>0</v>
      </c>
      <c r="J2591" s="177" t="s">
        <v>193</v>
      </c>
      <c r="K2591" s="177" t="s">
        <v>201</v>
      </c>
      <c r="L2591" s="177" t="s">
        <v>201</v>
      </c>
      <c r="M2591" s="177" t="s">
        <v>2256</v>
      </c>
    </row>
    <row r="2592" spans="1:13" x14ac:dyDescent="0.25">
      <c r="A2592" s="179">
        <v>43131</v>
      </c>
      <c r="B2592" s="177">
        <v>4505</v>
      </c>
      <c r="C2592" s="177" t="str">
        <f>VLOOKUP(B2592,'Chart of Accounts'!A:B,2,FALSE)</f>
        <v>Bank Charges</v>
      </c>
      <c r="D2592" s="177" t="s">
        <v>265</v>
      </c>
      <c r="E2592" s="177" t="s">
        <v>264</v>
      </c>
      <c r="F2592" s="177" t="s">
        <v>431</v>
      </c>
      <c r="G2592" s="177" t="s">
        <v>245</v>
      </c>
      <c r="H2592" s="177">
        <v>3.8</v>
      </c>
      <c r="I2592" s="177">
        <v>0</v>
      </c>
      <c r="J2592" s="177" t="s">
        <v>193</v>
      </c>
      <c r="K2592" s="177" t="s">
        <v>201</v>
      </c>
      <c r="L2592" s="177" t="s">
        <v>201</v>
      </c>
      <c r="M2592" s="177" t="s">
        <v>2256</v>
      </c>
    </row>
    <row r="2593" spans="1:13" x14ac:dyDescent="0.25">
      <c r="A2593" s="179">
        <v>43131</v>
      </c>
      <c r="B2593" s="177">
        <v>4505</v>
      </c>
      <c r="C2593" s="177" t="str">
        <f>VLOOKUP(B2593,'Chart of Accounts'!A:B,2,FALSE)</f>
        <v>Bank Charges</v>
      </c>
      <c r="D2593" s="177" t="s">
        <v>265</v>
      </c>
      <c r="E2593" s="177" t="s">
        <v>264</v>
      </c>
      <c r="F2593" s="177" t="s">
        <v>430</v>
      </c>
      <c r="G2593" s="177" t="s">
        <v>245</v>
      </c>
      <c r="H2593" s="177">
        <v>3.8</v>
      </c>
      <c r="I2593" s="177">
        <v>0</v>
      </c>
      <c r="J2593" s="177" t="s">
        <v>193</v>
      </c>
      <c r="K2593" s="177" t="s">
        <v>201</v>
      </c>
      <c r="L2593" s="177" t="s">
        <v>201</v>
      </c>
      <c r="M2593" s="177" t="s">
        <v>2256</v>
      </c>
    </row>
    <row r="2594" spans="1:13" x14ac:dyDescent="0.25">
      <c r="A2594" s="179">
        <v>43131</v>
      </c>
      <c r="B2594" s="177">
        <v>4505</v>
      </c>
      <c r="C2594" s="177" t="str">
        <f>VLOOKUP(B2594,'Chart of Accounts'!A:B,2,FALSE)</f>
        <v>Bank Charges</v>
      </c>
      <c r="D2594" s="177" t="s">
        <v>265</v>
      </c>
      <c r="E2594" s="177" t="s">
        <v>264</v>
      </c>
      <c r="F2594" s="177" t="s">
        <v>419</v>
      </c>
      <c r="G2594" s="177" t="s">
        <v>245</v>
      </c>
      <c r="H2594" s="177">
        <v>3.8</v>
      </c>
      <c r="I2594" s="177">
        <v>0</v>
      </c>
      <c r="J2594" s="177" t="s">
        <v>193</v>
      </c>
      <c r="K2594" s="177" t="s">
        <v>201</v>
      </c>
      <c r="L2594" s="177" t="s">
        <v>201</v>
      </c>
      <c r="M2594" s="177" t="s">
        <v>2256</v>
      </c>
    </row>
    <row r="2595" spans="1:13" x14ac:dyDescent="0.25">
      <c r="A2595" s="179">
        <v>43131</v>
      </c>
      <c r="B2595" s="177">
        <v>4505</v>
      </c>
      <c r="C2595" s="177" t="str">
        <f>VLOOKUP(B2595,'Chart of Accounts'!A:B,2,FALSE)</f>
        <v>Bank Charges</v>
      </c>
      <c r="D2595" s="177" t="s">
        <v>265</v>
      </c>
      <c r="E2595" s="177" t="s">
        <v>264</v>
      </c>
      <c r="F2595" s="177" t="s">
        <v>2210</v>
      </c>
      <c r="G2595" s="177" t="s">
        <v>245</v>
      </c>
      <c r="H2595" s="177">
        <v>3.8</v>
      </c>
      <c r="I2595" s="177">
        <v>0</v>
      </c>
      <c r="J2595" s="177" t="s">
        <v>193</v>
      </c>
      <c r="K2595" s="177" t="s">
        <v>201</v>
      </c>
      <c r="L2595" s="177" t="s">
        <v>201</v>
      </c>
      <c r="M2595" s="177" t="s">
        <v>2256</v>
      </c>
    </row>
    <row r="2596" spans="1:13" x14ac:dyDescent="0.25">
      <c r="A2596" s="179">
        <v>43131</v>
      </c>
      <c r="B2596" s="177">
        <v>4505</v>
      </c>
      <c r="C2596" s="177" t="str">
        <f>VLOOKUP(B2596,'Chart of Accounts'!A:B,2,FALSE)</f>
        <v>Bank Charges</v>
      </c>
      <c r="D2596" s="177" t="s">
        <v>265</v>
      </c>
      <c r="E2596" s="177" t="s">
        <v>264</v>
      </c>
      <c r="F2596" s="177" t="s">
        <v>2185</v>
      </c>
      <c r="G2596" s="177" t="s">
        <v>245</v>
      </c>
      <c r="H2596" s="177">
        <v>3.8</v>
      </c>
      <c r="I2596" s="177">
        <v>0</v>
      </c>
      <c r="J2596" s="177" t="s">
        <v>193</v>
      </c>
      <c r="K2596" s="177" t="s">
        <v>201</v>
      </c>
      <c r="L2596" s="177" t="s">
        <v>201</v>
      </c>
      <c r="M2596" s="177" t="s">
        <v>2256</v>
      </c>
    </row>
    <row r="2597" spans="1:13" x14ac:dyDescent="0.25">
      <c r="A2597" s="179">
        <v>43131</v>
      </c>
      <c r="B2597" s="177">
        <v>4505</v>
      </c>
      <c r="C2597" s="177" t="str">
        <f>VLOOKUP(B2597,'Chart of Accounts'!A:B,2,FALSE)</f>
        <v>Bank Charges</v>
      </c>
      <c r="D2597" s="177" t="s">
        <v>265</v>
      </c>
      <c r="E2597" s="177" t="s">
        <v>264</v>
      </c>
      <c r="F2597" s="177" t="s">
        <v>417</v>
      </c>
      <c r="G2597" s="177" t="s">
        <v>245</v>
      </c>
      <c r="H2597" s="177">
        <v>3.8</v>
      </c>
      <c r="I2597" s="177">
        <v>0</v>
      </c>
      <c r="J2597" s="177" t="s">
        <v>193</v>
      </c>
      <c r="K2597" s="177" t="s">
        <v>201</v>
      </c>
      <c r="L2597" s="177" t="s">
        <v>201</v>
      </c>
      <c r="M2597" s="177" t="s">
        <v>2256</v>
      </c>
    </row>
    <row r="2598" spans="1:13" x14ac:dyDescent="0.25">
      <c r="A2598" s="179">
        <v>43131</v>
      </c>
      <c r="B2598" s="177">
        <v>4505</v>
      </c>
      <c r="C2598" s="177" t="str">
        <f>VLOOKUP(B2598,'Chart of Accounts'!A:B,2,FALSE)</f>
        <v>Bank Charges</v>
      </c>
      <c r="D2598" s="177" t="s">
        <v>265</v>
      </c>
      <c r="E2598" s="177" t="s">
        <v>264</v>
      </c>
      <c r="F2598" s="177" t="s">
        <v>428</v>
      </c>
      <c r="G2598" s="177" t="s">
        <v>245</v>
      </c>
      <c r="H2598" s="177">
        <v>3.8</v>
      </c>
      <c r="I2598" s="177">
        <v>0</v>
      </c>
      <c r="J2598" s="177" t="s">
        <v>193</v>
      </c>
      <c r="K2598" s="177" t="s">
        <v>201</v>
      </c>
      <c r="L2598" s="177" t="s">
        <v>201</v>
      </c>
      <c r="M2598" s="177" t="s">
        <v>2256</v>
      </c>
    </row>
    <row r="2599" spans="1:13" x14ac:dyDescent="0.25">
      <c r="A2599" s="179">
        <v>43131</v>
      </c>
      <c r="B2599" s="177">
        <v>4505</v>
      </c>
      <c r="C2599" s="177" t="str">
        <f>VLOOKUP(B2599,'Chart of Accounts'!A:B,2,FALSE)</f>
        <v>Bank Charges</v>
      </c>
      <c r="D2599" s="177" t="s">
        <v>265</v>
      </c>
      <c r="E2599" s="177" t="s">
        <v>264</v>
      </c>
      <c r="F2599" s="177" t="s">
        <v>2209</v>
      </c>
      <c r="G2599" s="177" t="s">
        <v>245</v>
      </c>
      <c r="H2599" s="177">
        <v>3.8</v>
      </c>
      <c r="I2599" s="177">
        <v>0</v>
      </c>
      <c r="J2599" s="177" t="s">
        <v>193</v>
      </c>
      <c r="K2599" s="177" t="s">
        <v>201</v>
      </c>
      <c r="L2599" s="177" t="s">
        <v>201</v>
      </c>
      <c r="M2599" s="177" t="s">
        <v>2256</v>
      </c>
    </row>
    <row r="2600" spans="1:13" x14ac:dyDescent="0.25">
      <c r="A2600" s="179">
        <v>43131</v>
      </c>
      <c r="B2600" s="177">
        <v>4505</v>
      </c>
      <c r="C2600" s="177" t="str">
        <f>VLOOKUP(B2600,'Chart of Accounts'!A:B,2,FALSE)</f>
        <v>Bank Charges</v>
      </c>
      <c r="D2600" s="177" t="s">
        <v>265</v>
      </c>
      <c r="E2600" s="177" t="s">
        <v>264</v>
      </c>
      <c r="F2600" s="177" t="s">
        <v>2233</v>
      </c>
      <c r="G2600" s="177" t="s">
        <v>245</v>
      </c>
      <c r="H2600" s="177">
        <v>3.8</v>
      </c>
      <c r="I2600" s="177">
        <v>0</v>
      </c>
      <c r="J2600" s="177" t="s">
        <v>193</v>
      </c>
      <c r="K2600" s="177" t="s">
        <v>201</v>
      </c>
      <c r="L2600" s="177" t="s">
        <v>201</v>
      </c>
      <c r="M2600" s="177" t="s">
        <v>2256</v>
      </c>
    </row>
    <row r="2601" spans="1:13" x14ac:dyDescent="0.25">
      <c r="A2601" s="179">
        <v>43131</v>
      </c>
      <c r="B2601" s="177">
        <v>4505</v>
      </c>
      <c r="C2601" s="177" t="str">
        <f>VLOOKUP(B2601,'Chart of Accounts'!A:B,2,FALSE)</f>
        <v>Bank Charges</v>
      </c>
      <c r="D2601" s="177" t="s">
        <v>265</v>
      </c>
      <c r="E2601" s="177" t="s">
        <v>264</v>
      </c>
      <c r="F2601" s="177" t="s">
        <v>1442</v>
      </c>
      <c r="G2601" s="177" t="s">
        <v>245</v>
      </c>
      <c r="H2601" s="177">
        <v>3.8</v>
      </c>
      <c r="I2601" s="177">
        <v>0</v>
      </c>
      <c r="J2601" s="177" t="s">
        <v>193</v>
      </c>
      <c r="K2601" s="177" t="s">
        <v>201</v>
      </c>
      <c r="L2601" s="177" t="s">
        <v>201</v>
      </c>
      <c r="M2601" s="177" t="s">
        <v>2256</v>
      </c>
    </row>
    <row r="2602" spans="1:13" x14ac:dyDescent="0.25">
      <c r="A2602" s="179">
        <v>43131</v>
      </c>
      <c r="B2602" s="177">
        <v>4505</v>
      </c>
      <c r="C2602" s="177" t="str">
        <f>VLOOKUP(B2602,'Chart of Accounts'!A:B,2,FALSE)</f>
        <v>Bank Charges</v>
      </c>
      <c r="D2602" s="177" t="s">
        <v>265</v>
      </c>
      <c r="E2602" s="177" t="s">
        <v>264</v>
      </c>
      <c r="F2602" s="177" t="s">
        <v>2250</v>
      </c>
      <c r="G2602" s="177" t="s">
        <v>245</v>
      </c>
      <c r="H2602" s="177">
        <v>3.8</v>
      </c>
      <c r="I2602" s="177">
        <v>0</v>
      </c>
      <c r="J2602" s="177" t="s">
        <v>193</v>
      </c>
      <c r="K2602" s="177" t="s">
        <v>201</v>
      </c>
      <c r="L2602" s="177" t="s">
        <v>201</v>
      </c>
      <c r="M2602" s="177" t="s">
        <v>2256</v>
      </c>
    </row>
    <row r="2603" spans="1:13" x14ac:dyDescent="0.25">
      <c r="A2603" s="179">
        <v>43131</v>
      </c>
      <c r="B2603" s="177">
        <v>4505</v>
      </c>
      <c r="C2603" s="177" t="str">
        <f>VLOOKUP(B2603,'Chart of Accounts'!A:B,2,FALSE)</f>
        <v>Bank Charges</v>
      </c>
      <c r="D2603" s="177" t="s">
        <v>265</v>
      </c>
      <c r="E2603" s="177" t="s">
        <v>264</v>
      </c>
      <c r="F2603" s="177" t="s">
        <v>417</v>
      </c>
      <c r="G2603" s="177" t="s">
        <v>245</v>
      </c>
      <c r="H2603" s="177">
        <v>3.8</v>
      </c>
      <c r="I2603" s="177">
        <v>0</v>
      </c>
      <c r="J2603" s="177" t="s">
        <v>193</v>
      </c>
      <c r="K2603" s="177" t="s">
        <v>201</v>
      </c>
      <c r="L2603" s="177" t="s">
        <v>201</v>
      </c>
      <c r="M2603" s="177" t="s">
        <v>2256</v>
      </c>
    </row>
    <row r="2604" spans="1:13" x14ac:dyDescent="0.25">
      <c r="A2604" s="179">
        <v>43131</v>
      </c>
      <c r="B2604" s="177">
        <v>4505</v>
      </c>
      <c r="C2604" s="177" t="str">
        <f>VLOOKUP(B2604,'Chart of Accounts'!A:B,2,FALSE)</f>
        <v>Bank Charges</v>
      </c>
      <c r="D2604" s="177" t="s">
        <v>265</v>
      </c>
      <c r="E2604" s="177" t="s">
        <v>264</v>
      </c>
      <c r="F2604" s="177" t="s">
        <v>398</v>
      </c>
      <c r="G2604" s="177" t="s">
        <v>245</v>
      </c>
      <c r="H2604" s="177">
        <v>3.8</v>
      </c>
      <c r="I2604" s="177">
        <v>0</v>
      </c>
      <c r="J2604" s="177" t="s">
        <v>193</v>
      </c>
      <c r="K2604" s="177" t="s">
        <v>201</v>
      </c>
      <c r="L2604" s="177" t="s">
        <v>201</v>
      </c>
      <c r="M2604" s="177" t="s">
        <v>2256</v>
      </c>
    </row>
    <row r="2605" spans="1:13" x14ac:dyDescent="0.25">
      <c r="A2605" s="179">
        <v>43132</v>
      </c>
      <c r="B2605" s="177">
        <v>4505</v>
      </c>
      <c r="C2605" s="177" t="str">
        <f>VLOOKUP(B2605,'Chart of Accounts'!A:B,2,FALSE)</f>
        <v>Bank Charges</v>
      </c>
      <c r="D2605" s="177" t="s">
        <v>265</v>
      </c>
      <c r="E2605" s="177" t="s">
        <v>264</v>
      </c>
      <c r="F2605" s="177" t="s">
        <v>1834</v>
      </c>
      <c r="G2605" s="177" t="s">
        <v>245</v>
      </c>
      <c r="H2605" s="177">
        <v>-9.16</v>
      </c>
      <c r="I2605" s="177">
        <v>0</v>
      </c>
      <c r="J2605" s="177" t="s">
        <v>193</v>
      </c>
      <c r="K2605" s="177" t="s">
        <v>201</v>
      </c>
      <c r="L2605" s="177" t="s">
        <v>201</v>
      </c>
      <c r="M2605" s="177" t="s">
        <v>2255</v>
      </c>
    </row>
    <row r="2606" spans="1:13" x14ac:dyDescent="0.25">
      <c r="A2606" s="179">
        <v>43132</v>
      </c>
      <c r="B2606" s="177">
        <v>4505</v>
      </c>
      <c r="C2606" s="177" t="str">
        <f>VLOOKUP(B2606,'Chart of Accounts'!A:B,2,FALSE)</f>
        <v>Bank Charges</v>
      </c>
      <c r="D2606" s="177" t="s">
        <v>265</v>
      </c>
      <c r="E2606" s="177" t="s">
        <v>264</v>
      </c>
      <c r="F2606" s="177" t="s">
        <v>1834</v>
      </c>
      <c r="G2606" s="177" t="s">
        <v>245</v>
      </c>
      <c r="H2606" s="177">
        <v>-16.68</v>
      </c>
      <c r="I2606" s="177">
        <v>0</v>
      </c>
      <c r="J2606" s="177" t="s">
        <v>193</v>
      </c>
      <c r="K2606" s="177" t="s">
        <v>201</v>
      </c>
      <c r="L2606" s="177" t="s">
        <v>201</v>
      </c>
      <c r="M2606" s="177" t="s">
        <v>2254</v>
      </c>
    </row>
    <row r="2607" spans="1:13" x14ac:dyDescent="0.25">
      <c r="A2607" s="179">
        <v>43132</v>
      </c>
      <c r="B2607" s="177">
        <v>4505</v>
      </c>
      <c r="C2607" s="177" t="str">
        <f>VLOOKUP(B2607,'Chart of Accounts'!A:B,2,FALSE)</f>
        <v>Bank Charges</v>
      </c>
      <c r="D2607" s="177" t="s">
        <v>265</v>
      </c>
      <c r="E2607" s="177" t="s">
        <v>264</v>
      </c>
      <c r="F2607" s="177" t="s">
        <v>2206</v>
      </c>
      <c r="G2607" s="177" t="s">
        <v>245</v>
      </c>
      <c r="H2607" s="177">
        <v>-131.34</v>
      </c>
      <c r="I2607" s="177">
        <v>0</v>
      </c>
      <c r="J2607" s="177" t="s">
        <v>193</v>
      </c>
      <c r="K2607" s="177" t="s">
        <v>201</v>
      </c>
      <c r="L2607" s="177" t="s">
        <v>201</v>
      </c>
      <c r="M2607" s="177" t="s">
        <v>2253</v>
      </c>
    </row>
    <row r="2608" spans="1:13" x14ac:dyDescent="0.25">
      <c r="A2608" s="179">
        <v>43132</v>
      </c>
      <c r="B2608" s="177">
        <v>4505</v>
      </c>
      <c r="C2608" s="177" t="str">
        <f>VLOOKUP(B2608,'Chart of Accounts'!A:B,2,FALSE)</f>
        <v>Bank Charges</v>
      </c>
      <c r="D2608" s="177" t="s">
        <v>265</v>
      </c>
      <c r="E2608" s="177" t="s">
        <v>264</v>
      </c>
      <c r="F2608" s="177" t="s">
        <v>2252</v>
      </c>
      <c r="G2608" s="177" t="s">
        <v>245</v>
      </c>
      <c r="H2608" s="177">
        <v>-70.36</v>
      </c>
      <c r="I2608" s="177">
        <v>0</v>
      </c>
      <c r="J2608" s="177" t="s">
        <v>193</v>
      </c>
      <c r="K2608" s="177" t="s">
        <v>188</v>
      </c>
      <c r="L2608" s="177" t="s">
        <v>188</v>
      </c>
      <c r="M2608" s="177" t="s">
        <v>2251</v>
      </c>
    </row>
    <row r="2609" spans="1:13" x14ac:dyDescent="0.25">
      <c r="A2609" s="179">
        <v>43156</v>
      </c>
      <c r="B2609" s="177">
        <v>4505</v>
      </c>
      <c r="C2609" s="177" t="str">
        <f>VLOOKUP(B2609,'Chart of Accounts'!A:B,2,FALSE)</f>
        <v>Bank Charges</v>
      </c>
      <c r="D2609" s="177" t="s">
        <v>265</v>
      </c>
      <c r="E2609" s="177" t="s">
        <v>264</v>
      </c>
      <c r="F2609" s="177" t="s">
        <v>454</v>
      </c>
      <c r="G2609" s="177" t="s">
        <v>245</v>
      </c>
      <c r="H2609" s="177">
        <v>3.8</v>
      </c>
      <c r="I2609" s="177">
        <v>0</v>
      </c>
      <c r="J2609" s="177" t="s">
        <v>193</v>
      </c>
      <c r="K2609" s="177" t="s">
        <v>201</v>
      </c>
      <c r="L2609" s="177" t="s">
        <v>201</v>
      </c>
      <c r="M2609" s="177" t="s">
        <v>2249</v>
      </c>
    </row>
    <row r="2610" spans="1:13" x14ac:dyDescent="0.25">
      <c r="A2610" s="179">
        <v>43156</v>
      </c>
      <c r="B2610" s="177">
        <v>4505</v>
      </c>
      <c r="C2610" s="177" t="str">
        <f>VLOOKUP(B2610,'Chart of Accounts'!A:B,2,FALSE)</f>
        <v>Bank Charges</v>
      </c>
      <c r="D2610" s="177" t="s">
        <v>265</v>
      </c>
      <c r="E2610" s="177" t="s">
        <v>264</v>
      </c>
      <c r="F2610" s="177" t="s">
        <v>453</v>
      </c>
      <c r="G2610" s="177" t="s">
        <v>245</v>
      </c>
      <c r="H2610" s="177">
        <v>3.8</v>
      </c>
      <c r="I2610" s="177">
        <v>0</v>
      </c>
      <c r="J2610" s="177" t="s">
        <v>193</v>
      </c>
      <c r="K2610" s="177" t="s">
        <v>201</v>
      </c>
      <c r="L2610" s="177" t="s">
        <v>201</v>
      </c>
      <c r="M2610" s="177" t="s">
        <v>2249</v>
      </c>
    </row>
    <row r="2611" spans="1:13" x14ac:dyDescent="0.25">
      <c r="A2611" s="179">
        <v>43156</v>
      </c>
      <c r="B2611" s="177">
        <v>4505</v>
      </c>
      <c r="C2611" s="177" t="str">
        <f>VLOOKUP(B2611,'Chart of Accounts'!A:B,2,FALSE)</f>
        <v>Bank Charges</v>
      </c>
      <c r="D2611" s="177" t="s">
        <v>265</v>
      </c>
      <c r="E2611" s="177" t="s">
        <v>264</v>
      </c>
      <c r="F2611" s="177" t="s">
        <v>452</v>
      </c>
      <c r="G2611" s="177" t="s">
        <v>245</v>
      </c>
      <c r="H2611" s="177">
        <v>3.8</v>
      </c>
      <c r="I2611" s="177">
        <v>0</v>
      </c>
      <c r="J2611" s="177" t="s">
        <v>193</v>
      </c>
      <c r="K2611" s="177" t="s">
        <v>201</v>
      </c>
      <c r="L2611" s="177" t="s">
        <v>201</v>
      </c>
      <c r="M2611" s="177" t="s">
        <v>2249</v>
      </c>
    </row>
    <row r="2612" spans="1:13" x14ac:dyDescent="0.25">
      <c r="A2612" s="179">
        <v>43156</v>
      </c>
      <c r="B2612" s="177">
        <v>4505</v>
      </c>
      <c r="C2612" s="177" t="str">
        <f>VLOOKUP(B2612,'Chart of Accounts'!A:B,2,FALSE)</f>
        <v>Bank Charges</v>
      </c>
      <c r="D2612" s="177" t="s">
        <v>265</v>
      </c>
      <c r="E2612" s="177" t="s">
        <v>264</v>
      </c>
      <c r="F2612" s="177" t="s">
        <v>2214</v>
      </c>
      <c r="G2612" s="177" t="s">
        <v>245</v>
      </c>
      <c r="H2612" s="177">
        <v>3.8</v>
      </c>
      <c r="I2612" s="177">
        <v>0</v>
      </c>
      <c r="J2612" s="177" t="s">
        <v>193</v>
      </c>
      <c r="K2612" s="177" t="s">
        <v>201</v>
      </c>
      <c r="L2612" s="177" t="s">
        <v>201</v>
      </c>
      <c r="M2612" s="177" t="s">
        <v>2249</v>
      </c>
    </row>
    <row r="2613" spans="1:13" x14ac:dyDescent="0.25">
      <c r="A2613" s="179">
        <v>43156</v>
      </c>
      <c r="B2613" s="177">
        <v>4505</v>
      </c>
      <c r="C2613" s="177" t="str">
        <f>VLOOKUP(B2613,'Chart of Accounts'!A:B,2,FALSE)</f>
        <v>Bank Charges</v>
      </c>
      <c r="D2613" s="177" t="s">
        <v>265</v>
      </c>
      <c r="E2613" s="177" t="s">
        <v>264</v>
      </c>
      <c r="F2613" s="177" t="s">
        <v>2213</v>
      </c>
      <c r="G2613" s="177" t="s">
        <v>245</v>
      </c>
      <c r="H2613" s="177">
        <v>3.8</v>
      </c>
      <c r="I2613" s="177">
        <v>0</v>
      </c>
      <c r="J2613" s="177" t="s">
        <v>193</v>
      </c>
      <c r="K2613" s="177" t="s">
        <v>201</v>
      </c>
      <c r="L2613" s="177" t="s">
        <v>201</v>
      </c>
      <c r="M2613" s="177" t="s">
        <v>2249</v>
      </c>
    </row>
    <row r="2614" spans="1:13" x14ac:dyDescent="0.25">
      <c r="A2614" s="179">
        <v>43156</v>
      </c>
      <c r="B2614" s="177">
        <v>4505</v>
      </c>
      <c r="C2614" s="177" t="str">
        <f>VLOOKUP(B2614,'Chart of Accounts'!A:B,2,FALSE)</f>
        <v>Bank Charges</v>
      </c>
      <c r="D2614" s="177" t="s">
        <v>265</v>
      </c>
      <c r="E2614" s="177" t="s">
        <v>264</v>
      </c>
      <c r="F2614" s="177" t="s">
        <v>2198</v>
      </c>
      <c r="G2614" s="177" t="s">
        <v>245</v>
      </c>
      <c r="H2614" s="177">
        <v>3.8</v>
      </c>
      <c r="I2614" s="177">
        <v>0</v>
      </c>
      <c r="J2614" s="177" t="s">
        <v>193</v>
      </c>
      <c r="K2614" s="177" t="s">
        <v>201</v>
      </c>
      <c r="L2614" s="177" t="s">
        <v>201</v>
      </c>
      <c r="M2614" s="177" t="s">
        <v>2249</v>
      </c>
    </row>
    <row r="2615" spans="1:13" x14ac:dyDescent="0.25">
      <c r="A2615" s="179">
        <v>43156</v>
      </c>
      <c r="B2615" s="177">
        <v>4505</v>
      </c>
      <c r="C2615" s="177" t="str">
        <f>VLOOKUP(B2615,'Chart of Accounts'!A:B,2,FALSE)</f>
        <v>Bank Charges</v>
      </c>
      <c r="D2615" s="177" t="s">
        <v>265</v>
      </c>
      <c r="E2615" s="177" t="s">
        <v>264</v>
      </c>
      <c r="F2615" s="177" t="s">
        <v>451</v>
      </c>
      <c r="G2615" s="177" t="s">
        <v>245</v>
      </c>
      <c r="H2615" s="177">
        <v>3.8</v>
      </c>
      <c r="I2615" s="177">
        <v>0</v>
      </c>
      <c r="J2615" s="177" t="s">
        <v>193</v>
      </c>
      <c r="K2615" s="177" t="s">
        <v>201</v>
      </c>
      <c r="L2615" s="177" t="s">
        <v>201</v>
      </c>
      <c r="M2615" s="177" t="s">
        <v>2249</v>
      </c>
    </row>
    <row r="2616" spans="1:13" x14ac:dyDescent="0.25">
      <c r="A2616" s="179">
        <v>43156</v>
      </c>
      <c r="B2616" s="177">
        <v>4505</v>
      </c>
      <c r="C2616" s="177" t="str">
        <f>VLOOKUP(B2616,'Chart of Accounts'!A:B,2,FALSE)</f>
        <v>Bank Charges</v>
      </c>
      <c r="D2616" s="177" t="s">
        <v>265</v>
      </c>
      <c r="E2616" s="177" t="s">
        <v>264</v>
      </c>
      <c r="F2616" s="177" t="s">
        <v>2212</v>
      </c>
      <c r="G2616" s="177" t="s">
        <v>245</v>
      </c>
      <c r="H2616" s="177">
        <v>3.8</v>
      </c>
      <c r="I2616" s="177">
        <v>0</v>
      </c>
      <c r="J2616" s="177" t="s">
        <v>193</v>
      </c>
      <c r="K2616" s="177" t="s">
        <v>201</v>
      </c>
      <c r="L2616" s="177" t="s">
        <v>201</v>
      </c>
      <c r="M2616" s="177" t="s">
        <v>2249</v>
      </c>
    </row>
    <row r="2617" spans="1:13" x14ac:dyDescent="0.25">
      <c r="A2617" s="179">
        <v>43156</v>
      </c>
      <c r="B2617" s="177">
        <v>4505</v>
      </c>
      <c r="C2617" s="177" t="str">
        <f>VLOOKUP(B2617,'Chart of Accounts'!A:B,2,FALSE)</f>
        <v>Bank Charges</v>
      </c>
      <c r="D2617" s="177" t="s">
        <v>265</v>
      </c>
      <c r="E2617" s="177" t="s">
        <v>264</v>
      </c>
      <c r="F2617" s="177" t="s">
        <v>2197</v>
      </c>
      <c r="G2617" s="177" t="s">
        <v>245</v>
      </c>
      <c r="H2617" s="177">
        <v>3.8</v>
      </c>
      <c r="I2617" s="177">
        <v>0</v>
      </c>
      <c r="J2617" s="177" t="s">
        <v>193</v>
      </c>
      <c r="K2617" s="177" t="s">
        <v>201</v>
      </c>
      <c r="L2617" s="177" t="s">
        <v>201</v>
      </c>
      <c r="M2617" s="177" t="s">
        <v>2249</v>
      </c>
    </row>
    <row r="2618" spans="1:13" x14ac:dyDescent="0.25">
      <c r="A2618" s="179">
        <v>43156</v>
      </c>
      <c r="B2618" s="177">
        <v>4505</v>
      </c>
      <c r="C2618" s="177" t="str">
        <f>VLOOKUP(B2618,'Chart of Accounts'!A:B,2,FALSE)</f>
        <v>Bank Charges</v>
      </c>
      <c r="D2618" s="177" t="s">
        <v>265</v>
      </c>
      <c r="E2618" s="177" t="s">
        <v>264</v>
      </c>
      <c r="F2618" s="177" t="s">
        <v>450</v>
      </c>
      <c r="G2618" s="177" t="s">
        <v>245</v>
      </c>
      <c r="H2618" s="177">
        <v>3.8</v>
      </c>
      <c r="I2618" s="177">
        <v>0</v>
      </c>
      <c r="J2618" s="177" t="s">
        <v>193</v>
      </c>
      <c r="K2618" s="177" t="s">
        <v>201</v>
      </c>
      <c r="L2618" s="177" t="s">
        <v>201</v>
      </c>
      <c r="M2618" s="177" t="s">
        <v>2249</v>
      </c>
    </row>
    <row r="2619" spans="1:13" x14ac:dyDescent="0.25">
      <c r="A2619" s="179">
        <v>43156</v>
      </c>
      <c r="B2619" s="177">
        <v>4505</v>
      </c>
      <c r="C2619" s="177" t="str">
        <f>VLOOKUP(B2619,'Chart of Accounts'!A:B,2,FALSE)</f>
        <v>Bank Charges</v>
      </c>
      <c r="D2619" s="177" t="s">
        <v>265</v>
      </c>
      <c r="E2619" s="177" t="s">
        <v>264</v>
      </c>
      <c r="F2619" s="177" t="s">
        <v>2196</v>
      </c>
      <c r="G2619" s="177" t="s">
        <v>245</v>
      </c>
      <c r="H2619" s="177">
        <v>3.8</v>
      </c>
      <c r="I2619" s="177">
        <v>0</v>
      </c>
      <c r="J2619" s="177" t="s">
        <v>193</v>
      </c>
      <c r="K2619" s="177" t="s">
        <v>201</v>
      </c>
      <c r="L2619" s="177" t="s">
        <v>201</v>
      </c>
      <c r="M2619" s="177" t="s">
        <v>2249</v>
      </c>
    </row>
    <row r="2620" spans="1:13" x14ac:dyDescent="0.25">
      <c r="A2620" s="179">
        <v>43156</v>
      </c>
      <c r="B2620" s="177">
        <v>4505</v>
      </c>
      <c r="C2620" s="177" t="str">
        <f>VLOOKUP(B2620,'Chart of Accounts'!A:B,2,FALSE)</f>
        <v>Bank Charges</v>
      </c>
      <c r="D2620" s="177" t="s">
        <v>265</v>
      </c>
      <c r="E2620" s="177" t="s">
        <v>264</v>
      </c>
      <c r="F2620" s="177" t="s">
        <v>2195</v>
      </c>
      <c r="G2620" s="177" t="s">
        <v>245</v>
      </c>
      <c r="H2620" s="177">
        <v>3.8</v>
      </c>
      <c r="I2620" s="177">
        <v>0</v>
      </c>
      <c r="J2620" s="177" t="s">
        <v>193</v>
      </c>
      <c r="K2620" s="177" t="s">
        <v>201</v>
      </c>
      <c r="L2620" s="177" t="s">
        <v>201</v>
      </c>
      <c r="M2620" s="177" t="s">
        <v>2249</v>
      </c>
    </row>
    <row r="2621" spans="1:13" x14ac:dyDescent="0.25">
      <c r="A2621" s="179">
        <v>43156</v>
      </c>
      <c r="B2621" s="177">
        <v>4505</v>
      </c>
      <c r="C2621" s="177" t="str">
        <f>VLOOKUP(B2621,'Chart of Accounts'!A:B,2,FALSE)</f>
        <v>Bank Charges</v>
      </c>
      <c r="D2621" s="177" t="s">
        <v>265</v>
      </c>
      <c r="E2621" s="177" t="s">
        <v>264</v>
      </c>
      <c r="F2621" s="177" t="s">
        <v>447</v>
      </c>
      <c r="G2621" s="177" t="s">
        <v>245</v>
      </c>
      <c r="H2621" s="177">
        <v>3.8</v>
      </c>
      <c r="I2621" s="177">
        <v>0</v>
      </c>
      <c r="J2621" s="177" t="s">
        <v>193</v>
      </c>
      <c r="K2621" s="177" t="s">
        <v>201</v>
      </c>
      <c r="L2621" s="177" t="s">
        <v>201</v>
      </c>
      <c r="M2621" s="177" t="s">
        <v>2249</v>
      </c>
    </row>
    <row r="2622" spans="1:13" x14ac:dyDescent="0.25">
      <c r="A2622" s="179">
        <v>43156</v>
      </c>
      <c r="B2622" s="177">
        <v>4505</v>
      </c>
      <c r="C2622" s="177" t="str">
        <f>VLOOKUP(B2622,'Chart of Accounts'!A:B,2,FALSE)</f>
        <v>Bank Charges</v>
      </c>
      <c r="D2622" s="177" t="s">
        <v>265</v>
      </c>
      <c r="E2622" s="177" t="s">
        <v>264</v>
      </c>
      <c r="F2622" s="177" t="s">
        <v>446</v>
      </c>
      <c r="G2622" s="177" t="s">
        <v>245</v>
      </c>
      <c r="H2622" s="177">
        <v>3.8</v>
      </c>
      <c r="I2622" s="177">
        <v>0</v>
      </c>
      <c r="J2622" s="177" t="s">
        <v>193</v>
      </c>
      <c r="K2622" s="177" t="s">
        <v>201</v>
      </c>
      <c r="L2622" s="177" t="s">
        <v>201</v>
      </c>
      <c r="M2622" s="177" t="s">
        <v>2249</v>
      </c>
    </row>
    <row r="2623" spans="1:13" x14ac:dyDescent="0.25">
      <c r="A2623" s="179">
        <v>43156</v>
      </c>
      <c r="B2623" s="177">
        <v>4505</v>
      </c>
      <c r="C2623" s="177" t="str">
        <f>VLOOKUP(B2623,'Chart of Accounts'!A:B,2,FALSE)</f>
        <v>Bank Charges</v>
      </c>
      <c r="D2623" s="177" t="s">
        <v>265</v>
      </c>
      <c r="E2623" s="177" t="s">
        <v>264</v>
      </c>
      <c r="F2623" s="177" t="s">
        <v>445</v>
      </c>
      <c r="G2623" s="177" t="s">
        <v>245</v>
      </c>
      <c r="H2623" s="177">
        <v>3.8</v>
      </c>
      <c r="I2623" s="177">
        <v>0</v>
      </c>
      <c r="J2623" s="177" t="s">
        <v>193</v>
      </c>
      <c r="K2623" s="177" t="s">
        <v>201</v>
      </c>
      <c r="L2623" s="177" t="s">
        <v>201</v>
      </c>
      <c r="M2623" s="177" t="s">
        <v>2249</v>
      </c>
    </row>
    <row r="2624" spans="1:13" x14ac:dyDescent="0.25">
      <c r="A2624" s="179">
        <v>43156</v>
      </c>
      <c r="B2624" s="177">
        <v>4505</v>
      </c>
      <c r="C2624" s="177" t="str">
        <f>VLOOKUP(B2624,'Chart of Accounts'!A:B,2,FALSE)</f>
        <v>Bank Charges</v>
      </c>
      <c r="D2624" s="177" t="s">
        <v>265</v>
      </c>
      <c r="E2624" s="177" t="s">
        <v>264</v>
      </c>
      <c r="F2624" s="177" t="s">
        <v>445</v>
      </c>
      <c r="G2624" s="177" t="s">
        <v>245</v>
      </c>
      <c r="H2624" s="177">
        <v>3.8</v>
      </c>
      <c r="I2624" s="177">
        <v>0</v>
      </c>
      <c r="J2624" s="177" t="s">
        <v>193</v>
      </c>
      <c r="K2624" s="177" t="s">
        <v>201</v>
      </c>
      <c r="L2624" s="177" t="s">
        <v>201</v>
      </c>
      <c r="M2624" s="177" t="s">
        <v>2249</v>
      </c>
    </row>
    <row r="2625" spans="1:13" x14ac:dyDescent="0.25">
      <c r="A2625" s="179">
        <v>43156</v>
      </c>
      <c r="B2625" s="177">
        <v>4505</v>
      </c>
      <c r="C2625" s="177" t="str">
        <f>VLOOKUP(B2625,'Chart of Accounts'!A:B,2,FALSE)</f>
        <v>Bank Charges</v>
      </c>
      <c r="D2625" s="177" t="s">
        <v>265</v>
      </c>
      <c r="E2625" s="177" t="s">
        <v>264</v>
      </c>
      <c r="F2625" s="177" t="s">
        <v>444</v>
      </c>
      <c r="G2625" s="177" t="s">
        <v>245</v>
      </c>
      <c r="H2625" s="177">
        <v>3.8</v>
      </c>
      <c r="I2625" s="177">
        <v>0</v>
      </c>
      <c r="J2625" s="177" t="s">
        <v>193</v>
      </c>
      <c r="K2625" s="177" t="s">
        <v>201</v>
      </c>
      <c r="L2625" s="177" t="s">
        <v>201</v>
      </c>
      <c r="M2625" s="177" t="s">
        <v>2249</v>
      </c>
    </row>
    <row r="2626" spans="1:13" x14ac:dyDescent="0.25">
      <c r="A2626" s="179">
        <v>43156</v>
      </c>
      <c r="B2626" s="177">
        <v>4505</v>
      </c>
      <c r="C2626" s="177" t="str">
        <f>VLOOKUP(B2626,'Chart of Accounts'!A:B,2,FALSE)</f>
        <v>Bank Charges</v>
      </c>
      <c r="D2626" s="177" t="s">
        <v>265</v>
      </c>
      <c r="E2626" s="177" t="s">
        <v>264</v>
      </c>
      <c r="F2626" s="177" t="s">
        <v>443</v>
      </c>
      <c r="G2626" s="177" t="s">
        <v>245</v>
      </c>
      <c r="H2626" s="177">
        <v>3.8</v>
      </c>
      <c r="I2626" s="177">
        <v>0</v>
      </c>
      <c r="J2626" s="177" t="s">
        <v>193</v>
      </c>
      <c r="K2626" s="177" t="s">
        <v>201</v>
      </c>
      <c r="L2626" s="177" t="s">
        <v>201</v>
      </c>
      <c r="M2626" s="177" t="s">
        <v>2249</v>
      </c>
    </row>
    <row r="2627" spans="1:13" x14ac:dyDescent="0.25">
      <c r="A2627" s="179">
        <v>43156</v>
      </c>
      <c r="B2627" s="177">
        <v>4505</v>
      </c>
      <c r="C2627" s="177" t="str">
        <f>VLOOKUP(B2627,'Chart of Accounts'!A:B,2,FALSE)</f>
        <v>Bank Charges</v>
      </c>
      <c r="D2627" s="177" t="s">
        <v>265</v>
      </c>
      <c r="E2627" s="177" t="s">
        <v>264</v>
      </c>
      <c r="F2627" s="177" t="s">
        <v>405</v>
      </c>
      <c r="G2627" s="177" t="s">
        <v>245</v>
      </c>
      <c r="H2627" s="177">
        <v>3.8</v>
      </c>
      <c r="I2627" s="177">
        <v>0</v>
      </c>
      <c r="J2627" s="177" t="s">
        <v>193</v>
      </c>
      <c r="K2627" s="177" t="s">
        <v>201</v>
      </c>
      <c r="L2627" s="177" t="s">
        <v>201</v>
      </c>
      <c r="M2627" s="177" t="s">
        <v>2249</v>
      </c>
    </row>
    <row r="2628" spans="1:13" x14ac:dyDescent="0.25">
      <c r="A2628" s="179">
        <v>43156</v>
      </c>
      <c r="B2628" s="177">
        <v>4505</v>
      </c>
      <c r="C2628" s="177" t="str">
        <f>VLOOKUP(B2628,'Chart of Accounts'!A:B,2,FALSE)</f>
        <v>Bank Charges</v>
      </c>
      <c r="D2628" s="177" t="s">
        <v>265</v>
      </c>
      <c r="E2628" s="177" t="s">
        <v>264</v>
      </c>
      <c r="F2628" s="177" t="s">
        <v>442</v>
      </c>
      <c r="G2628" s="177" t="s">
        <v>245</v>
      </c>
      <c r="H2628" s="177">
        <v>3.8</v>
      </c>
      <c r="I2628" s="177">
        <v>0</v>
      </c>
      <c r="J2628" s="177" t="s">
        <v>193</v>
      </c>
      <c r="K2628" s="177" t="s">
        <v>201</v>
      </c>
      <c r="L2628" s="177" t="s">
        <v>201</v>
      </c>
      <c r="M2628" s="177" t="s">
        <v>2249</v>
      </c>
    </row>
    <row r="2629" spans="1:13" x14ac:dyDescent="0.25">
      <c r="A2629" s="179">
        <v>43156</v>
      </c>
      <c r="B2629" s="177">
        <v>4505</v>
      </c>
      <c r="C2629" s="177" t="str">
        <f>VLOOKUP(B2629,'Chart of Accounts'!A:B,2,FALSE)</f>
        <v>Bank Charges</v>
      </c>
      <c r="D2629" s="177" t="s">
        <v>265</v>
      </c>
      <c r="E2629" s="177" t="s">
        <v>264</v>
      </c>
      <c r="F2629" s="177" t="s">
        <v>441</v>
      </c>
      <c r="G2629" s="177" t="s">
        <v>245</v>
      </c>
      <c r="H2629" s="177">
        <v>3.8</v>
      </c>
      <c r="I2629" s="177">
        <v>0</v>
      </c>
      <c r="J2629" s="177" t="s">
        <v>193</v>
      </c>
      <c r="K2629" s="177" t="s">
        <v>201</v>
      </c>
      <c r="L2629" s="177" t="s">
        <v>201</v>
      </c>
      <c r="M2629" s="177" t="s">
        <v>2249</v>
      </c>
    </row>
    <row r="2630" spans="1:13" x14ac:dyDescent="0.25">
      <c r="A2630" s="179">
        <v>43156</v>
      </c>
      <c r="B2630" s="177">
        <v>4505</v>
      </c>
      <c r="C2630" s="177" t="str">
        <f>VLOOKUP(B2630,'Chart of Accounts'!A:B,2,FALSE)</f>
        <v>Bank Charges</v>
      </c>
      <c r="D2630" s="177" t="s">
        <v>265</v>
      </c>
      <c r="E2630" s="177" t="s">
        <v>264</v>
      </c>
      <c r="F2630" s="177" t="s">
        <v>440</v>
      </c>
      <c r="G2630" s="177" t="s">
        <v>245</v>
      </c>
      <c r="H2630" s="177">
        <v>3.8</v>
      </c>
      <c r="I2630" s="177">
        <v>0</v>
      </c>
      <c r="J2630" s="177" t="s">
        <v>193</v>
      </c>
      <c r="K2630" s="177" t="s">
        <v>201</v>
      </c>
      <c r="L2630" s="177" t="s">
        <v>201</v>
      </c>
      <c r="M2630" s="177" t="s">
        <v>2249</v>
      </c>
    </row>
    <row r="2631" spans="1:13" x14ac:dyDescent="0.25">
      <c r="A2631" s="179">
        <v>43156</v>
      </c>
      <c r="B2631" s="177">
        <v>4505</v>
      </c>
      <c r="C2631" s="177" t="str">
        <f>VLOOKUP(B2631,'Chart of Accounts'!A:B,2,FALSE)</f>
        <v>Bank Charges</v>
      </c>
      <c r="D2631" s="177" t="s">
        <v>265</v>
      </c>
      <c r="E2631" s="177" t="s">
        <v>264</v>
      </c>
      <c r="F2631" s="177" t="s">
        <v>2194</v>
      </c>
      <c r="G2631" s="177" t="s">
        <v>245</v>
      </c>
      <c r="H2631" s="177">
        <v>3.8</v>
      </c>
      <c r="I2631" s="177">
        <v>0</v>
      </c>
      <c r="J2631" s="177" t="s">
        <v>193</v>
      </c>
      <c r="K2631" s="177" t="s">
        <v>201</v>
      </c>
      <c r="L2631" s="177" t="s">
        <v>201</v>
      </c>
      <c r="M2631" s="177" t="s">
        <v>2249</v>
      </c>
    </row>
    <row r="2632" spans="1:13" x14ac:dyDescent="0.25">
      <c r="A2632" s="179">
        <v>43156</v>
      </c>
      <c r="B2632" s="177">
        <v>4505</v>
      </c>
      <c r="C2632" s="177" t="str">
        <f>VLOOKUP(B2632,'Chart of Accounts'!A:B,2,FALSE)</f>
        <v>Bank Charges</v>
      </c>
      <c r="D2632" s="177" t="s">
        <v>265</v>
      </c>
      <c r="E2632" s="177" t="s">
        <v>264</v>
      </c>
      <c r="F2632" s="177" t="s">
        <v>2211</v>
      </c>
      <c r="G2632" s="177" t="s">
        <v>245</v>
      </c>
      <c r="H2632" s="177">
        <v>3.8</v>
      </c>
      <c r="I2632" s="177">
        <v>0</v>
      </c>
      <c r="J2632" s="177" t="s">
        <v>193</v>
      </c>
      <c r="K2632" s="177" t="s">
        <v>201</v>
      </c>
      <c r="L2632" s="177" t="s">
        <v>201</v>
      </c>
      <c r="M2632" s="177" t="s">
        <v>2249</v>
      </c>
    </row>
    <row r="2633" spans="1:13" x14ac:dyDescent="0.25">
      <c r="A2633" s="179">
        <v>43156</v>
      </c>
      <c r="B2633" s="177">
        <v>4505</v>
      </c>
      <c r="C2633" s="177" t="str">
        <f>VLOOKUP(B2633,'Chart of Accounts'!A:B,2,FALSE)</f>
        <v>Bank Charges</v>
      </c>
      <c r="D2633" s="177" t="s">
        <v>265</v>
      </c>
      <c r="E2633" s="177" t="s">
        <v>264</v>
      </c>
      <c r="F2633" s="177" t="s">
        <v>439</v>
      </c>
      <c r="G2633" s="177" t="s">
        <v>245</v>
      </c>
      <c r="H2633" s="177">
        <v>3.8</v>
      </c>
      <c r="I2633" s="177">
        <v>0</v>
      </c>
      <c r="J2633" s="177" t="s">
        <v>193</v>
      </c>
      <c r="K2633" s="177" t="s">
        <v>201</v>
      </c>
      <c r="L2633" s="177" t="s">
        <v>201</v>
      </c>
      <c r="M2633" s="177" t="s">
        <v>2249</v>
      </c>
    </row>
    <row r="2634" spans="1:13" x14ac:dyDescent="0.25">
      <c r="A2634" s="179">
        <v>43156</v>
      </c>
      <c r="B2634" s="177">
        <v>4505</v>
      </c>
      <c r="C2634" s="177" t="str">
        <f>VLOOKUP(B2634,'Chart of Accounts'!A:B,2,FALSE)</f>
        <v>Bank Charges</v>
      </c>
      <c r="D2634" s="177" t="s">
        <v>265</v>
      </c>
      <c r="E2634" s="177" t="s">
        <v>264</v>
      </c>
      <c r="F2634" s="177" t="s">
        <v>2181</v>
      </c>
      <c r="G2634" s="177" t="s">
        <v>245</v>
      </c>
      <c r="H2634" s="177">
        <v>3.8</v>
      </c>
      <c r="I2634" s="177">
        <v>0</v>
      </c>
      <c r="J2634" s="177" t="s">
        <v>193</v>
      </c>
      <c r="K2634" s="177" t="s">
        <v>201</v>
      </c>
      <c r="L2634" s="177" t="s">
        <v>201</v>
      </c>
      <c r="M2634" s="177" t="s">
        <v>2249</v>
      </c>
    </row>
    <row r="2635" spans="1:13" x14ac:dyDescent="0.25">
      <c r="A2635" s="179">
        <v>43156</v>
      </c>
      <c r="B2635" s="177">
        <v>4505</v>
      </c>
      <c r="C2635" s="177" t="str">
        <f>VLOOKUP(B2635,'Chart of Accounts'!A:B,2,FALSE)</f>
        <v>Bank Charges</v>
      </c>
      <c r="D2635" s="177" t="s">
        <v>265</v>
      </c>
      <c r="E2635" s="177" t="s">
        <v>264</v>
      </c>
      <c r="F2635" s="177" t="s">
        <v>2193</v>
      </c>
      <c r="G2635" s="177" t="s">
        <v>245</v>
      </c>
      <c r="H2635" s="177">
        <v>3.8</v>
      </c>
      <c r="I2635" s="177">
        <v>0</v>
      </c>
      <c r="J2635" s="177" t="s">
        <v>193</v>
      </c>
      <c r="K2635" s="177" t="s">
        <v>201</v>
      </c>
      <c r="L2635" s="177" t="s">
        <v>201</v>
      </c>
      <c r="M2635" s="177" t="s">
        <v>2249</v>
      </c>
    </row>
    <row r="2636" spans="1:13" x14ac:dyDescent="0.25">
      <c r="A2636" s="179">
        <v>43156</v>
      </c>
      <c r="B2636" s="177">
        <v>4505</v>
      </c>
      <c r="C2636" s="177" t="str">
        <f>VLOOKUP(B2636,'Chart of Accounts'!A:B,2,FALSE)</f>
        <v>Bank Charges</v>
      </c>
      <c r="D2636" s="177" t="s">
        <v>265</v>
      </c>
      <c r="E2636" s="177" t="s">
        <v>264</v>
      </c>
      <c r="F2636" s="177" t="s">
        <v>2192</v>
      </c>
      <c r="G2636" s="177" t="s">
        <v>245</v>
      </c>
      <c r="H2636" s="177">
        <v>3.8</v>
      </c>
      <c r="I2636" s="177">
        <v>0</v>
      </c>
      <c r="J2636" s="177" t="s">
        <v>193</v>
      </c>
      <c r="K2636" s="177" t="s">
        <v>201</v>
      </c>
      <c r="L2636" s="177" t="s">
        <v>201</v>
      </c>
      <c r="M2636" s="177" t="s">
        <v>2249</v>
      </c>
    </row>
    <row r="2637" spans="1:13" x14ac:dyDescent="0.25">
      <c r="A2637" s="179">
        <v>43156</v>
      </c>
      <c r="B2637" s="177">
        <v>4505</v>
      </c>
      <c r="C2637" s="177" t="str">
        <f>VLOOKUP(B2637,'Chart of Accounts'!A:B,2,FALSE)</f>
        <v>Bank Charges</v>
      </c>
      <c r="D2637" s="177" t="s">
        <v>265</v>
      </c>
      <c r="E2637" s="177" t="s">
        <v>264</v>
      </c>
      <c r="F2637" s="177" t="s">
        <v>2236</v>
      </c>
      <c r="G2637" s="177" t="s">
        <v>245</v>
      </c>
      <c r="H2637" s="177">
        <v>3.8</v>
      </c>
      <c r="I2637" s="177">
        <v>0</v>
      </c>
      <c r="J2637" s="177" t="s">
        <v>193</v>
      </c>
      <c r="K2637" s="177" t="s">
        <v>201</v>
      </c>
      <c r="L2637" s="177" t="s">
        <v>201</v>
      </c>
      <c r="M2637" s="177" t="s">
        <v>2249</v>
      </c>
    </row>
    <row r="2638" spans="1:13" x14ac:dyDescent="0.25">
      <c r="A2638" s="179">
        <v>43156</v>
      </c>
      <c r="B2638" s="177">
        <v>4505</v>
      </c>
      <c r="C2638" s="177" t="str">
        <f>VLOOKUP(B2638,'Chart of Accounts'!A:B,2,FALSE)</f>
        <v>Bank Charges</v>
      </c>
      <c r="D2638" s="177" t="s">
        <v>265</v>
      </c>
      <c r="E2638" s="177" t="s">
        <v>264</v>
      </c>
      <c r="F2638" s="177" t="s">
        <v>437</v>
      </c>
      <c r="G2638" s="177" t="s">
        <v>245</v>
      </c>
      <c r="H2638" s="177">
        <v>3.8</v>
      </c>
      <c r="I2638" s="177">
        <v>0</v>
      </c>
      <c r="J2638" s="177" t="s">
        <v>193</v>
      </c>
      <c r="K2638" s="177" t="s">
        <v>201</v>
      </c>
      <c r="L2638" s="177" t="s">
        <v>201</v>
      </c>
      <c r="M2638" s="177" t="s">
        <v>2249</v>
      </c>
    </row>
    <row r="2639" spans="1:13" x14ac:dyDescent="0.25">
      <c r="A2639" s="179">
        <v>43156</v>
      </c>
      <c r="B2639" s="177">
        <v>4505</v>
      </c>
      <c r="C2639" s="177" t="str">
        <f>VLOOKUP(B2639,'Chart of Accounts'!A:B,2,FALSE)</f>
        <v>Bank Charges</v>
      </c>
      <c r="D2639" s="177" t="s">
        <v>265</v>
      </c>
      <c r="E2639" s="177" t="s">
        <v>264</v>
      </c>
      <c r="F2639" s="177" t="s">
        <v>2191</v>
      </c>
      <c r="G2639" s="177" t="s">
        <v>245</v>
      </c>
      <c r="H2639" s="177">
        <v>3.8</v>
      </c>
      <c r="I2639" s="177">
        <v>0</v>
      </c>
      <c r="J2639" s="177" t="s">
        <v>193</v>
      </c>
      <c r="K2639" s="177" t="s">
        <v>201</v>
      </c>
      <c r="L2639" s="177" t="s">
        <v>201</v>
      </c>
      <c r="M2639" s="177" t="s">
        <v>2249</v>
      </c>
    </row>
    <row r="2640" spans="1:13" x14ac:dyDescent="0.25">
      <c r="A2640" s="179">
        <v>43156</v>
      </c>
      <c r="B2640" s="177">
        <v>4505</v>
      </c>
      <c r="C2640" s="177" t="str">
        <f>VLOOKUP(B2640,'Chart of Accounts'!A:B,2,FALSE)</f>
        <v>Bank Charges</v>
      </c>
      <c r="D2640" s="177" t="s">
        <v>265</v>
      </c>
      <c r="E2640" s="177" t="s">
        <v>264</v>
      </c>
      <c r="F2640" s="177" t="s">
        <v>428</v>
      </c>
      <c r="G2640" s="177" t="s">
        <v>245</v>
      </c>
      <c r="H2640" s="177">
        <v>3.8</v>
      </c>
      <c r="I2640" s="177">
        <v>0</v>
      </c>
      <c r="J2640" s="177" t="s">
        <v>193</v>
      </c>
      <c r="K2640" s="177" t="s">
        <v>201</v>
      </c>
      <c r="L2640" s="177" t="s">
        <v>201</v>
      </c>
      <c r="M2640" s="177" t="s">
        <v>2249</v>
      </c>
    </row>
    <row r="2641" spans="1:13" x14ac:dyDescent="0.25">
      <c r="A2641" s="179">
        <v>43156</v>
      </c>
      <c r="B2641" s="177">
        <v>4505</v>
      </c>
      <c r="C2641" s="177" t="str">
        <f>VLOOKUP(B2641,'Chart of Accounts'!A:B,2,FALSE)</f>
        <v>Bank Charges</v>
      </c>
      <c r="D2641" s="177" t="s">
        <v>265</v>
      </c>
      <c r="E2641" s="177" t="s">
        <v>264</v>
      </c>
      <c r="F2641" s="177" t="s">
        <v>2190</v>
      </c>
      <c r="G2641" s="177" t="s">
        <v>245</v>
      </c>
      <c r="H2641" s="177">
        <v>3.8</v>
      </c>
      <c r="I2641" s="177">
        <v>0</v>
      </c>
      <c r="J2641" s="177" t="s">
        <v>193</v>
      </c>
      <c r="K2641" s="177" t="s">
        <v>201</v>
      </c>
      <c r="L2641" s="177" t="s">
        <v>201</v>
      </c>
      <c r="M2641" s="177" t="s">
        <v>2249</v>
      </c>
    </row>
    <row r="2642" spans="1:13" x14ac:dyDescent="0.25">
      <c r="A2642" s="179">
        <v>43156</v>
      </c>
      <c r="B2642" s="177">
        <v>4505</v>
      </c>
      <c r="C2642" s="177" t="str">
        <f>VLOOKUP(B2642,'Chart of Accounts'!A:B,2,FALSE)</f>
        <v>Bank Charges</v>
      </c>
      <c r="D2642" s="177" t="s">
        <v>265</v>
      </c>
      <c r="E2642" s="177" t="s">
        <v>264</v>
      </c>
      <c r="F2642" s="177" t="s">
        <v>434</v>
      </c>
      <c r="G2642" s="177" t="s">
        <v>245</v>
      </c>
      <c r="H2642" s="177">
        <v>3.8</v>
      </c>
      <c r="I2642" s="177">
        <v>0</v>
      </c>
      <c r="J2642" s="177" t="s">
        <v>193</v>
      </c>
      <c r="K2642" s="177" t="s">
        <v>201</v>
      </c>
      <c r="L2642" s="177" t="s">
        <v>201</v>
      </c>
      <c r="M2642" s="177" t="s">
        <v>2249</v>
      </c>
    </row>
    <row r="2643" spans="1:13" x14ac:dyDescent="0.25">
      <c r="A2643" s="179">
        <v>43156</v>
      </c>
      <c r="B2643" s="177">
        <v>4505</v>
      </c>
      <c r="C2643" s="177" t="str">
        <f>VLOOKUP(B2643,'Chart of Accounts'!A:B,2,FALSE)</f>
        <v>Bank Charges</v>
      </c>
      <c r="D2643" s="177" t="s">
        <v>265</v>
      </c>
      <c r="E2643" s="177" t="s">
        <v>264</v>
      </c>
      <c r="F2643" s="177" t="s">
        <v>2189</v>
      </c>
      <c r="G2643" s="177" t="s">
        <v>245</v>
      </c>
      <c r="H2643" s="177">
        <v>3.8</v>
      </c>
      <c r="I2643" s="177">
        <v>0</v>
      </c>
      <c r="J2643" s="177" t="s">
        <v>193</v>
      </c>
      <c r="K2643" s="177" t="s">
        <v>201</v>
      </c>
      <c r="L2643" s="177" t="s">
        <v>201</v>
      </c>
      <c r="M2643" s="177" t="s">
        <v>2249</v>
      </c>
    </row>
    <row r="2644" spans="1:13" x14ac:dyDescent="0.25">
      <c r="A2644" s="179">
        <v>43156</v>
      </c>
      <c r="B2644" s="177">
        <v>4505</v>
      </c>
      <c r="C2644" s="177" t="str">
        <f>VLOOKUP(B2644,'Chart of Accounts'!A:B,2,FALSE)</f>
        <v>Bank Charges</v>
      </c>
      <c r="D2644" s="177" t="s">
        <v>265</v>
      </c>
      <c r="E2644" s="177" t="s">
        <v>264</v>
      </c>
      <c r="F2644" s="177" t="s">
        <v>1436</v>
      </c>
      <c r="G2644" s="177" t="s">
        <v>245</v>
      </c>
      <c r="H2644" s="177">
        <v>3.8</v>
      </c>
      <c r="I2644" s="177">
        <v>0</v>
      </c>
      <c r="J2644" s="177" t="s">
        <v>193</v>
      </c>
      <c r="K2644" s="177" t="s">
        <v>201</v>
      </c>
      <c r="L2644" s="177" t="s">
        <v>201</v>
      </c>
      <c r="M2644" s="177" t="s">
        <v>2249</v>
      </c>
    </row>
    <row r="2645" spans="1:13" x14ac:dyDescent="0.25">
      <c r="A2645" s="179">
        <v>43156</v>
      </c>
      <c r="B2645" s="177">
        <v>4505</v>
      </c>
      <c r="C2645" s="177" t="str">
        <f>VLOOKUP(B2645,'Chart of Accounts'!A:B,2,FALSE)</f>
        <v>Bank Charges</v>
      </c>
      <c r="D2645" s="177" t="s">
        <v>265</v>
      </c>
      <c r="E2645" s="177" t="s">
        <v>264</v>
      </c>
      <c r="F2645" s="177" t="s">
        <v>2188</v>
      </c>
      <c r="G2645" s="177" t="s">
        <v>245</v>
      </c>
      <c r="H2645" s="177">
        <v>3.8</v>
      </c>
      <c r="I2645" s="177">
        <v>0</v>
      </c>
      <c r="J2645" s="177" t="s">
        <v>193</v>
      </c>
      <c r="K2645" s="177" t="s">
        <v>201</v>
      </c>
      <c r="L2645" s="177" t="s">
        <v>201</v>
      </c>
      <c r="M2645" s="177" t="s">
        <v>2249</v>
      </c>
    </row>
    <row r="2646" spans="1:13" x14ac:dyDescent="0.25">
      <c r="A2646" s="179">
        <v>43156</v>
      </c>
      <c r="B2646" s="177">
        <v>4505</v>
      </c>
      <c r="C2646" s="177" t="str">
        <f>VLOOKUP(B2646,'Chart of Accounts'!A:B,2,FALSE)</f>
        <v>Bank Charges</v>
      </c>
      <c r="D2646" s="177" t="s">
        <v>265</v>
      </c>
      <c r="E2646" s="177" t="s">
        <v>264</v>
      </c>
      <c r="F2646" s="177" t="s">
        <v>433</v>
      </c>
      <c r="G2646" s="177" t="s">
        <v>245</v>
      </c>
      <c r="H2646" s="177">
        <v>3.8</v>
      </c>
      <c r="I2646" s="177">
        <v>0</v>
      </c>
      <c r="J2646" s="177" t="s">
        <v>193</v>
      </c>
      <c r="K2646" s="177" t="s">
        <v>201</v>
      </c>
      <c r="L2646" s="177" t="s">
        <v>201</v>
      </c>
      <c r="M2646" s="177" t="s">
        <v>2249</v>
      </c>
    </row>
    <row r="2647" spans="1:13" x14ac:dyDescent="0.25">
      <c r="A2647" s="179">
        <v>43156</v>
      </c>
      <c r="B2647" s="177">
        <v>4505</v>
      </c>
      <c r="C2647" s="177" t="str">
        <f>VLOOKUP(B2647,'Chart of Accounts'!A:B,2,FALSE)</f>
        <v>Bank Charges</v>
      </c>
      <c r="D2647" s="177" t="s">
        <v>265</v>
      </c>
      <c r="E2647" s="177" t="s">
        <v>264</v>
      </c>
      <c r="F2647" s="177" t="s">
        <v>2187</v>
      </c>
      <c r="G2647" s="177" t="s">
        <v>245</v>
      </c>
      <c r="H2647" s="177">
        <v>3.8</v>
      </c>
      <c r="I2647" s="177">
        <v>0</v>
      </c>
      <c r="J2647" s="177" t="s">
        <v>193</v>
      </c>
      <c r="K2647" s="177" t="s">
        <v>201</v>
      </c>
      <c r="L2647" s="177" t="s">
        <v>201</v>
      </c>
      <c r="M2647" s="177" t="s">
        <v>2249</v>
      </c>
    </row>
    <row r="2648" spans="1:13" x14ac:dyDescent="0.25">
      <c r="A2648" s="179">
        <v>43156</v>
      </c>
      <c r="B2648" s="177">
        <v>4505</v>
      </c>
      <c r="C2648" s="177" t="str">
        <f>VLOOKUP(B2648,'Chart of Accounts'!A:B,2,FALSE)</f>
        <v>Bank Charges</v>
      </c>
      <c r="D2648" s="177" t="s">
        <v>265</v>
      </c>
      <c r="E2648" s="177" t="s">
        <v>264</v>
      </c>
      <c r="F2648" s="177" t="s">
        <v>2235</v>
      </c>
      <c r="G2648" s="177" t="s">
        <v>245</v>
      </c>
      <c r="H2648" s="177">
        <v>3.8</v>
      </c>
      <c r="I2648" s="177">
        <v>0</v>
      </c>
      <c r="J2648" s="177" t="s">
        <v>193</v>
      </c>
      <c r="K2648" s="177" t="s">
        <v>201</v>
      </c>
      <c r="L2648" s="177" t="s">
        <v>201</v>
      </c>
      <c r="M2648" s="177" t="s">
        <v>2249</v>
      </c>
    </row>
    <row r="2649" spans="1:13" x14ac:dyDescent="0.25">
      <c r="A2649" s="179">
        <v>43156</v>
      </c>
      <c r="B2649" s="177">
        <v>4505</v>
      </c>
      <c r="C2649" s="177" t="str">
        <f>VLOOKUP(B2649,'Chart of Accounts'!A:B,2,FALSE)</f>
        <v>Bank Charges</v>
      </c>
      <c r="D2649" s="177" t="s">
        <v>265</v>
      </c>
      <c r="E2649" s="177" t="s">
        <v>264</v>
      </c>
      <c r="F2649" s="177" t="s">
        <v>432</v>
      </c>
      <c r="G2649" s="177" t="s">
        <v>245</v>
      </c>
      <c r="H2649" s="177">
        <v>3.8</v>
      </c>
      <c r="I2649" s="177">
        <v>0</v>
      </c>
      <c r="J2649" s="177" t="s">
        <v>193</v>
      </c>
      <c r="K2649" s="177" t="s">
        <v>201</v>
      </c>
      <c r="L2649" s="177" t="s">
        <v>201</v>
      </c>
      <c r="M2649" s="177" t="s">
        <v>2249</v>
      </c>
    </row>
    <row r="2650" spans="1:13" x14ac:dyDescent="0.25">
      <c r="A2650" s="179">
        <v>43156</v>
      </c>
      <c r="B2650" s="177">
        <v>4505</v>
      </c>
      <c r="C2650" s="177" t="str">
        <f>VLOOKUP(B2650,'Chart of Accounts'!A:B,2,FALSE)</f>
        <v>Bank Charges</v>
      </c>
      <c r="D2650" s="177" t="s">
        <v>265</v>
      </c>
      <c r="E2650" s="177" t="s">
        <v>264</v>
      </c>
      <c r="F2650" s="177" t="s">
        <v>431</v>
      </c>
      <c r="G2650" s="177" t="s">
        <v>245</v>
      </c>
      <c r="H2650" s="177">
        <v>3.8</v>
      </c>
      <c r="I2650" s="177">
        <v>0</v>
      </c>
      <c r="J2650" s="177" t="s">
        <v>193</v>
      </c>
      <c r="K2650" s="177" t="s">
        <v>201</v>
      </c>
      <c r="L2650" s="177" t="s">
        <v>201</v>
      </c>
      <c r="M2650" s="177" t="s">
        <v>2249</v>
      </c>
    </row>
    <row r="2651" spans="1:13" x14ac:dyDescent="0.25">
      <c r="A2651" s="179">
        <v>43156</v>
      </c>
      <c r="B2651" s="177">
        <v>4505</v>
      </c>
      <c r="C2651" s="177" t="str">
        <f>VLOOKUP(B2651,'Chart of Accounts'!A:B,2,FALSE)</f>
        <v>Bank Charges</v>
      </c>
      <c r="D2651" s="177" t="s">
        <v>265</v>
      </c>
      <c r="E2651" s="177" t="s">
        <v>264</v>
      </c>
      <c r="F2651" s="177" t="s">
        <v>430</v>
      </c>
      <c r="G2651" s="177" t="s">
        <v>245</v>
      </c>
      <c r="H2651" s="177">
        <v>3.8</v>
      </c>
      <c r="I2651" s="177">
        <v>0</v>
      </c>
      <c r="J2651" s="177" t="s">
        <v>193</v>
      </c>
      <c r="K2651" s="177" t="s">
        <v>201</v>
      </c>
      <c r="L2651" s="177" t="s">
        <v>201</v>
      </c>
      <c r="M2651" s="177" t="s">
        <v>2249</v>
      </c>
    </row>
    <row r="2652" spans="1:13" x14ac:dyDescent="0.25">
      <c r="A2652" s="179">
        <v>43156</v>
      </c>
      <c r="B2652" s="177">
        <v>4505</v>
      </c>
      <c r="C2652" s="177" t="str">
        <f>VLOOKUP(B2652,'Chart of Accounts'!A:B,2,FALSE)</f>
        <v>Bank Charges</v>
      </c>
      <c r="D2652" s="177" t="s">
        <v>265</v>
      </c>
      <c r="E2652" s="177" t="s">
        <v>264</v>
      </c>
      <c r="F2652" s="177" t="s">
        <v>419</v>
      </c>
      <c r="G2652" s="177" t="s">
        <v>245</v>
      </c>
      <c r="H2652" s="177">
        <v>3.8</v>
      </c>
      <c r="I2652" s="177">
        <v>0</v>
      </c>
      <c r="J2652" s="177" t="s">
        <v>193</v>
      </c>
      <c r="K2652" s="177" t="s">
        <v>201</v>
      </c>
      <c r="L2652" s="177" t="s">
        <v>201</v>
      </c>
      <c r="M2652" s="177" t="s">
        <v>2249</v>
      </c>
    </row>
    <row r="2653" spans="1:13" x14ac:dyDescent="0.25">
      <c r="A2653" s="179">
        <v>43156</v>
      </c>
      <c r="B2653" s="177">
        <v>4505</v>
      </c>
      <c r="C2653" s="177" t="str">
        <f>VLOOKUP(B2653,'Chart of Accounts'!A:B,2,FALSE)</f>
        <v>Bank Charges</v>
      </c>
      <c r="D2653" s="177" t="s">
        <v>265</v>
      </c>
      <c r="E2653" s="177" t="s">
        <v>264</v>
      </c>
      <c r="F2653" s="177" t="s">
        <v>2210</v>
      </c>
      <c r="G2653" s="177" t="s">
        <v>245</v>
      </c>
      <c r="H2653" s="177">
        <v>3.8</v>
      </c>
      <c r="I2653" s="177">
        <v>0</v>
      </c>
      <c r="J2653" s="177" t="s">
        <v>193</v>
      </c>
      <c r="K2653" s="177" t="s">
        <v>201</v>
      </c>
      <c r="L2653" s="177" t="s">
        <v>201</v>
      </c>
      <c r="M2653" s="177" t="s">
        <v>2249</v>
      </c>
    </row>
    <row r="2654" spans="1:13" x14ac:dyDescent="0.25">
      <c r="A2654" s="179">
        <v>43156</v>
      </c>
      <c r="B2654" s="177">
        <v>4505</v>
      </c>
      <c r="C2654" s="177" t="str">
        <f>VLOOKUP(B2654,'Chart of Accounts'!A:B,2,FALSE)</f>
        <v>Bank Charges</v>
      </c>
      <c r="D2654" s="177" t="s">
        <v>265</v>
      </c>
      <c r="E2654" s="177" t="s">
        <v>264</v>
      </c>
      <c r="F2654" s="177" t="s">
        <v>2185</v>
      </c>
      <c r="G2654" s="177" t="s">
        <v>245</v>
      </c>
      <c r="H2654" s="177">
        <v>3.8</v>
      </c>
      <c r="I2654" s="177">
        <v>0</v>
      </c>
      <c r="J2654" s="177" t="s">
        <v>193</v>
      </c>
      <c r="K2654" s="177" t="s">
        <v>201</v>
      </c>
      <c r="L2654" s="177" t="s">
        <v>201</v>
      </c>
      <c r="M2654" s="177" t="s">
        <v>2249</v>
      </c>
    </row>
    <row r="2655" spans="1:13" x14ac:dyDescent="0.25">
      <c r="A2655" s="179">
        <v>43156</v>
      </c>
      <c r="B2655" s="177">
        <v>4505</v>
      </c>
      <c r="C2655" s="177" t="str">
        <f>VLOOKUP(B2655,'Chart of Accounts'!A:B,2,FALSE)</f>
        <v>Bank Charges</v>
      </c>
      <c r="D2655" s="177" t="s">
        <v>265</v>
      </c>
      <c r="E2655" s="177" t="s">
        <v>264</v>
      </c>
      <c r="F2655" s="177" t="s">
        <v>417</v>
      </c>
      <c r="G2655" s="177" t="s">
        <v>245</v>
      </c>
      <c r="H2655" s="177">
        <v>3.8</v>
      </c>
      <c r="I2655" s="177">
        <v>0</v>
      </c>
      <c r="J2655" s="177" t="s">
        <v>193</v>
      </c>
      <c r="K2655" s="177" t="s">
        <v>201</v>
      </c>
      <c r="L2655" s="177" t="s">
        <v>201</v>
      </c>
      <c r="M2655" s="177" t="s">
        <v>2249</v>
      </c>
    </row>
    <row r="2656" spans="1:13" x14ac:dyDescent="0.25">
      <c r="A2656" s="179">
        <v>43156</v>
      </c>
      <c r="B2656" s="177">
        <v>4505</v>
      </c>
      <c r="C2656" s="177" t="str">
        <f>VLOOKUP(B2656,'Chart of Accounts'!A:B,2,FALSE)</f>
        <v>Bank Charges</v>
      </c>
      <c r="D2656" s="177" t="s">
        <v>265</v>
      </c>
      <c r="E2656" s="177" t="s">
        <v>264</v>
      </c>
      <c r="F2656" s="177" t="s">
        <v>428</v>
      </c>
      <c r="G2656" s="177" t="s">
        <v>245</v>
      </c>
      <c r="H2656" s="177">
        <v>3.8</v>
      </c>
      <c r="I2656" s="177">
        <v>0</v>
      </c>
      <c r="J2656" s="177" t="s">
        <v>193</v>
      </c>
      <c r="K2656" s="177" t="s">
        <v>201</v>
      </c>
      <c r="L2656" s="177" t="s">
        <v>201</v>
      </c>
      <c r="M2656" s="177" t="s">
        <v>2249</v>
      </c>
    </row>
    <row r="2657" spans="1:13" x14ac:dyDescent="0.25">
      <c r="A2657" s="179">
        <v>43156</v>
      </c>
      <c r="B2657" s="177">
        <v>4505</v>
      </c>
      <c r="C2657" s="177" t="str">
        <f>VLOOKUP(B2657,'Chart of Accounts'!A:B,2,FALSE)</f>
        <v>Bank Charges</v>
      </c>
      <c r="D2657" s="177" t="s">
        <v>265</v>
      </c>
      <c r="E2657" s="177" t="s">
        <v>264</v>
      </c>
      <c r="F2657" s="177" t="s">
        <v>2209</v>
      </c>
      <c r="G2657" s="177" t="s">
        <v>245</v>
      </c>
      <c r="H2657" s="177">
        <v>3.8</v>
      </c>
      <c r="I2657" s="177">
        <v>0</v>
      </c>
      <c r="J2657" s="177" t="s">
        <v>193</v>
      </c>
      <c r="K2657" s="177" t="s">
        <v>201</v>
      </c>
      <c r="L2657" s="177" t="s">
        <v>201</v>
      </c>
      <c r="M2657" s="177" t="s">
        <v>2249</v>
      </c>
    </row>
    <row r="2658" spans="1:13" x14ac:dyDescent="0.25">
      <c r="A2658" s="179">
        <v>43156</v>
      </c>
      <c r="B2658" s="177">
        <v>4505</v>
      </c>
      <c r="C2658" s="177" t="str">
        <f>VLOOKUP(B2658,'Chart of Accounts'!A:B,2,FALSE)</f>
        <v>Bank Charges</v>
      </c>
      <c r="D2658" s="177" t="s">
        <v>265</v>
      </c>
      <c r="E2658" s="177" t="s">
        <v>264</v>
      </c>
      <c r="F2658" s="177" t="s">
        <v>2234</v>
      </c>
      <c r="G2658" s="177" t="s">
        <v>245</v>
      </c>
      <c r="H2658" s="177">
        <v>3.8</v>
      </c>
      <c r="I2658" s="177">
        <v>0</v>
      </c>
      <c r="J2658" s="177" t="s">
        <v>193</v>
      </c>
      <c r="K2658" s="177" t="s">
        <v>201</v>
      </c>
      <c r="L2658" s="177" t="s">
        <v>201</v>
      </c>
      <c r="M2658" s="177" t="s">
        <v>2249</v>
      </c>
    </row>
    <row r="2659" spans="1:13" x14ac:dyDescent="0.25">
      <c r="A2659" s="179">
        <v>43156</v>
      </c>
      <c r="B2659" s="177">
        <v>4505</v>
      </c>
      <c r="C2659" s="177" t="str">
        <f>VLOOKUP(B2659,'Chart of Accounts'!A:B,2,FALSE)</f>
        <v>Bank Charges</v>
      </c>
      <c r="D2659" s="177" t="s">
        <v>265</v>
      </c>
      <c r="E2659" s="177" t="s">
        <v>264</v>
      </c>
      <c r="F2659" s="177" t="s">
        <v>2233</v>
      </c>
      <c r="G2659" s="177" t="s">
        <v>245</v>
      </c>
      <c r="H2659" s="177">
        <v>3.8</v>
      </c>
      <c r="I2659" s="177">
        <v>0</v>
      </c>
      <c r="J2659" s="177" t="s">
        <v>193</v>
      </c>
      <c r="K2659" s="177" t="s">
        <v>201</v>
      </c>
      <c r="L2659" s="177" t="s">
        <v>201</v>
      </c>
      <c r="M2659" s="177" t="s">
        <v>2249</v>
      </c>
    </row>
    <row r="2660" spans="1:13" x14ac:dyDescent="0.25">
      <c r="A2660" s="179">
        <v>43156</v>
      </c>
      <c r="B2660" s="177">
        <v>4505</v>
      </c>
      <c r="C2660" s="177" t="str">
        <f>VLOOKUP(B2660,'Chart of Accounts'!A:B,2,FALSE)</f>
        <v>Bank Charges</v>
      </c>
      <c r="D2660" s="177" t="s">
        <v>265</v>
      </c>
      <c r="E2660" s="177" t="s">
        <v>264</v>
      </c>
      <c r="F2660" s="177" t="s">
        <v>1442</v>
      </c>
      <c r="G2660" s="177" t="s">
        <v>245</v>
      </c>
      <c r="H2660" s="177">
        <v>3.8</v>
      </c>
      <c r="I2660" s="177">
        <v>0</v>
      </c>
      <c r="J2660" s="177" t="s">
        <v>193</v>
      </c>
      <c r="K2660" s="177" t="s">
        <v>201</v>
      </c>
      <c r="L2660" s="177" t="s">
        <v>201</v>
      </c>
      <c r="M2660" s="177" t="s">
        <v>2249</v>
      </c>
    </row>
    <row r="2661" spans="1:13" x14ac:dyDescent="0.25">
      <c r="A2661" s="179">
        <v>43156</v>
      </c>
      <c r="B2661" s="177">
        <v>4505</v>
      </c>
      <c r="C2661" s="177" t="str">
        <f>VLOOKUP(B2661,'Chart of Accounts'!A:B,2,FALSE)</f>
        <v>Bank Charges</v>
      </c>
      <c r="D2661" s="177" t="s">
        <v>265</v>
      </c>
      <c r="E2661" s="177" t="s">
        <v>264</v>
      </c>
      <c r="F2661" s="177" t="s">
        <v>2250</v>
      </c>
      <c r="G2661" s="177" t="s">
        <v>245</v>
      </c>
      <c r="H2661" s="177">
        <v>3.8</v>
      </c>
      <c r="I2661" s="177">
        <v>0</v>
      </c>
      <c r="J2661" s="177" t="s">
        <v>193</v>
      </c>
      <c r="K2661" s="177" t="s">
        <v>201</v>
      </c>
      <c r="L2661" s="177" t="s">
        <v>201</v>
      </c>
      <c r="M2661" s="177" t="s">
        <v>2249</v>
      </c>
    </row>
    <row r="2662" spans="1:13" x14ac:dyDescent="0.25">
      <c r="A2662" s="179">
        <v>43156</v>
      </c>
      <c r="B2662" s="177">
        <v>4505</v>
      </c>
      <c r="C2662" s="177" t="str">
        <f>VLOOKUP(B2662,'Chart of Accounts'!A:B,2,FALSE)</f>
        <v>Bank Charges</v>
      </c>
      <c r="D2662" s="177" t="s">
        <v>265</v>
      </c>
      <c r="E2662" s="177" t="s">
        <v>264</v>
      </c>
      <c r="F2662" s="177" t="s">
        <v>417</v>
      </c>
      <c r="G2662" s="177" t="s">
        <v>245</v>
      </c>
      <c r="H2662" s="177">
        <v>3.8</v>
      </c>
      <c r="I2662" s="177">
        <v>0</v>
      </c>
      <c r="J2662" s="177" t="s">
        <v>193</v>
      </c>
      <c r="K2662" s="177" t="s">
        <v>201</v>
      </c>
      <c r="L2662" s="177" t="s">
        <v>201</v>
      </c>
      <c r="M2662" s="177" t="s">
        <v>2249</v>
      </c>
    </row>
    <row r="2663" spans="1:13" x14ac:dyDescent="0.25">
      <c r="A2663" s="179">
        <v>43156</v>
      </c>
      <c r="B2663" s="177">
        <v>4505</v>
      </c>
      <c r="C2663" s="177" t="str">
        <f>VLOOKUP(B2663,'Chart of Accounts'!A:B,2,FALSE)</f>
        <v>Bank Charges</v>
      </c>
      <c r="D2663" s="177" t="s">
        <v>265</v>
      </c>
      <c r="E2663" s="177" t="s">
        <v>264</v>
      </c>
      <c r="F2663" s="177" t="s">
        <v>398</v>
      </c>
      <c r="G2663" s="177" t="s">
        <v>245</v>
      </c>
      <c r="H2663" s="177">
        <v>3.8</v>
      </c>
      <c r="I2663" s="177">
        <v>0</v>
      </c>
      <c r="J2663" s="177" t="s">
        <v>193</v>
      </c>
      <c r="K2663" s="177" t="s">
        <v>201</v>
      </c>
      <c r="L2663" s="177" t="s">
        <v>201</v>
      </c>
      <c r="M2663" s="177" t="s">
        <v>2249</v>
      </c>
    </row>
    <row r="2664" spans="1:13" x14ac:dyDescent="0.25">
      <c r="A2664" s="179">
        <v>43159</v>
      </c>
      <c r="B2664" s="177">
        <v>4505</v>
      </c>
      <c r="C2664" s="177" t="str">
        <f>VLOOKUP(B2664,'Chart of Accounts'!A:B,2,FALSE)</f>
        <v>Bank Charges</v>
      </c>
      <c r="D2664" s="177" t="s">
        <v>265</v>
      </c>
      <c r="E2664" s="177" t="s">
        <v>264</v>
      </c>
      <c r="F2664" s="177" t="s">
        <v>2208</v>
      </c>
      <c r="G2664" s="177" t="s">
        <v>245</v>
      </c>
      <c r="H2664" s="177">
        <v>3.8</v>
      </c>
      <c r="I2664" s="177">
        <v>0</v>
      </c>
      <c r="J2664" s="177" t="s">
        <v>193</v>
      </c>
      <c r="K2664" s="177" t="s">
        <v>194</v>
      </c>
      <c r="L2664" s="177" t="s">
        <v>194</v>
      </c>
      <c r="M2664" s="177" t="s">
        <v>2247</v>
      </c>
    </row>
    <row r="2665" spans="1:13" x14ac:dyDescent="0.25">
      <c r="A2665" s="179">
        <v>43159</v>
      </c>
      <c r="B2665" s="177">
        <v>4505</v>
      </c>
      <c r="C2665" s="177" t="str">
        <f>VLOOKUP(B2665,'Chart of Accounts'!A:B,2,FALSE)</f>
        <v>Bank Charges</v>
      </c>
      <c r="D2665" s="177" t="s">
        <v>265</v>
      </c>
      <c r="E2665" s="177" t="s">
        <v>264</v>
      </c>
      <c r="F2665" s="177" t="s">
        <v>2063</v>
      </c>
      <c r="G2665" s="177" t="s">
        <v>245</v>
      </c>
      <c r="H2665" s="177">
        <v>3.8</v>
      </c>
      <c r="I2665" s="177">
        <v>0</v>
      </c>
      <c r="J2665" s="177" t="s">
        <v>193</v>
      </c>
      <c r="K2665" s="177" t="s">
        <v>194</v>
      </c>
      <c r="L2665" s="177" t="s">
        <v>194</v>
      </c>
      <c r="M2665" s="177" t="s">
        <v>2247</v>
      </c>
    </row>
    <row r="2666" spans="1:13" x14ac:dyDescent="0.25">
      <c r="A2666" s="179">
        <v>43159</v>
      </c>
      <c r="B2666" s="177">
        <v>4505</v>
      </c>
      <c r="C2666" s="177" t="str">
        <f>VLOOKUP(B2666,'Chart of Accounts'!A:B,2,FALSE)</f>
        <v>Bank Charges</v>
      </c>
      <c r="D2666" s="177" t="s">
        <v>265</v>
      </c>
      <c r="E2666" s="177" t="s">
        <v>264</v>
      </c>
      <c r="F2666" s="177" t="s">
        <v>2248</v>
      </c>
      <c r="G2666" s="177" t="s">
        <v>245</v>
      </c>
      <c r="H2666" s="177">
        <v>1.42</v>
      </c>
      <c r="I2666" s="177">
        <v>0</v>
      </c>
      <c r="J2666" s="177" t="s">
        <v>193</v>
      </c>
      <c r="K2666" s="177" t="s">
        <v>194</v>
      </c>
      <c r="L2666" s="177" t="s">
        <v>194</v>
      </c>
      <c r="M2666" s="177" t="s">
        <v>2247</v>
      </c>
    </row>
    <row r="2667" spans="1:13" x14ac:dyDescent="0.25">
      <c r="A2667" s="179">
        <v>43159</v>
      </c>
      <c r="B2667" s="177">
        <v>4505</v>
      </c>
      <c r="C2667" s="177" t="str">
        <f>VLOOKUP(B2667,'Chart of Accounts'!A:B,2,FALSE)</f>
        <v>Bank Charges</v>
      </c>
      <c r="D2667" s="177" t="s">
        <v>265</v>
      </c>
      <c r="E2667" s="177" t="s">
        <v>264</v>
      </c>
      <c r="F2667" s="177" t="s">
        <v>2208</v>
      </c>
      <c r="G2667" s="177" t="s">
        <v>245</v>
      </c>
      <c r="H2667" s="177">
        <v>3.8</v>
      </c>
      <c r="I2667" s="177">
        <v>0</v>
      </c>
      <c r="J2667" s="177" t="s">
        <v>193</v>
      </c>
      <c r="K2667" s="177" t="s">
        <v>194</v>
      </c>
      <c r="L2667" s="177" t="s">
        <v>194</v>
      </c>
      <c r="M2667" s="177" t="s">
        <v>2245</v>
      </c>
    </row>
    <row r="2668" spans="1:13" x14ac:dyDescent="0.25">
      <c r="A2668" s="179">
        <v>43159</v>
      </c>
      <c r="B2668" s="177">
        <v>4505</v>
      </c>
      <c r="C2668" s="177" t="str">
        <f>VLOOKUP(B2668,'Chart of Accounts'!A:B,2,FALSE)</f>
        <v>Bank Charges</v>
      </c>
      <c r="D2668" s="177" t="s">
        <v>265</v>
      </c>
      <c r="E2668" s="177" t="s">
        <v>264</v>
      </c>
      <c r="F2668" s="177" t="s">
        <v>2063</v>
      </c>
      <c r="G2668" s="177" t="s">
        <v>245</v>
      </c>
      <c r="H2668" s="177">
        <v>3.8</v>
      </c>
      <c r="I2668" s="177">
        <v>0</v>
      </c>
      <c r="J2668" s="177" t="s">
        <v>193</v>
      </c>
      <c r="K2668" s="177" t="s">
        <v>194</v>
      </c>
      <c r="L2668" s="177" t="s">
        <v>194</v>
      </c>
      <c r="M2668" s="177" t="s">
        <v>2245</v>
      </c>
    </row>
    <row r="2669" spans="1:13" x14ac:dyDescent="0.25">
      <c r="A2669" s="179">
        <v>43159</v>
      </c>
      <c r="B2669" s="177">
        <v>4505</v>
      </c>
      <c r="C2669" s="177" t="str">
        <f>VLOOKUP(B2669,'Chart of Accounts'!A:B,2,FALSE)</f>
        <v>Bank Charges</v>
      </c>
      <c r="D2669" s="177" t="s">
        <v>265</v>
      </c>
      <c r="E2669" s="177" t="s">
        <v>264</v>
      </c>
      <c r="F2669" s="177" t="s">
        <v>2246</v>
      </c>
      <c r="G2669" s="177" t="s">
        <v>245</v>
      </c>
      <c r="H2669" s="177">
        <v>3.57</v>
      </c>
      <c r="I2669" s="177">
        <v>0</v>
      </c>
      <c r="J2669" s="177" t="s">
        <v>193</v>
      </c>
      <c r="K2669" s="177" t="s">
        <v>194</v>
      </c>
      <c r="L2669" s="177" t="s">
        <v>194</v>
      </c>
      <c r="M2669" s="177" t="s">
        <v>2245</v>
      </c>
    </row>
    <row r="2670" spans="1:13" x14ac:dyDescent="0.25">
      <c r="A2670" s="179">
        <v>43159</v>
      </c>
      <c r="B2670" s="177">
        <v>4505</v>
      </c>
      <c r="C2670" s="177" t="str">
        <f>VLOOKUP(B2670,'Chart of Accounts'!A:B,2,FALSE)</f>
        <v>Bank Charges</v>
      </c>
      <c r="D2670" s="177" t="s">
        <v>265</v>
      </c>
      <c r="E2670" s="177" t="s">
        <v>264</v>
      </c>
      <c r="F2670" s="177" t="s">
        <v>2208</v>
      </c>
      <c r="G2670" s="177" t="s">
        <v>245</v>
      </c>
      <c r="H2670" s="177">
        <v>3.8</v>
      </c>
      <c r="I2670" s="177">
        <v>0</v>
      </c>
      <c r="J2670" s="177" t="s">
        <v>193</v>
      </c>
      <c r="K2670" s="177" t="s">
        <v>194</v>
      </c>
      <c r="L2670" s="177" t="s">
        <v>194</v>
      </c>
      <c r="M2670" s="177" t="s">
        <v>2244</v>
      </c>
    </row>
    <row r="2671" spans="1:13" x14ac:dyDescent="0.25">
      <c r="A2671" s="179">
        <v>43159</v>
      </c>
      <c r="B2671" s="177">
        <v>4505</v>
      </c>
      <c r="C2671" s="177" t="str">
        <f>VLOOKUP(B2671,'Chart of Accounts'!A:B,2,FALSE)</f>
        <v>Bank Charges</v>
      </c>
      <c r="D2671" s="177" t="s">
        <v>265</v>
      </c>
      <c r="E2671" s="177" t="s">
        <v>264</v>
      </c>
      <c r="F2671" s="177" t="s">
        <v>2208</v>
      </c>
      <c r="G2671" s="177" t="s">
        <v>245</v>
      </c>
      <c r="H2671" s="177">
        <v>4.22</v>
      </c>
      <c r="I2671" s="177">
        <v>0</v>
      </c>
      <c r="J2671" s="177" t="s">
        <v>193</v>
      </c>
      <c r="K2671" s="177" t="s">
        <v>194</v>
      </c>
      <c r="L2671" s="177" t="s">
        <v>194</v>
      </c>
      <c r="M2671" s="177" t="s">
        <v>2243</v>
      </c>
    </row>
    <row r="2672" spans="1:13" x14ac:dyDescent="0.25">
      <c r="A2672" s="179">
        <v>43159</v>
      </c>
      <c r="B2672" s="177">
        <v>4505</v>
      </c>
      <c r="C2672" s="177" t="str">
        <f>VLOOKUP(B2672,'Chart of Accounts'!A:B,2,FALSE)</f>
        <v>Bank Charges</v>
      </c>
      <c r="D2672" s="177" t="s">
        <v>265</v>
      </c>
      <c r="E2672" s="177" t="s">
        <v>264</v>
      </c>
      <c r="F2672" s="177" t="s">
        <v>2208</v>
      </c>
      <c r="G2672" s="177" t="s">
        <v>245</v>
      </c>
      <c r="H2672" s="177">
        <v>3.8</v>
      </c>
      <c r="I2672" s="177">
        <v>0</v>
      </c>
      <c r="J2672" s="177" t="s">
        <v>193</v>
      </c>
      <c r="K2672" s="177" t="s">
        <v>194</v>
      </c>
      <c r="L2672" s="177" t="s">
        <v>194</v>
      </c>
      <c r="M2672" s="177" t="s">
        <v>2242</v>
      </c>
    </row>
    <row r="2673" spans="1:13" x14ac:dyDescent="0.25">
      <c r="A2673" s="179">
        <v>43159</v>
      </c>
      <c r="B2673" s="177">
        <v>4505</v>
      </c>
      <c r="C2673" s="177" t="str">
        <f>VLOOKUP(B2673,'Chart of Accounts'!A:B,2,FALSE)</f>
        <v>Bank Charges</v>
      </c>
      <c r="D2673" s="177" t="s">
        <v>265</v>
      </c>
      <c r="E2673" s="177" t="s">
        <v>264</v>
      </c>
      <c r="F2673" s="177" t="s">
        <v>432</v>
      </c>
      <c r="G2673" s="177" t="s">
        <v>245</v>
      </c>
      <c r="H2673" s="177">
        <v>3.8</v>
      </c>
      <c r="I2673" s="177">
        <v>0</v>
      </c>
      <c r="J2673" s="177" t="s">
        <v>193</v>
      </c>
      <c r="K2673" s="177" t="s">
        <v>194</v>
      </c>
      <c r="L2673" s="177" t="s">
        <v>194</v>
      </c>
      <c r="M2673" s="177" t="s">
        <v>2241</v>
      </c>
    </row>
    <row r="2674" spans="1:13" x14ac:dyDescent="0.25">
      <c r="A2674" s="179">
        <v>43159</v>
      </c>
      <c r="B2674" s="177">
        <v>4505</v>
      </c>
      <c r="C2674" s="177" t="str">
        <f>VLOOKUP(B2674,'Chart of Accounts'!A:B,2,FALSE)</f>
        <v>Bank Charges</v>
      </c>
      <c r="D2674" s="177" t="s">
        <v>265</v>
      </c>
      <c r="E2674" s="177" t="s">
        <v>264</v>
      </c>
      <c r="F2674" s="177" t="s">
        <v>2208</v>
      </c>
      <c r="G2674" s="177" t="s">
        <v>245</v>
      </c>
      <c r="H2674" s="177">
        <v>3.8</v>
      </c>
      <c r="I2674" s="177">
        <v>0</v>
      </c>
      <c r="J2674" s="177" t="s">
        <v>193</v>
      </c>
      <c r="K2674" s="177" t="s">
        <v>194</v>
      </c>
      <c r="L2674" s="177" t="s">
        <v>194</v>
      </c>
      <c r="M2674" s="177" t="s">
        <v>2241</v>
      </c>
    </row>
    <row r="2675" spans="1:13" x14ac:dyDescent="0.25">
      <c r="A2675" s="179">
        <v>43159</v>
      </c>
      <c r="B2675" s="177">
        <v>4505</v>
      </c>
      <c r="C2675" s="177" t="str">
        <f>VLOOKUP(B2675,'Chart of Accounts'!A:B,2,FALSE)</f>
        <v>Bank Charges</v>
      </c>
      <c r="D2675" s="177" t="s">
        <v>265</v>
      </c>
      <c r="E2675" s="177" t="s">
        <v>264</v>
      </c>
      <c r="F2675" s="177" t="s">
        <v>2206</v>
      </c>
      <c r="G2675" s="177" t="s">
        <v>245</v>
      </c>
      <c r="H2675" s="177">
        <v>4.37</v>
      </c>
      <c r="I2675" s="177">
        <v>0</v>
      </c>
      <c r="J2675" s="177" t="s">
        <v>193</v>
      </c>
      <c r="K2675" s="177" t="s">
        <v>194</v>
      </c>
      <c r="L2675" s="177" t="s">
        <v>194</v>
      </c>
      <c r="M2675" s="177" t="s">
        <v>2240</v>
      </c>
    </row>
    <row r="2676" spans="1:13" x14ac:dyDescent="0.25">
      <c r="A2676" s="179">
        <v>43159</v>
      </c>
      <c r="B2676" s="177">
        <v>4505</v>
      </c>
      <c r="C2676" s="177" t="str">
        <f>VLOOKUP(B2676,'Chart of Accounts'!A:B,2,FALSE)</f>
        <v>Bank Charges</v>
      </c>
      <c r="D2676" s="177" t="s">
        <v>265</v>
      </c>
      <c r="E2676" s="177" t="s">
        <v>264</v>
      </c>
      <c r="F2676" s="177" t="s">
        <v>2206</v>
      </c>
      <c r="G2676" s="177" t="s">
        <v>245</v>
      </c>
      <c r="H2676" s="177">
        <v>9.76</v>
      </c>
      <c r="I2676" s="177">
        <v>0</v>
      </c>
      <c r="J2676" s="177" t="s">
        <v>193</v>
      </c>
      <c r="K2676" s="177" t="s">
        <v>194</v>
      </c>
      <c r="L2676" s="177" t="s">
        <v>194</v>
      </c>
      <c r="M2676" s="177" t="s">
        <v>2240</v>
      </c>
    </row>
    <row r="2677" spans="1:13" x14ac:dyDescent="0.25">
      <c r="A2677" s="179">
        <v>43159</v>
      </c>
      <c r="B2677" s="177">
        <v>4505</v>
      </c>
      <c r="C2677" s="177" t="str">
        <f>VLOOKUP(B2677,'Chart of Accounts'!A:B,2,FALSE)</f>
        <v>Bank Charges</v>
      </c>
      <c r="D2677" s="177" t="s">
        <v>265</v>
      </c>
      <c r="E2677" s="177" t="s">
        <v>264</v>
      </c>
      <c r="F2677" s="177" t="s">
        <v>432</v>
      </c>
      <c r="G2677" s="177" t="s">
        <v>245</v>
      </c>
      <c r="H2677" s="177">
        <v>3.8</v>
      </c>
      <c r="I2677" s="177">
        <v>0</v>
      </c>
      <c r="J2677" s="177" t="s">
        <v>193</v>
      </c>
      <c r="K2677" s="177" t="s">
        <v>194</v>
      </c>
      <c r="L2677" s="177" t="s">
        <v>194</v>
      </c>
      <c r="M2677" s="177" t="s">
        <v>2239</v>
      </c>
    </row>
    <row r="2678" spans="1:13" x14ac:dyDescent="0.25">
      <c r="A2678" s="179">
        <v>43159</v>
      </c>
      <c r="B2678" s="177">
        <v>4505</v>
      </c>
      <c r="C2678" s="177" t="str">
        <f>VLOOKUP(B2678,'Chart of Accounts'!A:B,2,FALSE)</f>
        <v>Bank Charges</v>
      </c>
      <c r="D2678" s="177" t="s">
        <v>265</v>
      </c>
      <c r="E2678" s="177" t="s">
        <v>264</v>
      </c>
      <c r="F2678" s="177" t="s">
        <v>2208</v>
      </c>
      <c r="G2678" s="177" t="s">
        <v>245</v>
      </c>
      <c r="H2678" s="177">
        <v>3.8</v>
      </c>
      <c r="I2678" s="177">
        <v>0</v>
      </c>
      <c r="J2678" s="177" t="s">
        <v>193</v>
      </c>
      <c r="K2678" s="177" t="s">
        <v>194</v>
      </c>
      <c r="L2678" s="177" t="s">
        <v>194</v>
      </c>
      <c r="M2678" s="177" t="s">
        <v>2239</v>
      </c>
    </row>
    <row r="2679" spans="1:13" x14ac:dyDescent="0.25">
      <c r="A2679" s="179">
        <v>43160</v>
      </c>
      <c r="B2679" s="177">
        <v>4505</v>
      </c>
      <c r="C2679" s="177" t="str">
        <f>VLOOKUP(B2679,'Chart of Accounts'!A:B,2,FALSE)</f>
        <v>Bank Charges</v>
      </c>
      <c r="D2679" s="177" t="s">
        <v>265</v>
      </c>
      <c r="E2679" s="177" t="s">
        <v>264</v>
      </c>
      <c r="F2679" s="177" t="s">
        <v>2206</v>
      </c>
      <c r="G2679" s="177" t="s">
        <v>245</v>
      </c>
      <c r="H2679" s="177">
        <v>-4.37</v>
      </c>
      <c r="I2679" s="177">
        <v>0</v>
      </c>
      <c r="J2679" s="177" t="s">
        <v>193</v>
      </c>
      <c r="K2679" s="177" t="s">
        <v>194</v>
      </c>
      <c r="L2679" s="177" t="s">
        <v>194</v>
      </c>
      <c r="M2679" s="177" t="s">
        <v>2238</v>
      </c>
    </row>
    <row r="2680" spans="1:13" x14ac:dyDescent="0.25">
      <c r="A2680" s="179">
        <v>43160</v>
      </c>
      <c r="B2680" s="177">
        <v>4505</v>
      </c>
      <c r="C2680" s="177" t="str">
        <f>VLOOKUP(B2680,'Chart of Accounts'!A:B,2,FALSE)</f>
        <v>Bank Charges</v>
      </c>
      <c r="D2680" s="177" t="s">
        <v>265</v>
      </c>
      <c r="E2680" s="177" t="s">
        <v>264</v>
      </c>
      <c r="F2680" s="177" t="s">
        <v>2206</v>
      </c>
      <c r="G2680" s="177" t="s">
        <v>245</v>
      </c>
      <c r="H2680" s="177">
        <v>-9.76</v>
      </c>
      <c r="I2680" s="177">
        <v>0</v>
      </c>
      <c r="J2680" s="177" t="s">
        <v>193</v>
      </c>
      <c r="K2680" s="177" t="s">
        <v>194</v>
      </c>
      <c r="L2680" s="177" t="s">
        <v>194</v>
      </c>
      <c r="M2680" s="177" t="s">
        <v>2238</v>
      </c>
    </row>
    <row r="2681" spans="1:13" x14ac:dyDescent="0.25">
      <c r="A2681" s="179">
        <v>43160</v>
      </c>
      <c r="B2681" s="177">
        <v>4505</v>
      </c>
      <c r="C2681" s="177" t="str">
        <f>VLOOKUP(B2681,'Chart of Accounts'!A:B,2,FALSE)</f>
        <v>Bank Charges</v>
      </c>
      <c r="D2681" s="177" t="s">
        <v>265</v>
      </c>
      <c r="E2681" s="177" t="s">
        <v>264</v>
      </c>
      <c r="F2681" s="177" t="s">
        <v>602</v>
      </c>
      <c r="G2681" s="177" t="s">
        <v>245</v>
      </c>
      <c r="H2681" s="177">
        <v>5</v>
      </c>
      <c r="I2681" s="177">
        <v>0</v>
      </c>
      <c r="K2681" s="177" t="s">
        <v>188</v>
      </c>
      <c r="M2681" s="177" t="s">
        <v>2237</v>
      </c>
    </row>
    <row r="2682" spans="1:13" x14ac:dyDescent="0.25">
      <c r="A2682" s="179">
        <v>43181</v>
      </c>
      <c r="B2682" s="177">
        <v>4505</v>
      </c>
      <c r="C2682" s="177" t="str">
        <f>VLOOKUP(B2682,'Chart of Accounts'!A:B,2,FALSE)</f>
        <v>Bank Charges</v>
      </c>
      <c r="D2682" s="177" t="s">
        <v>265</v>
      </c>
      <c r="E2682" s="177" t="s">
        <v>264</v>
      </c>
      <c r="F2682" s="177" t="s">
        <v>454</v>
      </c>
      <c r="G2682" s="177" t="s">
        <v>245</v>
      </c>
      <c r="H2682" s="177">
        <v>3.8</v>
      </c>
      <c r="I2682" s="177">
        <v>0</v>
      </c>
      <c r="J2682" s="177" t="s">
        <v>193</v>
      </c>
      <c r="K2682" s="177" t="s">
        <v>194</v>
      </c>
      <c r="L2682" s="177" t="s">
        <v>194</v>
      </c>
      <c r="M2682" s="177" t="s">
        <v>2232</v>
      </c>
    </row>
    <row r="2683" spans="1:13" x14ac:dyDescent="0.25">
      <c r="A2683" s="179">
        <v>43181</v>
      </c>
      <c r="B2683" s="177">
        <v>4505</v>
      </c>
      <c r="C2683" s="177" t="str">
        <f>VLOOKUP(B2683,'Chart of Accounts'!A:B,2,FALSE)</f>
        <v>Bank Charges</v>
      </c>
      <c r="D2683" s="177" t="s">
        <v>265</v>
      </c>
      <c r="E2683" s="177" t="s">
        <v>264</v>
      </c>
      <c r="F2683" s="177" t="s">
        <v>453</v>
      </c>
      <c r="G2683" s="177" t="s">
        <v>245</v>
      </c>
      <c r="H2683" s="177">
        <v>3.8</v>
      </c>
      <c r="I2683" s="177">
        <v>0</v>
      </c>
      <c r="J2683" s="177" t="s">
        <v>193</v>
      </c>
      <c r="K2683" s="177" t="s">
        <v>194</v>
      </c>
      <c r="L2683" s="177" t="s">
        <v>194</v>
      </c>
      <c r="M2683" s="177" t="s">
        <v>2232</v>
      </c>
    </row>
    <row r="2684" spans="1:13" x14ac:dyDescent="0.25">
      <c r="A2684" s="179">
        <v>43181</v>
      </c>
      <c r="B2684" s="177">
        <v>4505</v>
      </c>
      <c r="C2684" s="177" t="str">
        <f>VLOOKUP(B2684,'Chart of Accounts'!A:B,2,FALSE)</f>
        <v>Bank Charges</v>
      </c>
      <c r="D2684" s="177" t="s">
        <v>265</v>
      </c>
      <c r="E2684" s="177" t="s">
        <v>264</v>
      </c>
      <c r="F2684" s="177" t="s">
        <v>452</v>
      </c>
      <c r="G2684" s="177" t="s">
        <v>245</v>
      </c>
      <c r="H2684" s="177">
        <v>3.8</v>
      </c>
      <c r="I2684" s="177">
        <v>0</v>
      </c>
      <c r="J2684" s="177" t="s">
        <v>193</v>
      </c>
      <c r="K2684" s="177" t="s">
        <v>194</v>
      </c>
      <c r="L2684" s="177" t="s">
        <v>194</v>
      </c>
      <c r="M2684" s="177" t="s">
        <v>2232</v>
      </c>
    </row>
    <row r="2685" spans="1:13" x14ac:dyDescent="0.25">
      <c r="A2685" s="179">
        <v>43181</v>
      </c>
      <c r="B2685" s="177">
        <v>4505</v>
      </c>
      <c r="C2685" s="177" t="str">
        <f>VLOOKUP(B2685,'Chart of Accounts'!A:B,2,FALSE)</f>
        <v>Bank Charges</v>
      </c>
      <c r="D2685" s="177" t="s">
        <v>265</v>
      </c>
      <c r="E2685" s="177" t="s">
        <v>264</v>
      </c>
      <c r="F2685" s="177" t="s">
        <v>2214</v>
      </c>
      <c r="G2685" s="177" t="s">
        <v>245</v>
      </c>
      <c r="H2685" s="177">
        <v>3.8</v>
      </c>
      <c r="I2685" s="177">
        <v>0</v>
      </c>
      <c r="J2685" s="177" t="s">
        <v>193</v>
      </c>
      <c r="K2685" s="177" t="s">
        <v>194</v>
      </c>
      <c r="L2685" s="177" t="s">
        <v>194</v>
      </c>
      <c r="M2685" s="177" t="s">
        <v>2232</v>
      </c>
    </row>
    <row r="2686" spans="1:13" x14ac:dyDescent="0.25">
      <c r="A2686" s="179">
        <v>43181</v>
      </c>
      <c r="B2686" s="177">
        <v>4505</v>
      </c>
      <c r="C2686" s="177" t="str">
        <f>VLOOKUP(B2686,'Chart of Accounts'!A:B,2,FALSE)</f>
        <v>Bank Charges</v>
      </c>
      <c r="D2686" s="177" t="s">
        <v>265</v>
      </c>
      <c r="E2686" s="177" t="s">
        <v>264</v>
      </c>
      <c r="F2686" s="177" t="s">
        <v>2213</v>
      </c>
      <c r="G2686" s="177" t="s">
        <v>245</v>
      </c>
      <c r="H2686" s="177">
        <v>3.8</v>
      </c>
      <c r="I2686" s="177">
        <v>0</v>
      </c>
      <c r="J2686" s="177" t="s">
        <v>193</v>
      </c>
      <c r="K2686" s="177" t="s">
        <v>194</v>
      </c>
      <c r="L2686" s="177" t="s">
        <v>194</v>
      </c>
      <c r="M2686" s="177" t="s">
        <v>2232</v>
      </c>
    </row>
    <row r="2687" spans="1:13" x14ac:dyDescent="0.25">
      <c r="A2687" s="179">
        <v>43181</v>
      </c>
      <c r="B2687" s="177">
        <v>4505</v>
      </c>
      <c r="C2687" s="177" t="str">
        <f>VLOOKUP(B2687,'Chart of Accounts'!A:B,2,FALSE)</f>
        <v>Bank Charges</v>
      </c>
      <c r="D2687" s="177" t="s">
        <v>265</v>
      </c>
      <c r="E2687" s="177" t="s">
        <v>264</v>
      </c>
      <c r="F2687" s="177" t="s">
        <v>2198</v>
      </c>
      <c r="G2687" s="177" t="s">
        <v>245</v>
      </c>
      <c r="H2687" s="177">
        <v>3.8</v>
      </c>
      <c r="I2687" s="177">
        <v>0</v>
      </c>
      <c r="J2687" s="177" t="s">
        <v>193</v>
      </c>
      <c r="K2687" s="177" t="s">
        <v>194</v>
      </c>
      <c r="L2687" s="177" t="s">
        <v>194</v>
      </c>
      <c r="M2687" s="177" t="s">
        <v>2232</v>
      </c>
    </row>
    <row r="2688" spans="1:13" x14ac:dyDescent="0.25">
      <c r="A2688" s="179">
        <v>43181</v>
      </c>
      <c r="B2688" s="177">
        <v>4505</v>
      </c>
      <c r="C2688" s="177" t="str">
        <f>VLOOKUP(B2688,'Chart of Accounts'!A:B,2,FALSE)</f>
        <v>Bank Charges</v>
      </c>
      <c r="D2688" s="177" t="s">
        <v>265</v>
      </c>
      <c r="E2688" s="177" t="s">
        <v>264</v>
      </c>
      <c r="F2688" s="177" t="s">
        <v>451</v>
      </c>
      <c r="G2688" s="177" t="s">
        <v>245</v>
      </c>
      <c r="H2688" s="177">
        <v>3.8</v>
      </c>
      <c r="I2688" s="177">
        <v>0</v>
      </c>
      <c r="J2688" s="177" t="s">
        <v>193</v>
      </c>
      <c r="K2688" s="177" t="s">
        <v>194</v>
      </c>
      <c r="L2688" s="177" t="s">
        <v>194</v>
      </c>
      <c r="M2688" s="177" t="s">
        <v>2232</v>
      </c>
    </row>
    <row r="2689" spans="1:13" x14ac:dyDescent="0.25">
      <c r="A2689" s="179">
        <v>43181</v>
      </c>
      <c r="B2689" s="177">
        <v>4505</v>
      </c>
      <c r="C2689" s="177" t="str">
        <f>VLOOKUP(B2689,'Chart of Accounts'!A:B,2,FALSE)</f>
        <v>Bank Charges</v>
      </c>
      <c r="D2689" s="177" t="s">
        <v>265</v>
      </c>
      <c r="E2689" s="177" t="s">
        <v>264</v>
      </c>
      <c r="F2689" s="177" t="s">
        <v>2212</v>
      </c>
      <c r="G2689" s="177" t="s">
        <v>245</v>
      </c>
      <c r="H2689" s="177">
        <v>3.8</v>
      </c>
      <c r="I2689" s="177">
        <v>0</v>
      </c>
      <c r="J2689" s="177" t="s">
        <v>193</v>
      </c>
      <c r="K2689" s="177" t="s">
        <v>194</v>
      </c>
      <c r="L2689" s="177" t="s">
        <v>194</v>
      </c>
      <c r="M2689" s="177" t="s">
        <v>2232</v>
      </c>
    </row>
    <row r="2690" spans="1:13" x14ac:dyDescent="0.25">
      <c r="A2690" s="179">
        <v>43181</v>
      </c>
      <c r="B2690" s="177">
        <v>4505</v>
      </c>
      <c r="C2690" s="177" t="str">
        <f>VLOOKUP(B2690,'Chart of Accounts'!A:B,2,FALSE)</f>
        <v>Bank Charges</v>
      </c>
      <c r="D2690" s="177" t="s">
        <v>265</v>
      </c>
      <c r="E2690" s="177" t="s">
        <v>264</v>
      </c>
      <c r="F2690" s="177" t="s">
        <v>2197</v>
      </c>
      <c r="G2690" s="177" t="s">
        <v>245</v>
      </c>
      <c r="H2690" s="177">
        <v>3.8</v>
      </c>
      <c r="I2690" s="177">
        <v>0</v>
      </c>
      <c r="J2690" s="177" t="s">
        <v>193</v>
      </c>
      <c r="K2690" s="177" t="s">
        <v>194</v>
      </c>
      <c r="L2690" s="177" t="s">
        <v>194</v>
      </c>
      <c r="M2690" s="177" t="s">
        <v>2232</v>
      </c>
    </row>
    <row r="2691" spans="1:13" x14ac:dyDescent="0.25">
      <c r="A2691" s="179">
        <v>43181</v>
      </c>
      <c r="B2691" s="177">
        <v>4505</v>
      </c>
      <c r="C2691" s="177" t="str">
        <f>VLOOKUP(B2691,'Chart of Accounts'!A:B,2,FALSE)</f>
        <v>Bank Charges</v>
      </c>
      <c r="D2691" s="177" t="s">
        <v>265</v>
      </c>
      <c r="E2691" s="177" t="s">
        <v>264</v>
      </c>
      <c r="F2691" s="177" t="s">
        <v>450</v>
      </c>
      <c r="G2691" s="177" t="s">
        <v>245</v>
      </c>
      <c r="H2691" s="177">
        <v>3.8</v>
      </c>
      <c r="I2691" s="177">
        <v>0</v>
      </c>
      <c r="J2691" s="177" t="s">
        <v>193</v>
      </c>
      <c r="K2691" s="177" t="s">
        <v>194</v>
      </c>
      <c r="L2691" s="177" t="s">
        <v>194</v>
      </c>
      <c r="M2691" s="177" t="s">
        <v>2232</v>
      </c>
    </row>
    <row r="2692" spans="1:13" x14ac:dyDescent="0.25">
      <c r="A2692" s="179">
        <v>43181</v>
      </c>
      <c r="B2692" s="177">
        <v>4505</v>
      </c>
      <c r="C2692" s="177" t="str">
        <f>VLOOKUP(B2692,'Chart of Accounts'!A:B,2,FALSE)</f>
        <v>Bank Charges</v>
      </c>
      <c r="D2692" s="177" t="s">
        <v>265</v>
      </c>
      <c r="E2692" s="177" t="s">
        <v>264</v>
      </c>
      <c r="F2692" s="177" t="s">
        <v>2196</v>
      </c>
      <c r="G2692" s="177" t="s">
        <v>245</v>
      </c>
      <c r="H2692" s="177">
        <v>3.8</v>
      </c>
      <c r="I2692" s="177">
        <v>0</v>
      </c>
      <c r="J2692" s="177" t="s">
        <v>193</v>
      </c>
      <c r="K2692" s="177" t="s">
        <v>194</v>
      </c>
      <c r="L2692" s="177" t="s">
        <v>194</v>
      </c>
      <c r="M2692" s="177" t="s">
        <v>2232</v>
      </c>
    </row>
    <row r="2693" spans="1:13" x14ac:dyDescent="0.25">
      <c r="A2693" s="179">
        <v>43181</v>
      </c>
      <c r="B2693" s="177">
        <v>4505</v>
      </c>
      <c r="C2693" s="177" t="str">
        <f>VLOOKUP(B2693,'Chart of Accounts'!A:B,2,FALSE)</f>
        <v>Bank Charges</v>
      </c>
      <c r="D2693" s="177" t="s">
        <v>265</v>
      </c>
      <c r="E2693" s="177" t="s">
        <v>264</v>
      </c>
      <c r="F2693" s="177" t="s">
        <v>2195</v>
      </c>
      <c r="G2693" s="177" t="s">
        <v>245</v>
      </c>
      <c r="H2693" s="177">
        <v>3.8</v>
      </c>
      <c r="I2693" s="177">
        <v>0</v>
      </c>
      <c r="J2693" s="177" t="s">
        <v>193</v>
      </c>
      <c r="K2693" s="177" t="s">
        <v>194</v>
      </c>
      <c r="L2693" s="177" t="s">
        <v>194</v>
      </c>
      <c r="M2693" s="177" t="s">
        <v>2232</v>
      </c>
    </row>
    <row r="2694" spans="1:13" x14ac:dyDescent="0.25">
      <c r="A2694" s="179">
        <v>43181</v>
      </c>
      <c r="B2694" s="177">
        <v>4505</v>
      </c>
      <c r="C2694" s="177" t="str">
        <f>VLOOKUP(B2694,'Chart of Accounts'!A:B,2,FALSE)</f>
        <v>Bank Charges</v>
      </c>
      <c r="D2694" s="177" t="s">
        <v>265</v>
      </c>
      <c r="E2694" s="177" t="s">
        <v>264</v>
      </c>
      <c r="F2694" s="177" t="s">
        <v>447</v>
      </c>
      <c r="G2694" s="177" t="s">
        <v>245</v>
      </c>
      <c r="H2694" s="177">
        <v>3.8</v>
      </c>
      <c r="I2694" s="177">
        <v>0</v>
      </c>
      <c r="J2694" s="177" t="s">
        <v>193</v>
      </c>
      <c r="K2694" s="177" t="s">
        <v>194</v>
      </c>
      <c r="L2694" s="177" t="s">
        <v>194</v>
      </c>
      <c r="M2694" s="177" t="s">
        <v>2232</v>
      </c>
    </row>
    <row r="2695" spans="1:13" x14ac:dyDescent="0.25">
      <c r="A2695" s="179">
        <v>43181</v>
      </c>
      <c r="B2695" s="177">
        <v>4505</v>
      </c>
      <c r="C2695" s="177" t="str">
        <f>VLOOKUP(B2695,'Chart of Accounts'!A:B,2,FALSE)</f>
        <v>Bank Charges</v>
      </c>
      <c r="D2695" s="177" t="s">
        <v>265</v>
      </c>
      <c r="E2695" s="177" t="s">
        <v>264</v>
      </c>
      <c r="F2695" s="177" t="s">
        <v>446</v>
      </c>
      <c r="G2695" s="177" t="s">
        <v>245</v>
      </c>
      <c r="H2695" s="177">
        <v>3.8</v>
      </c>
      <c r="I2695" s="177">
        <v>0</v>
      </c>
      <c r="J2695" s="177" t="s">
        <v>193</v>
      </c>
      <c r="K2695" s="177" t="s">
        <v>194</v>
      </c>
      <c r="L2695" s="177" t="s">
        <v>194</v>
      </c>
      <c r="M2695" s="177" t="s">
        <v>2232</v>
      </c>
    </row>
    <row r="2696" spans="1:13" x14ac:dyDescent="0.25">
      <c r="A2696" s="179">
        <v>43181</v>
      </c>
      <c r="B2696" s="177">
        <v>4505</v>
      </c>
      <c r="C2696" s="177" t="str">
        <f>VLOOKUP(B2696,'Chart of Accounts'!A:B,2,FALSE)</f>
        <v>Bank Charges</v>
      </c>
      <c r="D2696" s="177" t="s">
        <v>265</v>
      </c>
      <c r="E2696" s="177" t="s">
        <v>264</v>
      </c>
      <c r="F2696" s="177" t="s">
        <v>445</v>
      </c>
      <c r="G2696" s="177" t="s">
        <v>245</v>
      </c>
      <c r="H2696" s="177">
        <v>3.8</v>
      </c>
      <c r="I2696" s="177">
        <v>0</v>
      </c>
      <c r="J2696" s="177" t="s">
        <v>193</v>
      </c>
      <c r="K2696" s="177" t="s">
        <v>194</v>
      </c>
      <c r="L2696" s="177" t="s">
        <v>194</v>
      </c>
      <c r="M2696" s="177" t="s">
        <v>2232</v>
      </c>
    </row>
    <row r="2697" spans="1:13" x14ac:dyDescent="0.25">
      <c r="A2697" s="179">
        <v>43181</v>
      </c>
      <c r="B2697" s="177">
        <v>4505</v>
      </c>
      <c r="C2697" s="177" t="str">
        <f>VLOOKUP(B2697,'Chart of Accounts'!A:B,2,FALSE)</f>
        <v>Bank Charges</v>
      </c>
      <c r="D2697" s="177" t="s">
        <v>265</v>
      </c>
      <c r="E2697" s="177" t="s">
        <v>264</v>
      </c>
      <c r="F2697" s="177" t="s">
        <v>445</v>
      </c>
      <c r="G2697" s="177" t="s">
        <v>245</v>
      </c>
      <c r="H2697" s="177">
        <v>3.8</v>
      </c>
      <c r="I2697" s="177">
        <v>0</v>
      </c>
      <c r="J2697" s="177" t="s">
        <v>193</v>
      </c>
      <c r="K2697" s="177" t="s">
        <v>194</v>
      </c>
      <c r="L2697" s="177" t="s">
        <v>194</v>
      </c>
      <c r="M2697" s="177" t="s">
        <v>2232</v>
      </c>
    </row>
    <row r="2698" spans="1:13" x14ac:dyDescent="0.25">
      <c r="A2698" s="179">
        <v>43181</v>
      </c>
      <c r="B2698" s="177">
        <v>4505</v>
      </c>
      <c r="C2698" s="177" t="str">
        <f>VLOOKUP(B2698,'Chart of Accounts'!A:B,2,FALSE)</f>
        <v>Bank Charges</v>
      </c>
      <c r="D2698" s="177" t="s">
        <v>265</v>
      </c>
      <c r="E2698" s="177" t="s">
        <v>264</v>
      </c>
      <c r="F2698" s="177" t="s">
        <v>444</v>
      </c>
      <c r="G2698" s="177" t="s">
        <v>245</v>
      </c>
      <c r="H2698" s="177">
        <v>3.8</v>
      </c>
      <c r="I2698" s="177">
        <v>0</v>
      </c>
      <c r="J2698" s="177" t="s">
        <v>193</v>
      </c>
      <c r="K2698" s="177" t="s">
        <v>194</v>
      </c>
      <c r="L2698" s="177" t="s">
        <v>194</v>
      </c>
      <c r="M2698" s="177" t="s">
        <v>2232</v>
      </c>
    </row>
    <row r="2699" spans="1:13" x14ac:dyDescent="0.25">
      <c r="A2699" s="179">
        <v>43181</v>
      </c>
      <c r="B2699" s="177">
        <v>4505</v>
      </c>
      <c r="C2699" s="177" t="str">
        <f>VLOOKUP(B2699,'Chart of Accounts'!A:B,2,FALSE)</f>
        <v>Bank Charges</v>
      </c>
      <c r="D2699" s="177" t="s">
        <v>265</v>
      </c>
      <c r="E2699" s="177" t="s">
        <v>264</v>
      </c>
      <c r="F2699" s="177" t="s">
        <v>443</v>
      </c>
      <c r="G2699" s="177" t="s">
        <v>245</v>
      </c>
      <c r="H2699" s="177">
        <v>3.8</v>
      </c>
      <c r="I2699" s="177">
        <v>0</v>
      </c>
      <c r="J2699" s="177" t="s">
        <v>193</v>
      </c>
      <c r="K2699" s="177" t="s">
        <v>194</v>
      </c>
      <c r="L2699" s="177" t="s">
        <v>194</v>
      </c>
      <c r="M2699" s="177" t="s">
        <v>2232</v>
      </c>
    </row>
    <row r="2700" spans="1:13" x14ac:dyDescent="0.25">
      <c r="A2700" s="179">
        <v>43181</v>
      </c>
      <c r="B2700" s="177">
        <v>4505</v>
      </c>
      <c r="C2700" s="177" t="str">
        <f>VLOOKUP(B2700,'Chart of Accounts'!A:B,2,FALSE)</f>
        <v>Bank Charges</v>
      </c>
      <c r="D2700" s="177" t="s">
        <v>265</v>
      </c>
      <c r="E2700" s="177" t="s">
        <v>264</v>
      </c>
      <c r="F2700" s="177" t="s">
        <v>405</v>
      </c>
      <c r="G2700" s="177" t="s">
        <v>245</v>
      </c>
      <c r="H2700" s="177">
        <v>3.8</v>
      </c>
      <c r="I2700" s="177">
        <v>0</v>
      </c>
      <c r="J2700" s="177" t="s">
        <v>193</v>
      </c>
      <c r="K2700" s="177" t="s">
        <v>194</v>
      </c>
      <c r="L2700" s="177" t="s">
        <v>194</v>
      </c>
      <c r="M2700" s="177" t="s">
        <v>2232</v>
      </c>
    </row>
    <row r="2701" spans="1:13" x14ac:dyDescent="0.25">
      <c r="A2701" s="179">
        <v>43181</v>
      </c>
      <c r="B2701" s="177">
        <v>4505</v>
      </c>
      <c r="C2701" s="177" t="str">
        <f>VLOOKUP(B2701,'Chart of Accounts'!A:B,2,FALSE)</f>
        <v>Bank Charges</v>
      </c>
      <c r="D2701" s="177" t="s">
        <v>265</v>
      </c>
      <c r="E2701" s="177" t="s">
        <v>264</v>
      </c>
      <c r="F2701" s="177" t="s">
        <v>442</v>
      </c>
      <c r="G2701" s="177" t="s">
        <v>245</v>
      </c>
      <c r="H2701" s="177">
        <v>3.8</v>
      </c>
      <c r="I2701" s="177">
        <v>0</v>
      </c>
      <c r="J2701" s="177" t="s">
        <v>193</v>
      </c>
      <c r="K2701" s="177" t="s">
        <v>194</v>
      </c>
      <c r="L2701" s="177" t="s">
        <v>194</v>
      </c>
      <c r="M2701" s="177" t="s">
        <v>2232</v>
      </c>
    </row>
    <row r="2702" spans="1:13" x14ac:dyDescent="0.25">
      <c r="A2702" s="179">
        <v>43181</v>
      </c>
      <c r="B2702" s="177">
        <v>4505</v>
      </c>
      <c r="C2702" s="177" t="str">
        <f>VLOOKUP(B2702,'Chart of Accounts'!A:B,2,FALSE)</f>
        <v>Bank Charges</v>
      </c>
      <c r="D2702" s="177" t="s">
        <v>265</v>
      </c>
      <c r="E2702" s="177" t="s">
        <v>264</v>
      </c>
      <c r="F2702" s="177" t="s">
        <v>441</v>
      </c>
      <c r="G2702" s="177" t="s">
        <v>245</v>
      </c>
      <c r="H2702" s="177">
        <v>3.8</v>
      </c>
      <c r="I2702" s="177">
        <v>0</v>
      </c>
      <c r="J2702" s="177" t="s">
        <v>193</v>
      </c>
      <c r="K2702" s="177" t="s">
        <v>194</v>
      </c>
      <c r="L2702" s="177" t="s">
        <v>194</v>
      </c>
      <c r="M2702" s="177" t="s">
        <v>2232</v>
      </c>
    </row>
    <row r="2703" spans="1:13" x14ac:dyDescent="0.25">
      <c r="A2703" s="179">
        <v>43181</v>
      </c>
      <c r="B2703" s="177">
        <v>4505</v>
      </c>
      <c r="C2703" s="177" t="str">
        <f>VLOOKUP(B2703,'Chart of Accounts'!A:B,2,FALSE)</f>
        <v>Bank Charges</v>
      </c>
      <c r="D2703" s="177" t="s">
        <v>265</v>
      </c>
      <c r="E2703" s="177" t="s">
        <v>264</v>
      </c>
      <c r="F2703" s="177" t="s">
        <v>440</v>
      </c>
      <c r="G2703" s="177" t="s">
        <v>245</v>
      </c>
      <c r="H2703" s="177">
        <v>3.8</v>
      </c>
      <c r="I2703" s="177">
        <v>0</v>
      </c>
      <c r="J2703" s="177" t="s">
        <v>193</v>
      </c>
      <c r="K2703" s="177" t="s">
        <v>194</v>
      </c>
      <c r="L2703" s="177" t="s">
        <v>194</v>
      </c>
      <c r="M2703" s="177" t="s">
        <v>2232</v>
      </c>
    </row>
    <row r="2704" spans="1:13" x14ac:dyDescent="0.25">
      <c r="A2704" s="179">
        <v>43181</v>
      </c>
      <c r="B2704" s="177">
        <v>4505</v>
      </c>
      <c r="C2704" s="177" t="str">
        <f>VLOOKUP(B2704,'Chart of Accounts'!A:B,2,FALSE)</f>
        <v>Bank Charges</v>
      </c>
      <c r="D2704" s="177" t="s">
        <v>265</v>
      </c>
      <c r="E2704" s="177" t="s">
        <v>264</v>
      </c>
      <c r="F2704" s="177" t="s">
        <v>2194</v>
      </c>
      <c r="G2704" s="177" t="s">
        <v>245</v>
      </c>
      <c r="H2704" s="177">
        <v>3.8</v>
      </c>
      <c r="I2704" s="177">
        <v>0</v>
      </c>
      <c r="J2704" s="177" t="s">
        <v>193</v>
      </c>
      <c r="K2704" s="177" t="s">
        <v>194</v>
      </c>
      <c r="L2704" s="177" t="s">
        <v>194</v>
      </c>
      <c r="M2704" s="177" t="s">
        <v>2232</v>
      </c>
    </row>
    <row r="2705" spans="1:13" x14ac:dyDescent="0.25">
      <c r="A2705" s="179">
        <v>43181</v>
      </c>
      <c r="B2705" s="177">
        <v>4505</v>
      </c>
      <c r="C2705" s="177" t="str">
        <f>VLOOKUP(B2705,'Chart of Accounts'!A:B,2,FALSE)</f>
        <v>Bank Charges</v>
      </c>
      <c r="D2705" s="177" t="s">
        <v>265</v>
      </c>
      <c r="E2705" s="177" t="s">
        <v>264</v>
      </c>
      <c r="F2705" s="177" t="s">
        <v>2211</v>
      </c>
      <c r="G2705" s="177" t="s">
        <v>245</v>
      </c>
      <c r="H2705" s="177">
        <v>3.8</v>
      </c>
      <c r="I2705" s="177">
        <v>0</v>
      </c>
      <c r="J2705" s="177" t="s">
        <v>193</v>
      </c>
      <c r="K2705" s="177" t="s">
        <v>194</v>
      </c>
      <c r="L2705" s="177" t="s">
        <v>194</v>
      </c>
      <c r="M2705" s="177" t="s">
        <v>2232</v>
      </c>
    </row>
    <row r="2706" spans="1:13" x14ac:dyDescent="0.25">
      <c r="A2706" s="179">
        <v>43181</v>
      </c>
      <c r="B2706" s="177">
        <v>4505</v>
      </c>
      <c r="C2706" s="177" t="str">
        <f>VLOOKUP(B2706,'Chart of Accounts'!A:B,2,FALSE)</f>
        <v>Bank Charges</v>
      </c>
      <c r="D2706" s="177" t="s">
        <v>265</v>
      </c>
      <c r="E2706" s="177" t="s">
        <v>264</v>
      </c>
      <c r="F2706" s="177" t="s">
        <v>439</v>
      </c>
      <c r="G2706" s="177" t="s">
        <v>245</v>
      </c>
      <c r="H2706" s="177">
        <v>3.8</v>
      </c>
      <c r="I2706" s="177">
        <v>0</v>
      </c>
      <c r="J2706" s="177" t="s">
        <v>193</v>
      </c>
      <c r="K2706" s="177" t="s">
        <v>194</v>
      </c>
      <c r="L2706" s="177" t="s">
        <v>194</v>
      </c>
      <c r="M2706" s="177" t="s">
        <v>2232</v>
      </c>
    </row>
    <row r="2707" spans="1:13" x14ac:dyDescent="0.25">
      <c r="A2707" s="179">
        <v>43181</v>
      </c>
      <c r="B2707" s="177">
        <v>4505</v>
      </c>
      <c r="C2707" s="177" t="str">
        <f>VLOOKUP(B2707,'Chart of Accounts'!A:B,2,FALSE)</f>
        <v>Bank Charges</v>
      </c>
      <c r="D2707" s="177" t="s">
        <v>265</v>
      </c>
      <c r="E2707" s="177" t="s">
        <v>264</v>
      </c>
      <c r="F2707" s="177" t="s">
        <v>2181</v>
      </c>
      <c r="G2707" s="177" t="s">
        <v>245</v>
      </c>
      <c r="H2707" s="177">
        <v>3.8</v>
      </c>
      <c r="I2707" s="177">
        <v>0</v>
      </c>
      <c r="J2707" s="177" t="s">
        <v>193</v>
      </c>
      <c r="K2707" s="177" t="s">
        <v>194</v>
      </c>
      <c r="L2707" s="177" t="s">
        <v>194</v>
      </c>
      <c r="M2707" s="177" t="s">
        <v>2232</v>
      </c>
    </row>
    <row r="2708" spans="1:13" x14ac:dyDescent="0.25">
      <c r="A2708" s="179">
        <v>43181</v>
      </c>
      <c r="B2708" s="177">
        <v>4505</v>
      </c>
      <c r="C2708" s="177" t="str">
        <f>VLOOKUP(B2708,'Chart of Accounts'!A:B,2,FALSE)</f>
        <v>Bank Charges</v>
      </c>
      <c r="D2708" s="177" t="s">
        <v>265</v>
      </c>
      <c r="E2708" s="177" t="s">
        <v>264</v>
      </c>
      <c r="F2708" s="177" t="s">
        <v>2193</v>
      </c>
      <c r="G2708" s="177" t="s">
        <v>245</v>
      </c>
      <c r="H2708" s="177">
        <v>3.8</v>
      </c>
      <c r="I2708" s="177">
        <v>0</v>
      </c>
      <c r="J2708" s="177" t="s">
        <v>193</v>
      </c>
      <c r="K2708" s="177" t="s">
        <v>194</v>
      </c>
      <c r="L2708" s="177" t="s">
        <v>194</v>
      </c>
      <c r="M2708" s="177" t="s">
        <v>2232</v>
      </c>
    </row>
    <row r="2709" spans="1:13" x14ac:dyDescent="0.25">
      <c r="A2709" s="179">
        <v>43181</v>
      </c>
      <c r="B2709" s="177">
        <v>4505</v>
      </c>
      <c r="C2709" s="177" t="str">
        <f>VLOOKUP(B2709,'Chart of Accounts'!A:B,2,FALSE)</f>
        <v>Bank Charges</v>
      </c>
      <c r="D2709" s="177" t="s">
        <v>265</v>
      </c>
      <c r="E2709" s="177" t="s">
        <v>264</v>
      </c>
      <c r="F2709" s="177" t="s">
        <v>2192</v>
      </c>
      <c r="G2709" s="177" t="s">
        <v>245</v>
      </c>
      <c r="H2709" s="177">
        <v>3.8</v>
      </c>
      <c r="I2709" s="177">
        <v>0</v>
      </c>
      <c r="J2709" s="177" t="s">
        <v>193</v>
      </c>
      <c r="K2709" s="177" t="s">
        <v>194</v>
      </c>
      <c r="L2709" s="177" t="s">
        <v>194</v>
      </c>
      <c r="M2709" s="177" t="s">
        <v>2232</v>
      </c>
    </row>
    <row r="2710" spans="1:13" x14ac:dyDescent="0.25">
      <c r="A2710" s="179">
        <v>43181</v>
      </c>
      <c r="B2710" s="177">
        <v>4505</v>
      </c>
      <c r="C2710" s="177" t="str">
        <f>VLOOKUP(B2710,'Chart of Accounts'!A:B,2,FALSE)</f>
        <v>Bank Charges</v>
      </c>
      <c r="D2710" s="177" t="s">
        <v>265</v>
      </c>
      <c r="E2710" s="177" t="s">
        <v>264</v>
      </c>
      <c r="F2710" s="177" t="s">
        <v>2236</v>
      </c>
      <c r="G2710" s="177" t="s">
        <v>245</v>
      </c>
      <c r="H2710" s="177">
        <v>3.8</v>
      </c>
      <c r="I2710" s="177">
        <v>0</v>
      </c>
      <c r="J2710" s="177" t="s">
        <v>193</v>
      </c>
      <c r="K2710" s="177" t="s">
        <v>194</v>
      </c>
      <c r="L2710" s="177" t="s">
        <v>194</v>
      </c>
      <c r="M2710" s="177" t="s">
        <v>2232</v>
      </c>
    </row>
    <row r="2711" spans="1:13" x14ac:dyDescent="0.25">
      <c r="A2711" s="179">
        <v>43181</v>
      </c>
      <c r="B2711" s="177">
        <v>4505</v>
      </c>
      <c r="C2711" s="177" t="str">
        <f>VLOOKUP(B2711,'Chart of Accounts'!A:B,2,FALSE)</f>
        <v>Bank Charges</v>
      </c>
      <c r="D2711" s="177" t="s">
        <v>265</v>
      </c>
      <c r="E2711" s="177" t="s">
        <v>264</v>
      </c>
      <c r="F2711" s="177" t="s">
        <v>437</v>
      </c>
      <c r="G2711" s="177" t="s">
        <v>245</v>
      </c>
      <c r="H2711" s="177">
        <v>3.8</v>
      </c>
      <c r="I2711" s="177">
        <v>0</v>
      </c>
      <c r="J2711" s="177" t="s">
        <v>193</v>
      </c>
      <c r="K2711" s="177" t="s">
        <v>194</v>
      </c>
      <c r="L2711" s="177" t="s">
        <v>194</v>
      </c>
      <c r="M2711" s="177" t="s">
        <v>2232</v>
      </c>
    </row>
    <row r="2712" spans="1:13" x14ac:dyDescent="0.25">
      <c r="A2712" s="179">
        <v>43181</v>
      </c>
      <c r="B2712" s="177">
        <v>4505</v>
      </c>
      <c r="C2712" s="177" t="str">
        <f>VLOOKUP(B2712,'Chart of Accounts'!A:B,2,FALSE)</f>
        <v>Bank Charges</v>
      </c>
      <c r="D2712" s="177" t="s">
        <v>265</v>
      </c>
      <c r="E2712" s="177" t="s">
        <v>264</v>
      </c>
      <c r="F2712" s="177" t="s">
        <v>2191</v>
      </c>
      <c r="G2712" s="177" t="s">
        <v>245</v>
      </c>
      <c r="H2712" s="177">
        <v>3.8</v>
      </c>
      <c r="I2712" s="177">
        <v>0</v>
      </c>
      <c r="J2712" s="177" t="s">
        <v>193</v>
      </c>
      <c r="K2712" s="177" t="s">
        <v>194</v>
      </c>
      <c r="L2712" s="177" t="s">
        <v>194</v>
      </c>
      <c r="M2712" s="177" t="s">
        <v>2232</v>
      </c>
    </row>
    <row r="2713" spans="1:13" x14ac:dyDescent="0.25">
      <c r="A2713" s="179">
        <v>43181</v>
      </c>
      <c r="B2713" s="177">
        <v>4505</v>
      </c>
      <c r="C2713" s="177" t="str">
        <f>VLOOKUP(B2713,'Chart of Accounts'!A:B,2,FALSE)</f>
        <v>Bank Charges</v>
      </c>
      <c r="D2713" s="177" t="s">
        <v>265</v>
      </c>
      <c r="E2713" s="177" t="s">
        <v>264</v>
      </c>
      <c r="F2713" s="177" t="s">
        <v>428</v>
      </c>
      <c r="G2713" s="177" t="s">
        <v>245</v>
      </c>
      <c r="H2713" s="177">
        <v>3.8</v>
      </c>
      <c r="I2713" s="177">
        <v>0</v>
      </c>
      <c r="J2713" s="177" t="s">
        <v>193</v>
      </c>
      <c r="K2713" s="177" t="s">
        <v>194</v>
      </c>
      <c r="L2713" s="177" t="s">
        <v>194</v>
      </c>
      <c r="M2713" s="177" t="s">
        <v>2232</v>
      </c>
    </row>
    <row r="2714" spans="1:13" x14ac:dyDescent="0.25">
      <c r="A2714" s="179">
        <v>43181</v>
      </c>
      <c r="B2714" s="177">
        <v>4505</v>
      </c>
      <c r="C2714" s="177" t="str">
        <f>VLOOKUP(B2714,'Chart of Accounts'!A:B,2,FALSE)</f>
        <v>Bank Charges</v>
      </c>
      <c r="D2714" s="177" t="s">
        <v>265</v>
      </c>
      <c r="E2714" s="177" t="s">
        <v>264</v>
      </c>
      <c r="F2714" s="177" t="s">
        <v>2190</v>
      </c>
      <c r="G2714" s="177" t="s">
        <v>245</v>
      </c>
      <c r="H2714" s="177">
        <v>3.8</v>
      </c>
      <c r="I2714" s="177">
        <v>0</v>
      </c>
      <c r="J2714" s="177" t="s">
        <v>193</v>
      </c>
      <c r="K2714" s="177" t="s">
        <v>194</v>
      </c>
      <c r="L2714" s="177" t="s">
        <v>194</v>
      </c>
      <c r="M2714" s="177" t="s">
        <v>2232</v>
      </c>
    </row>
    <row r="2715" spans="1:13" x14ac:dyDescent="0.25">
      <c r="A2715" s="179">
        <v>43181</v>
      </c>
      <c r="B2715" s="177">
        <v>4505</v>
      </c>
      <c r="C2715" s="177" t="str">
        <f>VLOOKUP(B2715,'Chart of Accounts'!A:B,2,FALSE)</f>
        <v>Bank Charges</v>
      </c>
      <c r="D2715" s="177" t="s">
        <v>265</v>
      </c>
      <c r="E2715" s="177" t="s">
        <v>264</v>
      </c>
      <c r="F2715" s="177" t="s">
        <v>434</v>
      </c>
      <c r="G2715" s="177" t="s">
        <v>245</v>
      </c>
      <c r="H2715" s="177">
        <v>3.8</v>
      </c>
      <c r="I2715" s="177">
        <v>0</v>
      </c>
      <c r="J2715" s="177" t="s">
        <v>193</v>
      </c>
      <c r="K2715" s="177" t="s">
        <v>194</v>
      </c>
      <c r="L2715" s="177" t="s">
        <v>194</v>
      </c>
      <c r="M2715" s="177" t="s">
        <v>2232</v>
      </c>
    </row>
    <row r="2716" spans="1:13" x14ac:dyDescent="0.25">
      <c r="A2716" s="179">
        <v>43181</v>
      </c>
      <c r="B2716" s="177">
        <v>4505</v>
      </c>
      <c r="C2716" s="177" t="str">
        <f>VLOOKUP(B2716,'Chart of Accounts'!A:B,2,FALSE)</f>
        <v>Bank Charges</v>
      </c>
      <c r="D2716" s="177" t="s">
        <v>265</v>
      </c>
      <c r="E2716" s="177" t="s">
        <v>264</v>
      </c>
      <c r="F2716" s="177" t="s">
        <v>2189</v>
      </c>
      <c r="G2716" s="177" t="s">
        <v>245</v>
      </c>
      <c r="H2716" s="177">
        <v>3.8</v>
      </c>
      <c r="I2716" s="177">
        <v>0</v>
      </c>
      <c r="J2716" s="177" t="s">
        <v>193</v>
      </c>
      <c r="K2716" s="177" t="s">
        <v>194</v>
      </c>
      <c r="L2716" s="177" t="s">
        <v>194</v>
      </c>
      <c r="M2716" s="177" t="s">
        <v>2232</v>
      </c>
    </row>
    <row r="2717" spans="1:13" x14ac:dyDescent="0.25">
      <c r="A2717" s="179">
        <v>43181</v>
      </c>
      <c r="B2717" s="177">
        <v>4505</v>
      </c>
      <c r="C2717" s="177" t="str">
        <f>VLOOKUP(B2717,'Chart of Accounts'!A:B,2,FALSE)</f>
        <v>Bank Charges</v>
      </c>
      <c r="D2717" s="177" t="s">
        <v>265</v>
      </c>
      <c r="E2717" s="177" t="s">
        <v>264</v>
      </c>
      <c r="F2717" s="177" t="s">
        <v>1436</v>
      </c>
      <c r="G2717" s="177" t="s">
        <v>245</v>
      </c>
      <c r="H2717" s="177">
        <v>3.8</v>
      </c>
      <c r="I2717" s="177">
        <v>0</v>
      </c>
      <c r="J2717" s="177" t="s">
        <v>193</v>
      </c>
      <c r="K2717" s="177" t="s">
        <v>194</v>
      </c>
      <c r="L2717" s="177" t="s">
        <v>194</v>
      </c>
      <c r="M2717" s="177" t="s">
        <v>2232</v>
      </c>
    </row>
    <row r="2718" spans="1:13" x14ac:dyDescent="0.25">
      <c r="A2718" s="179">
        <v>43181</v>
      </c>
      <c r="B2718" s="177">
        <v>4505</v>
      </c>
      <c r="C2718" s="177" t="str">
        <f>VLOOKUP(B2718,'Chart of Accounts'!A:B,2,FALSE)</f>
        <v>Bank Charges</v>
      </c>
      <c r="D2718" s="177" t="s">
        <v>265</v>
      </c>
      <c r="E2718" s="177" t="s">
        <v>264</v>
      </c>
      <c r="F2718" s="177" t="s">
        <v>2188</v>
      </c>
      <c r="G2718" s="177" t="s">
        <v>245</v>
      </c>
      <c r="H2718" s="177">
        <v>3.8</v>
      </c>
      <c r="I2718" s="177">
        <v>0</v>
      </c>
      <c r="J2718" s="177" t="s">
        <v>193</v>
      </c>
      <c r="K2718" s="177" t="s">
        <v>194</v>
      </c>
      <c r="L2718" s="177" t="s">
        <v>194</v>
      </c>
      <c r="M2718" s="177" t="s">
        <v>2232</v>
      </c>
    </row>
    <row r="2719" spans="1:13" x14ac:dyDescent="0.25">
      <c r="A2719" s="179">
        <v>43181</v>
      </c>
      <c r="B2719" s="177">
        <v>4505</v>
      </c>
      <c r="C2719" s="177" t="str">
        <f>VLOOKUP(B2719,'Chart of Accounts'!A:B,2,FALSE)</f>
        <v>Bank Charges</v>
      </c>
      <c r="D2719" s="177" t="s">
        <v>265</v>
      </c>
      <c r="E2719" s="177" t="s">
        <v>264</v>
      </c>
      <c r="F2719" s="177" t="s">
        <v>433</v>
      </c>
      <c r="G2719" s="177" t="s">
        <v>245</v>
      </c>
      <c r="H2719" s="177">
        <v>3.8</v>
      </c>
      <c r="I2719" s="177">
        <v>0</v>
      </c>
      <c r="J2719" s="177" t="s">
        <v>193</v>
      </c>
      <c r="K2719" s="177" t="s">
        <v>194</v>
      </c>
      <c r="L2719" s="177" t="s">
        <v>194</v>
      </c>
      <c r="M2719" s="177" t="s">
        <v>2232</v>
      </c>
    </row>
    <row r="2720" spans="1:13" x14ac:dyDescent="0.25">
      <c r="A2720" s="179">
        <v>43181</v>
      </c>
      <c r="B2720" s="177">
        <v>4505</v>
      </c>
      <c r="C2720" s="177" t="str">
        <f>VLOOKUP(B2720,'Chart of Accounts'!A:B,2,FALSE)</f>
        <v>Bank Charges</v>
      </c>
      <c r="D2720" s="177" t="s">
        <v>265</v>
      </c>
      <c r="E2720" s="177" t="s">
        <v>264</v>
      </c>
      <c r="F2720" s="177" t="s">
        <v>2187</v>
      </c>
      <c r="G2720" s="177" t="s">
        <v>245</v>
      </c>
      <c r="H2720" s="177">
        <v>3.8</v>
      </c>
      <c r="I2720" s="177">
        <v>0</v>
      </c>
      <c r="J2720" s="177" t="s">
        <v>193</v>
      </c>
      <c r="K2720" s="177" t="s">
        <v>194</v>
      </c>
      <c r="L2720" s="177" t="s">
        <v>194</v>
      </c>
      <c r="M2720" s="177" t="s">
        <v>2232</v>
      </c>
    </row>
    <row r="2721" spans="1:13" x14ac:dyDescent="0.25">
      <c r="A2721" s="179">
        <v>43181</v>
      </c>
      <c r="B2721" s="177">
        <v>4505</v>
      </c>
      <c r="C2721" s="177" t="str">
        <f>VLOOKUP(B2721,'Chart of Accounts'!A:B,2,FALSE)</f>
        <v>Bank Charges</v>
      </c>
      <c r="D2721" s="177" t="s">
        <v>265</v>
      </c>
      <c r="E2721" s="177" t="s">
        <v>264</v>
      </c>
      <c r="F2721" s="177" t="s">
        <v>2235</v>
      </c>
      <c r="G2721" s="177" t="s">
        <v>245</v>
      </c>
      <c r="H2721" s="177">
        <v>3.8</v>
      </c>
      <c r="I2721" s="177">
        <v>0</v>
      </c>
      <c r="J2721" s="177" t="s">
        <v>193</v>
      </c>
      <c r="K2721" s="177" t="s">
        <v>194</v>
      </c>
      <c r="L2721" s="177" t="s">
        <v>194</v>
      </c>
      <c r="M2721" s="177" t="s">
        <v>2232</v>
      </c>
    </row>
    <row r="2722" spans="1:13" x14ac:dyDescent="0.25">
      <c r="A2722" s="179">
        <v>43181</v>
      </c>
      <c r="B2722" s="177">
        <v>4505</v>
      </c>
      <c r="C2722" s="177" t="str">
        <f>VLOOKUP(B2722,'Chart of Accounts'!A:B,2,FALSE)</f>
        <v>Bank Charges</v>
      </c>
      <c r="D2722" s="177" t="s">
        <v>265</v>
      </c>
      <c r="E2722" s="177" t="s">
        <v>264</v>
      </c>
      <c r="F2722" s="177" t="s">
        <v>432</v>
      </c>
      <c r="G2722" s="177" t="s">
        <v>245</v>
      </c>
      <c r="H2722" s="177">
        <v>3.8</v>
      </c>
      <c r="I2722" s="177">
        <v>0</v>
      </c>
      <c r="J2722" s="177" t="s">
        <v>193</v>
      </c>
      <c r="K2722" s="177" t="s">
        <v>194</v>
      </c>
      <c r="L2722" s="177" t="s">
        <v>194</v>
      </c>
      <c r="M2722" s="177" t="s">
        <v>2232</v>
      </c>
    </row>
    <row r="2723" spans="1:13" x14ac:dyDescent="0.25">
      <c r="A2723" s="179">
        <v>43181</v>
      </c>
      <c r="B2723" s="177">
        <v>4505</v>
      </c>
      <c r="C2723" s="177" t="str">
        <f>VLOOKUP(B2723,'Chart of Accounts'!A:B,2,FALSE)</f>
        <v>Bank Charges</v>
      </c>
      <c r="D2723" s="177" t="s">
        <v>265</v>
      </c>
      <c r="E2723" s="177" t="s">
        <v>264</v>
      </c>
      <c r="F2723" s="177" t="s">
        <v>431</v>
      </c>
      <c r="G2723" s="177" t="s">
        <v>245</v>
      </c>
      <c r="H2723" s="177">
        <v>3.8</v>
      </c>
      <c r="I2723" s="177">
        <v>0</v>
      </c>
      <c r="J2723" s="177" t="s">
        <v>193</v>
      </c>
      <c r="K2723" s="177" t="s">
        <v>194</v>
      </c>
      <c r="L2723" s="177" t="s">
        <v>194</v>
      </c>
      <c r="M2723" s="177" t="s">
        <v>2232</v>
      </c>
    </row>
    <row r="2724" spans="1:13" x14ac:dyDescent="0.25">
      <c r="A2724" s="179">
        <v>43181</v>
      </c>
      <c r="B2724" s="177">
        <v>4505</v>
      </c>
      <c r="C2724" s="177" t="str">
        <f>VLOOKUP(B2724,'Chart of Accounts'!A:B,2,FALSE)</f>
        <v>Bank Charges</v>
      </c>
      <c r="D2724" s="177" t="s">
        <v>265</v>
      </c>
      <c r="E2724" s="177" t="s">
        <v>264</v>
      </c>
      <c r="F2724" s="177" t="s">
        <v>432</v>
      </c>
      <c r="G2724" s="177" t="s">
        <v>245</v>
      </c>
      <c r="H2724" s="177">
        <v>3.8</v>
      </c>
      <c r="I2724" s="177">
        <v>0</v>
      </c>
      <c r="J2724" s="177" t="s">
        <v>193</v>
      </c>
      <c r="K2724" s="177" t="s">
        <v>194</v>
      </c>
      <c r="L2724" s="177" t="s">
        <v>194</v>
      </c>
      <c r="M2724" s="177" t="s">
        <v>2232</v>
      </c>
    </row>
    <row r="2725" spans="1:13" x14ac:dyDescent="0.25">
      <c r="A2725" s="179">
        <v>43181</v>
      </c>
      <c r="B2725" s="177">
        <v>4505</v>
      </c>
      <c r="C2725" s="177" t="str">
        <f>VLOOKUP(B2725,'Chart of Accounts'!A:B,2,FALSE)</f>
        <v>Bank Charges</v>
      </c>
      <c r="D2725" s="177" t="s">
        <v>265</v>
      </c>
      <c r="E2725" s="177" t="s">
        <v>264</v>
      </c>
      <c r="F2725" s="177" t="s">
        <v>430</v>
      </c>
      <c r="G2725" s="177" t="s">
        <v>245</v>
      </c>
      <c r="H2725" s="177">
        <v>3.8</v>
      </c>
      <c r="I2725" s="177">
        <v>0</v>
      </c>
      <c r="J2725" s="177" t="s">
        <v>193</v>
      </c>
      <c r="K2725" s="177" t="s">
        <v>194</v>
      </c>
      <c r="L2725" s="177" t="s">
        <v>194</v>
      </c>
      <c r="M2725" s="177" t="s">
        <v>2232</v>
      </c>
    </row>
    <row r="2726" spans="1:13" x14ac:dyDescent="0.25">
      <c r="A2726" s="179">
        <v>43181</v>
      </c>
      <c r="B2726" s="177">
        <v>4505</v>
      </c>
      <c r="C2726" s="177" t="str">
        <f>VLOOKUP(B2726,'Chart of Accounts'!A:B,2,FALSE)</f>
        <v>Bank Charges</v>
      </c>
      <c r="D2726" s="177" t="s">
        <v>265</v>
      </c>
      <c r="E2726" s="177" t="s">
        <v>264</v>
      </c>
      <c r="F2726" s="177" t="s">
        <v>419</v>
      </c>
      <c r="G2726" s="177" t="s">
        <v>245</v>
      </c>
      <c r="H2726" s="177">
        <v>3.8</v>
      </c>
      <c r="I2726" s="177">
        <v>0</v>
      </c>
      <c r="J2726" s="177" t="s">
        <v>193</v>
      </c>
      <c r="K2726" s="177" t="s">
        <v>194</v>
      </c>
      <c r="L2726" s="177" t="s">
        <v>194</v>
      </c>
      <c r="M2726" s="177" t="s">
        <v>2232</v>
      </c>
    </row>
    <row r="2727" spans="1:13" x14ac:dyDescent="0.25">
      <c r="A2727" s="179">
        <v>43181</v>
      </c>
      <c r="B2727" s="177">
        <v>4505</v>
      </c>
      <c r="C2727" s="177" t="str">
        <f>VLOOKUP(B2727,'Chart of Accounts'!A:B,2,FALSE)</f>
        <v>Bank Charges</v>
      </c>
      <c r="D2727" s="177" t="s">
        <v>265</v>
      </c>
      <c r="E2727" s="177" t="s">
        <v>264</v>
      </c>
      <c r="F2727" s="177" t="s">
        <v>2210</v>
      </c>
      <c r="G2727" s="177" t="s">
        <v>245</v>
      </c>
      <c r="H2727" s="177">
        <v>3.8</v>
      </c>
      <c r="I2727" s="177">
        <v>0</v>
      </c>
      <c r="J2727" s="177" t="s">
        <v>193</v>
      </c>
      <c r="K2727" s="177" t="s">
        <v>194</v>
      </c>
      <c r="L2727" s="177" t="s">
        <v>194</v>
      </c>
      <c r="M2727" s="177" t="s">
        <v>2232</v>
      </c>
    </row>
    <row r="2728" spans="1:13" x14ac:dyDescent="0.25">
      <c r="A2728" s="179">
        <v>43181</v>
      </c>
      <c r="B2728" s="177">
        <v>4505</v>
      </c>
      <c r="C2728" s="177" t="str">
        <f>VLOOKUP(B2728,'Chart of Accounts'!A:B,2,FALSE)</f>
        <v>Bank Charges</v>
      </c>
      <c r="D2728" s="177" t="s">
        <v>265</v>
      </c>
      <c r="E2728" s="177" t="s">
        <v>264</v>
      </c>
      <c r="F2728" s="177" t="s">
        <v>2185</v>
      </c>
      <c r="G2728" s="177" t="s">
        <v>245</v>
      </c>
      <c r="H2728" s="177">
        <v>3.8</v>
      </c>
      <c r="I2728" s="177">
        <v>0</v>
      </c>
      <c r="J2728" s="177" t="s">
        <v>193</v>
      </c>
      <c r="K2728" s="177" t="s">
        <v>194</v>
      </c>
      <c r="L2728" s="177" t="s">
        <v>194</v>
      </c>
      <c r="M2728" s="177" t="s">
        <v>2232</v>
      </c>
    </row>
    <row r="2729" spans="1:13" x14ac:dyDescent="0.25">
      <c r="A2729" s="179">
        <v>43181</v>
      </c>
      <c r="B2729" s="177">
        <v>4505</v>
      </c>
      <c r="C2729" s="177" t="str">
        <f>VLOOKUP(B2729,'Chart of Accounts'!A:B,2,FALSE)</f>
        <v>Bank Charges</v>
      </c>
      <c r="D2729" s="177" t="s">
        <v>265</v>
      </c>
      <c r="E2729" s="177" t="s">
        <v>264</v>
      </c>
      <c r="F2729" s="177" t="s">
        <v>417</v>
      </c>
      <c r="G2729" s="177" t="s">
        <v>245</v>
      </c>
      <c r="H2729" s="177">
        <v>3.8</v>
      </c>
      <c r="I2729" s="177">
        <v>0</v>
      </c>
      <c r="J2729" s="177" t="s">
        <v>193</v>
      </c>
      <c r="K2729" s="177" t="s">
        <v>194</v>
      </c>
      <c r="L2729" s="177" t="s">
        <v>194</v>
      </c>
      <c r="M2729" s="177" t="s">
        <v>2232</v>
      </c>
    </row>
    <row r="2730" spans="1:13" x14ac:dyDescent="0.25">
      <c r="A2730" s="179">
        <v>43181</v>
      </c>
      <c r="B2730" s="177">
        <v>4505</v>
      </c>
      <c r="C2730" s="177" t="str">
        <f>VLOOKUP(B2730,'Chart of Accounts'!A:B,2,FALSE)</f>
        <v>Bank Charges</v>
      </c>
      <c r="D2730" s="177" t="s">
        <v>265</v>
      </c>
      <c r="E2730" s="177" t="s">
        <v>264</v>
      </c>
      <c r="F2730" s="177" t="s">
        <v>428</v>
      </c>
      <c r="G2730" s="177" t="s">
        <v>245</v>
      </c>
      <c r="H2730" s="177">
        <v>3.8</v>
      </c>
      <c r="I2730" s="177">
        <v>0</v>
      </c>
      <c r="J2730" s="177" t="s">
        <v>193</v>
      </c>
      <c r="K2730" s="177" t="s">
        <v>194</v>
      </c>
      <c r="L2730" s="177" t="s">
        <v>194</v>
      </c>
      <c r="M2730" s="177" t="s">
        <v>2232</v>
      </c>
    </row>
    <row r="2731" spans="1:13" x14ac:dyDescent="0.25">
      <c r="A2731" s="179">
        <v>43181</v>
      </c>
      <c r="B2731" s="177">
        <v>4505</v>
      </c>
      <c r="C2731" s="177" t="str">
        <f>VLOOKUP(B2731,'Chart of Accounts'!A:B,2,FALSE)</f>
        <v>Bank Charges</v>
      </c>
      <c r="D2731" s="177" t="s">
        <v>265</v>
      </c>
      <c r="E2731" s="177" t="s">
        <v>264</v>
      </c>
      <c r="F2731" s="177" t="s">
        <v>2209</v>
      </c>
      <c r="G2731" s="177" t="s">
        <v>245</v>
      </c>
      <c r="H2731" s="177">
        <v>3.8</v>
      </c>
      <c r="I2731" s="177">
        <v>0</v>
      </c>
      <c r="J2731" s="177" t="s">
        <v>193</v>
      </c>
      <c r="K2731" s="177" t="s">
        <v>194</v>
      </c>
      <c r="L2731" s="177" t="s">
        <v>194</v>
      </c>
      <c r="M2731" s="177" t="s">
        <v>2232</v>
      </c>
    </row>
    <row r="2732" spans="1:13" x14ac:dyDescent="0.25">
      <c r="A2732" s="179">
        <v>43181</v>
      </c>
      <c r="B2732" s="177">
        <v>4505</v>
      </c>
      <c r="C2732" s="177" t="str">
        <f>VLOOKUP(B2732,'Chart of Accounts'!A:B,2,FALSE)</f>
        <v>Bank Charges</v>
      </c>
      <c r="D2732" s="177" t="s">
        <v>265</v>
      </c>
      <c r="E2732" s="177" t="s">
        <v>264</v>
      </c>
      <c r="F2732" s="177" t="s">
        <v>2234</v>
      </c>
      <c r="G2732" s="177" t="s">
        <v>245</v>
      </c>
      <c r="H2732" s="177">
        <v>3.8</v>
      </c>
      <c r="I2732" s="177">
        <v>0</v>
      </c>
      <c r="J2732" s="177" t="s">
        <v>193</v>
      </c>
      <c r="K2732" s="177" t="s">
        <v>194</v>
      </c>
      <c r="L2732" s="177" t="s">
        <v>194</v>
      </c>
      <c r="M2732" s="177" t="s">
        <v>2232</v>
      </c>
    </row>
    <row r="2733" spans="1:13" x14ac:dyDescent="0.25">
      <c r="A2733" s="179">
        <v>43181</v>
      </c>
      <c r="B2733" s="177">
        <v>4505</v>
      </c>
      <c r="C2733" s="177" t="str">
        <f>VLOOKUP(B2733,'Chart of Accounts'!A:B,2,FALSE)</f>
        <v>Bank Charges</v>
      </c>
      <c r="D2733" s="177" t="s">
        <v>265</v>
      </c>
      <c r="E2733" s="177" t="s">
        <v>264</v>
      </c>
      <c r="F2733" s="177" t="s">
        <v>2233</v>
      </c>
      <c r="G2733" s="177" t="s">
        <v>245</v>
      </c>
      <c r="H2733" s="177">
        <v>3.8</v>
      </c>
      <c r="I2733" s="177">
        <v>0</v>
      </c>
      <c r="J2733" s="177" t="s">
        <v>193</v>
      </c>
      <c r="K2733" s="177" t="s">
        <v>194</v>
      </c>
      <c r="L2733" s="177" t="s">
        <v>194</v>
      </c>
      <c r="M2733" s="177" t="s">
        <v>2232</v>
      </c>
    </row>
    <row r="2734" spans="1:13" x14ac:dyDescent="0.25">
      <c r="A2734" s="179">
        <v>43181</v>
      </c>
      <c r="B2734" s="177">
        <v>4505</v>
      </c>
      <c r="C2734" s="177" t="str">
        <f>VLOOKUP(B2734,'Chart of Accounts'!A:B,2,FALSE)</f>
        <v>Bank Charges</v>
      </c>
      <c r="D2734" s="177" t="s">
        <v>265</v>
      </c>
      <c r="E2734" s="177" t="s">
        <v>264</v>
      </c>
      <c r="F2734" s="177" t="s">
        <v>1442</v>
      </c>
      <c r="G2734" s="177" t="s">
        <v>245</v>
      </c>
      <c r="H2734" s="177">
        <v>3.8</v>
      </c>
      <c r="I2734" s="177">
        <v>0</v>
      </c>
      <c r="J2734" s="177" t="s">
        <v>193</v>
      </c>
      <c r="K2734" s="177" t="s">
        <v>194</v>
      </c>
      <c r="L2734" s="177" t="s">
        <v>194</v>
      </c>
      <c r="M2734" s="177" t="s">
        <v>2232</v>
      </c>
    </row>
    <row r="2735" spans="1:13" x14ac:dyDescent="0.25">
      <c r="A2735" s="179">
        <v>43181</v>
      </c>
      <c r="B2735" s="177">
        <v>4505</v>
      </c>
      <c r="C2735" s="177" t="str">
        <f>VLOOKUP(B2735,'Chart of Accounts'!A:B,2,FALSE)</f>
        <v>Bank Charges</v>
      </c>
      <c r="D2735" s="177" t="s">
        <v>265</v>
      </c>
      <c r="E2735" s="177" t="s">
        <v>264</v>
      </c>
      <c r="F2735" s="177" t="s">
        <v>417</v>
      </c>
      <c r="G2735" s="177" t="s">
        <v>245</v>
      </c>
      <c r="H2735" s="177">
        <v>3.8</v>
      </c>
      <c r="I2735" s="177">
        <v>0</v>
      </c>
      <c r="J2735" s="177" t="s">
        <v>193</v>
      </c>
      <c r="K2735" s="177" t="s">
        <v>194</v>
      </c>
      <c r="L2735" s="177" t="s">
        <v>194</v>
      </c>
      <c r="M2735" s="177" t="s">
        <v>2232</v>
      </c>
    </row>
    <row r="2736" spans="1:13" x14ac:dyDescent="0.25">
      <c r="A2736" s="179">
        <v>43181</v>
      </c>
      <c r="B2736" s="177">
        <v>4505</v>
      </c>
      <c r="C2736" s="177" t="str">
        <f>VLOOKUP(B2736,'Chart of Accounts'!A:B,2,FALSE)</f>
        <v>Bank Charges</v>
      </c>
      <c r="D2736" s="177" t="s">
        <v>265</v>
      </c>
      <c r="E2736" s="177" t="s">
        <v>264</v>
      </c>
      <c r="F2736" s="177" t="s">
        <v>398</v>
      </c>
      <c r="G2736" s="177" t="s">
        <v>245</v>
      </c>
      <c r="H2736" s="177">
        <v>3.8</v>
      </c>
      <c r="I2736" s="177">
        <v>0</v>
      </c>
      <c r="J2736" s="177" t="s">
        <v>193</v>
      </c>
      <c r="K2736" s="177" t="s">
        <v>194</v>
      </c>
      <c r="L2736" s="177" t="s">
        <v>194</v>
      </c>
      <c r="M2736" s="177" t="s">
        <v>2232</v>
      </c>
    </row>
    <row r="2737" spans="1:14" x14ac:dyDescent="0.25">
      <c r="A2737" s="179">
        <v>43181</v>
      </c>
      <c r="B2737" s="177">
        <v>4505</v>
      </c>
      <c r="C2737" s="177" t="str">
        <f>VLOOKUP(B2737,'Chart of Accounts'!A:B,2,FALSE)</f>
        <v>Bank Charges</v>
      </c>
      <c r="D2737" s="177" t="s">
        <v>265</v>
      </c>
      <c r="E2737" s="177" t="s">
        <v>264</v>
      </c>
      <c r="F2737" s="177" t="s">
        <v>2208</v>
      </c>
      <c r="G2737" s="177" t="s">
        <v>245</v>
      </c>
      <c r="H2737" s="177">
        <v>3.8</v>
      </c>
      <c r="I2737" s="177">
        <v>0</v>
      </c>
      <c r="J2737" s="177" t="s">
        <v>193</v>
      </c>
      <c r="K2737" s="177" t="s">
        <v>194</v>
      </c>
      <c r="L2737" s="177" t="s">
        <v>194</v>
      </c>
      <c r="M2737" s="177" t="s">
        <v>2232</v>
      </c>
    </row>
    <row r="2738" spans="1:14" x14ac:dyDescent="0.25">
      <c r="A2738" s="179">
        <v>43181</v>
      </c>
      <c r="B2738" s="177">
        <v>4505</v>
      </c>
      <c r="C2738" s="177" t="str">
        <f>VLOOKUP(B2738,'Chart of Accounts'!A:B,2,FALSE)</f>
        <v>Bank Charges</v>
      </c>
      <c r="D2738" s="177" t="s">
        <v>265</v>
      </c>
      <c r="E2738" s="177" t="s">
        <v>264</v>
      </c>
      <c r="F2738" s="177" t="s">
        <v>2063</v>
      </c>
      <c r="G2738" s="177" t="s">
        <v>245</v>
      </c>
      <c r="H2738" s="177">
        <v>3.8</v>
      </c>
      <c r="I2738" s="177">
        <v>0</v>
      </c>
      <c r="J2738" s="177" t="s">
        <v>193</v>
      </c>
      <c r="K2738" s="177" t="s">
        <v>194</v>
      </c>
      <c r="L2738" s="177" t="s">
        <v>194</v>
      </c>
      <c r="M2738" s="177" t="s">
        <v>2232</v>
      </c>
    </row>
    <row r="2739" spans="1:14" x14ac:dyDescent="0.25">
      <c r="A2739" s="179">
        <v>43184</v>
      </c>
      <c r="B2739" s="177">
        <v>4505</v>
      </c>
      <c r="C2739" s="177" t="str">
        <f>VLOOKUP(B2739,'Chart of Accounts'!A:B,2,FALSE)</f>
        <v>Bank Charges</v>
      </c>
      <c r="D2739" s="177" t="s">
        <v>265</v>
      </c>
      <c r="E2739" s="177" t="s">
        <v>264</v>
      </c>
      <c r="F2739" s="177" t="s">
        <v>2063</v>
      </c>
      <c r="G2739" s="177" t="s">
        <v>245</v>
      </c>
      <c r="H2739" s="177">
        <v>3.8</v>
      </c>
      <c r="I2739" s="177">
        <v>0</v>
      </c>
      <c r="J2739" s="177" t="s">
        <v>193</v>
      </c>
      <c r="K2739" s="177" t="s">
        <v>194</v>
      </c>
      <c r="L2739" s="177" t="s">
        <v>194</v>
      </c>
      <c r="M2739" s="177" t="s">
        <v>2231</v>
      </c>
    </row>
    <row r="2740" spans="1:14" x14ac:dyDescent="0.25">
      <c r="A2740" s="179">
        <v>43184</v>
      </c>
      <c r="B2740" s="177">
        <v>4505</v>
      </c>
      <c r="C2740" s="177" t="str">
        <f>VLOOKUP(B2740,'Chart of Accounts'!A:B,2,FALSE)</f>
        <v>Bank Charges</v>
      </c>
      <c r="D2740" s="177" t="s">
        <v>265</v>
      </c>
      <c r="E2740" s="177" t="s">
        <v>264</v>
      </c>
      <c r="F2740" s="177" t="s">
        <v>2063</v>
      </c>
      <c r="G2740" s="177" t="s">
        <v>245</v>
      </c>
      <c r="H2740" s="177">
        <v>3.8</v>
      </c>
      <c r="I2740" s="177">
        <v>0</v>
      </c>
      <c r="J2740" s="177" t="s">
        <v>193</v>
      </c>
      <c r="K2740" s="177" t="s">
        <v>194</v>
      </c>
      <c r="L2740" s="177" t="s">
        <v>194</v>
      </c>
      <c r="M2740" s="177" t="s">
        <v>2230</v>
      </c>
    </row>
    <row r="2741" spans="1:14" x14ac:dyDescent="0.25">
      <c r="A2741" s="179">
        <v>43190</v>
      </c>
      <c r="B2741" s="177">
        <v>4505</v>
      </c>
      <c r="C2741" s="177" t="str">
        <f>VLOOKUP(B2741,'Chart of Accounts'!A:B,2,FALSE)</f>
        <v>Bank Charges</v>
      </c>
      <c r="D2741" s="177" t="s">
        <v>265</v>
      </c>
      <c r="E2741" s="177" t="s">
        <v>264</v>
      </c>
      <c r="F2741" s="177" t="s">
        <v>2206</v>
      </c>
      <c r="G2741" s="177" t="s">
        <v>245</v>
      </c>
      <c r="H2741" s="177">
        <v>9.76</v>
      </c>
      <c r="I2741" s="177">
        <v>0</v>
      </c>
      <c r="J2741" s="177" t="s">
        <v>193</v>
      </c>
      <c r="K2741" s="177" t="s">
        <v>201</v>
      </c>
      <c r="L2741" s="177" t="s">
        <v>201</v>
      </c>
      <c r="M2741" s="177" t="s">
        <v>2229</v>
      </c>
    </row>
    <row r="2742" spans="1:14" x14ac:dyDescent="0.25">
      <c r="A2742" s="179">
        <v>43190</v>
      </c>
      <c r="B2742" s="177">
        <v>4505</v>
      </c>
      <c r="C2742" s="177" t="str">
        <f>VLOOKUP(B2742,'Chart of Accounts'!A:B,2,FALSE)</f>
        <v>Bank Charges</v>
      </c>
      <c r="D2742" s="177" t="s">
        <v>265</v>
      </c>
      <c r="E2742" s="177" t="s">
        <v>264</v>
      </c>
      <c r="F2742" s="177" t="s">
        <v>2063</v>
      </c>
      <c r="G2742" s="177" t="s">
        <v>245</v>
      </c>
      <c r="H2742" s="177">
        <v>3.8</v>
      </c>
      <c r="I2742" s="177">
        <v>0</v>
      </c>
      <c r="J2742" s="177" t="s">
        <v>193</v>
      </c>
      <c r="K2742" s="177" t="s">
        <v>201</v>
      </c>
      <c r="L2742" s="177" t="s">
        <v>201</v>
      </c>
      <c r="M2742" s="177" t="s">
        <v>2228</v>
      </c>
    </row>
    <row r="2743" spans="1:14" x14ac:dyDescent="0.25">
      <c r="A2743" s="179">
        <v>43190</v>
      </c>
      <c r="B2743" s="177">
        <v>4505</v>
      </c>
      <c r="C2743" s="177" t="str">
        <f>VLOOKUP(B2743,'Chart of Accounts'!A:B,2,FALSE)</f>
        <v>Bank Charges</v>
      </c>
      <c r="D2743" s="177" t="s">
        <v>265</v>
      </c>
      <c r="E2743" s="177" t="s">
        <v>264</v>
      </c>
      <c r="F2743" s="177" t="s">
        <v>2063</v>
      </c>
      <c r="G2743" s="177" t="s">
        <v>245</v>
      </c>
      <c r="H2743" s="177">
        <v>3.8</v>
      </c>
      <c r="I2743" s="177">
        <v>0</v>
      </c>
      <c r="J2743" s="177" t="s">
        <v>193</v>
      </c>
      <c r="K2743" s="177" t="s">
        <v>201</v>
      </c>
      <c r="L2743" s="177" t="s">
        <v>201</v>
      </c>
      <c r="M2743" s="177" t="s">
        <v>2227</v>
      </c>
    </row>
    <row r="2744" spans="1:14" x14ac:dyDescent="0.25">
      <c r="A2744" s="179">
        <v>43190</v>
      </c>
      <c r="B2744" s="177">
        <v>4505</v>
      </c>
      <c r="C2744" s="177" t="str">
        <f>VLOOKUP(B2744,'Chart of Accounts'!A:B,2,FALSE)</f>
        <v>Bank Charges</v>
      </c>
      <c r="D2744" s="177" t="s">
        <v>265</v>
      </c>
      <c r="E2744" s="177" t="s">
        <v>264</v>
      </c>
      <c r="F2744" s="177" t="s">
        <v>1834</v>
      </c>
      <c r="G2744" s="177" t="s">
        <v>245</v>
      </c>
      <c r="H2744" s="177">
        <v>35.56</v>
      </c>
      <c r="I2744" s="177">
        <v>0</v>
      </c>
      <c r="J2744" s="177" t="s">
        <v>193</v>
      </c>
      <c r="K2744" s="177" t="s">
        <v>201</v>
      </c>
      <c r="L2744" s="177" t="s">
        <v>201</v>
      </c>
      <c r="M2744" s="177" t="s">
        <v>2227</v>
      </c>
      <c r="N2744" s="177" t="s">
        <v>2226</v>
      </c>
    </row>
    <row r="2745" spans="1:14" x14ac:dyDescent="0.25">
      <c r="A2745" s="179">
        <v>43191</v>
      </c>
      <c r="B2745" s="177">
        <v>4505</v>
      </c>
      <c r="C2745" s="177" t="str">
        <f>VLOOKUP(B2745,'Chart of Accounts'!A:B,2,FALSE)</f>
        <v>Bank Charges</v>
      </c>
      <c r="D2745" s="177" t="s">
        <v>265</v>
      </c>
      <c r="E2745" s="177" t="s">
        <v>264</v>
      </c>
      <c r="F2745" s="177" t="s">
        <v>2206</v>
      </c>
      <c r="G2745" s="177" t="s">
        <v>245</v>
      </c>
      <c r="H2745" s="177">
        <v>-9.76</v>
      </c>
      <c r="I2745" s="177">
        <v>0</v>
      </c>
      <c r="J2745" s="177" t="s">
        <v>193</v>
      </c>
      <c r="K2745" s="177" t="s">
        <v>201</v>
      </c>
      <c r="L2745" s="177" t="s">
        <v>201</v>
      </c>
      <c r="M2745" s="177" t="s">
        <v>2225</v>
      </c>
    </row>
    <row r="2746" spans="1:14" x14ac:dyDescent="0.25">
      <c r="A2746" s="179">
        <v>43193</v>
      </c>
      <c r="B2746" s="177">
        <v>4505</v>
      </c>
      <c r="C2746" s="177" t="str">
        <f>VLOOKUP(B2746,'Chart of Accounts'!A:B,2,FALSE)</f>
        <v>Bank Charges</v>
      </c>
      <c r="D2746" s="177" t="s">
        <v>265</v>
      </c>
      <c r="E2746" s="177" t="s">
        <v>264</v>
      </c>
      <c r="F2746" s="177" t="s">
        <v>602</v>
      </c>
      <c r="G2746" s="177" t="s">
        <v>245</v>
      </c>
      <c r="H2746" s="177">
        <v>5</v>
      </c>
      <c r="I2746" s="177">
        <v>0</v>
      </c>
      <c r="K2746" s="177" t="s">
        <v>188</v>
      </c>
      <c r="M2746" s="177" t="s">
        <v>2224</v>
      </c>
    </row>
    <row r="2747" spans="1:14" x14ac:dyDescent="0.25">
      <c r="A2747" s="179">
        <v>43202</v>
      </c>
      <c r="B2747" s="177">
        <v>4505</v>
      </c>
      <c r="C2747" s="177" t="str">
        <f>VLOOKUP(B2747,'Chart of Accounts'!A:B,2,FALSE)</f>
        <v>Bank Charges</v>
      </c>
      <c r="D2747" s="177" t="s">
        <v>265</v>
      </c>
      <c r="E2747" s="177" t="s">
        <v>264</v>
      </c>
      <c r="F2747" s="177" t="s">
        <v>397</v>
      </c>
      <c r="G2747" s="177" t="s">
        <v>245</v>
      </c>
      <c r="H2747" s="177">
        <v>3.8</v>
      </c>
      <c r="I2747" s="177">
        <v>0</v>
      </c>
      <c r="J2747" s="177" t="s">
        <v>193</v>
      </c>
      <c r="K2747" s="177" t="s">
        <v>201</v>
      </c>
      <c r="L2747" s="177" t="s">
        <v>201</v>
      </c>
      <c r="M2747" s="177" t="s">
        <v>2223</v>
      </c>
    </row>
    <row r="2748" spans="1:14" x14ac:dyDescent="0.25">
      <c r="A2748" s="179">
        <v>43214</v>
      </c>
      <c r="B2748" s="177">
        <v>4505</v>
      </c>
      <c r="C2748" s="177" t="str">
        <f>VLOOKUP(B2748,'Chart of Accounts'!A:B,2,FALSE)</f>
        <v>Bank Charges</v>
      </c>
      <c r="D2748" s="177" t="s">
        <v>265</v>
      </c>
      <c r="E2748" s="177" t="s">
        <v>264</v>
      </c>
      <c r="F2748" s="177" t="s">
        <v>453</v>
      </c>
      <c r="G2748" s="177" t="s">
        <v>245</v>
      </c>
      <c r="H2748" s="177">
        <v>3.8</v>
      </c>
      <c r="I2748" s="177">
        <v>0</v>
      </c>
      <c r="J2748" s="177" t="s">
        <v>193</v>
      </c>
      <c r="K2748" s="177" t="s">
        <v>194</v>
      </c>
      <c r="L2748" s="177" t="s">
        <v>194</v>
      </c>
      <c r="M2748" s="177" t="s">
        <v>2222</v>
      </c>
    </row>
    <row r="2749" spans="1:14" x14ac:dyDescent="0.25">
      <c r="A2749" s="179">
        <v>43214</v>
      </c>
      <c r="B2749" s="177">
        <v>4505</v>
      </c>
      <c r="C2749" s="177" t="str">
        <f>VLOOKUP(B2749,'Chart of Accounts'!A:B,2,FALSE)</f>
        <v>Bank Charges</v>
      </c>
      <c r="D2749" s="177" t="s">
        <v>265</v>
      </c>
      <c r="E2749" s="177" t="s">
        <v>264</v>
      </c>
      <c r="F2749" s="177" t="s">
        <v>452</v>
      </c>
      <c r="G2749" s="177" t="s">
        <v>245</v>
      </c>
      <c r="H2749" s="177">
        <v>3.8</v>
      </c>
      <c r="I2749" s="177">
        <v>0</v>
      </c>
      <c r="J2749" s="177" t="s">
        <v>193</v>
      </c>
      <c r="K2749" s="177" t="s">
        <v>194</v>
      </c>
      <c r="L2749" s="177" t="s">
        <v>194</v>
      </c>
      <c r="M2749" s="177" t="s">
        <v>2222</v>
      </c>
    </row>
    <row r="2750" spans="1:14" x14ac:dyDescent="0.25">
      <c r="A2750" s="179">
        <v>43214</v>
      </c>
      <c r="B2750" s="177">
        <v>4505</v>
      </c>
      <c r="C2750" s="177" t="str">
        <f>VLOOKUP(B2750,'Chart of Accounts'!A:B,2,FALSE)</f>
        <v>Bank Charges</v>
      </c>
      <c r="D2750" s="177" t="s">
        <v>265</v>
      </c>
      <c r="E2750" s="177" t="s">
        <v>264</v>
      </c>
      <c r="F2750" s="177" t="s">
        <v>2214</v>
      </c>
      <c r="G2750" s="177" t="s">
        <v>245</v>
      </c>
      <c r="H2750" s="177">
        <v>3.8</v>
      </c>
      <c r="I2750" s="177">
        <v>0</v>
      </c>
      <c r="J2750" s="177" t="s">
        <v>193</v>
      </c>
      <c r="K2750" s="177" t="s">
        <v>194</v>
      </c>
      <c r="L2750" s="177" t="s">
        <v>194</v>
      </c>
      <c r="M2750" s="177" t="s">
        <v>2222</v>
      </c>
    </row>
    <row r="2751" spans="1:14" x14ac:dyDescent="0.25">
      <c r="A2751" s="179">
        <v>43214</v>
      </c>
      <c r="B2751" s="177">
        <v>4505</v>
      </c>
      <c r="C2751" s="177" t="str">
        <f>VLOOKUP(B2751,'Chart of Accounts'!A:B,2,FALSE)</f>
        <v>Bank Charges</v>
      </c>
      <c r="D2751" s="177" t="s">
        <v>265</v>
      </c>
      <c r="E2751" s="177" t="s">
        <v>264</v>
      </c>
      <c r="F2751" s="177" t="s">
        <v>2213</v>
      </c>
      <c r="G2751" s="177" t="s">
        <v>245</v>
      </c>
      <c r="H2751" s="177">
        <v>3.8</v>
      </c>
      <c r="I2751" s="177">
        <v>0</v>
      </c>
      <c r="J2751" s="177" t="s">
        <v>193</v>
      </c>
      <c r="K2751" s="177" t="s">
        <v>194</v>
      </c>
      <c r="L2751" s="177" t="s">
        <v>194</v>
      </c>
      <c r="M2751" s="177" t="s">
        <v>2222</v>
      </c>
    </row>
    <row r="2752" spans="1:14" x14ac:dyDescent="0.25">
      <c r="A2752" s="179">
        <v>43214</v>
      </c>
      <c r="B2752" s="177">
        <v>4505</v>
      </c>
      <c r="C2752" s="177" t="str">
        <f>VLOOKUP(B2752,'Chart of Accounts'!A:B,2,FALSE)</f>
        <v>Bank Charges</v>
      </c>
      <c r="D2752" s="177" t="s">
        <v>265</v>
      </c>
      <c r="E2752" s="177" t="s">
        <v>264</v>
      </c>
      <c r="F2752" s="177" t="s">
        <v>2198</v>
      </c>
      <c r="G2752" s="177" t="s">
        <v>245</v>
      </c>
      <c r="H2752" s="177">
        <v>3.8</v>
      </c>
      <c r="I2752" s="177">
        <v>0</v>
      </c>
      <c r="J2752" s="177" t="s">
        <v>193</v>
      </c>
      <c r="K2752" s="177" t="s">
        <v>194</v>
      </c>
      <c r="L2752" s="177" t="s">
        <v>194</v>
      </c>
      <c r="M2752" s="177" t="s">
        <v>2222</v>
      </c>
    </row>
    <row r="2753" spans="1:13" x14ac:dyDescent="0.25">
      <c r="A2753" s="179">
        <v>43214</v>
      </c>
      <c r="B2753" s="177">
        <v>4505</v>
      </c>
      <c r="C2753" s="177" t="str">
        <f>VLOOKUP(B2753,'Chart of Accounts'!A:B,2,FALSE)</f>
        <v>Bank Charges</v>
      </c>
      <c r="D2753" s="177" t="s">
        <v>265</v>
      </c>
      <c r="E2753" s="177" t="s">
        <v>264</v>
      </c>
      <c r="F2753" s="177" t="s">
        <v>451</v>
      </c>
      <c r="G2753" s="177" t="s">
        <v>245</v>
      </c>
      <c r="H2753" s="177">
        <v>3.8</v>
      </c>
      <c r="I2753" s="177">
        <v>0</v>
      </c>
      <c r="J2753" s="177" t="s">
        <v>193</v>
      </c>
      <c r="K2753" s="177" t="s">
        <v>194</v>
      </c>
      <c r="L2753" s="177" t="s">
        <v>194</v>
      </c>
      <c r="M2753" s="177" t="s">
        <v>2222</v>
      </c>
    </row>
    <row r="2754" spans="1:13" x14ac:dyDescent="0.25">
      <c r="A2754" s="179">
        <v>43214</v>
      </c>
      <c r="B2754" s="177">
        <v>4505</v>
      </c>
      <c r="C2754" s="177" t="str">
        <f>VLOOKUP(B2754,'Chart of Accounts'!A:B,2,FALSE)</f>
        <v>Bank Charges</v>
      </c>
      <c r="D2754" s="177" t="s">
        <v>265</v>
      </c>
      <c r="E2754" s="177" t="s">
        <v>264</v>
      </c>
      <c r="F2754" s="177" t="s">
        <v>2212</v>
      </c>
      <c r="G2754" s="177" t="s">
        <v>245</v>
      </c>
      <c r="H2754" s="177">
        <v>3.8</v>
      </c>
      <c r="I2754" s="177">
        <v>0</v>
      </c>
      <c r="J2754" s="177" t="s">
        <v>193</v>
      </c>
      <c r="K2754" s="177" t="s">
        <v>194</v>
      </c>
      <c r="L2754" s="177" t="s">
        <v>194</v>
      </c>
      <c r="M2754" s="177" t="s">
        <v>2222</v>
      </c>
    </row>
    <row r="2755" spans="1:13" x14ac:dyDescent="0.25">
      <c r="A2755" s="179">
        <v>43214</v>
      </c>
      <c r="B2755" s="177">
        <v>4505</v>
      </c>
      <c r="C2755" s="177" t="str">
        <f>VLOOKUP(B2755,'Chart of Accounts'!A:B,2,FALSE)</f>
        <v>Bank Charges</v>
      </c>
      <c r="D2755" s="177" t="s">
        <v>265</v>
      </c>
      <c r="E2755" s="177" t="s">
        <v>264</v>
      </c>
      <c r="F2755" s="177" t="s">
        <v>2197</v>
      </c>
      <c r="G2755" s="177" t="s">
        <v>245</v>
      </c>
      <c r="H2755" s="177">
        <v>3.8</v>
      </c>
      <c r="I2755" s="177">
        <v>0</v>
      </c>
      <c r="J2755" s="177" t="s">
        <v>193</v>
      </c>
      <c r="K2755" s="177" t="s">
        <v>194</v>
      </c>
      <c r="L2755" s="177" t="s">
        <v>194</v>
      </c>
      <c r="M2755" s="177" t="s">
        <v>2222</v>
      </c>
    </row>
    <row r="2756" spans="1:13" x14ac:dyDescent="0.25">
      <c r="A2756" s="179">
        <v>43214</v>
      </c>
      <c r="B2756" s="177">
        <v>4505</v>
      </c>
      <c r="C2756" s="177" t="str">
        <f>VLOOKUP(B2756,'Chart of Accounts'!A:B,2,FALSE)</f>
        <v>Bank Charges</v>
      </c>
      <c r="D2756" s="177" t="s">
        <v>265</v>
      </c>
      <c r="E2756" s="177" t="s">
        <v>264</v>
      </c>
      <c r="F2756" s="177" t="s">
        <v>450</v>
      </c>
      <c r="G2756" s="177" t="s">
        <v>245</v>
      </c>
      <c r="H2756" s="177">
        <v>3.8</v>
      </c>
      <c r="I2756" s="177">
        <v>0</v>
      </c>
      <c r="J2756" s="177" t="s">
        <v>193</v>
      </c>
      <c r="K2756" s="177" t="s">
        <v>194</v>
      </c>
      <c r="L2756" s="177" t="s">
        <v>194</v>
      </c>
      <c r="M2756" s="177" t="s">
        <v>2222</v>
      </c>
    </row>
    <row r="2757" spans="1:13" x14ac:dyDescent="0.25">
      <c r="A2757" s="179">
        <v>43214</v>
      </c>
      <c r="B2757" s="177">
        <v>4505</v>
      </c>
      <c r="C2757" s="177" t="str">
        <f>VLOOKUP(B2757,'Chart of Accounts'!A:B,2,FALSE)</f>
        <v>Bank Charges</v>
      </c>
      <c r="D2757" s="177" t="s">
        <v>265</v>
      </c>
      <c r="E2757" s="177" t="s">
        <v>264</v>
      </c>
      <c r="F2757" s="177" t="s">
        <v>2196</v>
      </c>
      <c r="G2757" s="177" t="s">
        <v>245</v>
      </c>
      <c r="H2757" s="177">
        <v>3.8</v>
      </c>
      <c r="I2757" s="177">
        <v>0</v>
      </c>
      <c r="J2757" s="177" t="s">
        <v>193</v>
      </c>
      <c r="K2757" s="177" t="s">
        <v>194</v>
      </c>
      <c r="L2757" s="177" t="s">
        <v>194</v>
      </c>
      <c r="M2757" s="177" t="s">
        <v>2222</v>
      </c>
    </row>
    <row r="2758" spans="1:13" x14ac:dyDescent="0.25">
      <c r="A2758" s="179">
        <v>43214</v>
      </c>
      <c r="B2758" s="177">
        <v>4505</v>
      </c>
      <c r="C2758" s="177" t="str">
        <f>VLOOKUP(B2758,'Chart of Accounts'!A:B,2,FALSE)</f>
        <v>Bank Charges</v>
      </c>
      <c r="D2758" s="177" t="s">
        <v>265</v>
      </c>
      <c r="E2758" s="177" t="s">
        <v>264</v>
      </c>
      <c r="F2758" s="177" t="s">
        <v>2195</v>
      </c>
      <c r="G2758" s="177" t="s">
        <v>245</v>
      </c>
      <c r="H2758" s="177">
        <v>3.8</v>
      </c>
      <c r="I2758" s="177">
        <v>0</v>
      </c>
      <c r="J2758" s="177" t="s">
        <v>193</v>
      </c>
      <c r="K2758" s="177" t="s">
        <v>194</v>
      </c>
      <c r="L2758" s="177" t="s">
        <v>194</v>
      </c>
      <c r="M2758" s="177" t="s">
        <v>2222</v>
      </c>
    </row>
    <row r="2759" spans="1:13" x14ac:dyDescent="0.25">
      <c r="A2759" s="179">
        <v>43214</v>
      </c>
      <c r="B2759" s="177">
        <v>4505</v>
      </c>
      <c r="C2759" s="177" t="str">
        <f>VLOOKUP(B2759,'Chart of Accounts'!A:B,2,FALSE)</f>
        <v>Bank Charges</v>
      </c>
      <c r="D2759" s="177" t="s">
        <v>265</v>
      </c>
      <c r="E2759" s="177" t="s">
        <v>264</v>
      </c>
      <c r="F2759" s="177" t="s">
        <v>447</v>
      </c>
      <c r="G2759" s="177" t="s">
        <v>245</v>
      </c>
      <c r="H2759" s="177">
        <v>3.8</v>
      </c>
      <c r="I2759" s="177">
        <v>0</v>
      </c>
      <c r="J2759" s="177" t="s">
        <v>193</v>
      </c>
      <c r="K2759" s="177" t="s">
        <v>194</v>
      </c>
      <c r="L2759" s="177" t="s">
        <v>194</v>
      </c>
      <c r="M2759" s="177" t="s">
        <v>2222</v>
      </c>
    </row>
    <row r="2760" spans="1:13" x14ac:dyDescent="0.25">
      <c r="A2760" s="179">
        <v>43214</v>
      </c>
      <c r="B2760" s="177">
        <v>4505</v>
      </c>
      <c r="C2760" s="177" t="str">
        <f>VLOOKUP(B2760,'Chart of Accounts'!A:B,2,FALSE)</f>
        <v>Bank Charges</v>
      </c>
      <c r="D2760" s="177" t="s">
        <v>265</v>
      </c>
      <c r="E2760" s="177" t="s">
        <v>264</v>
      </c>
      <c r="F2760" s="177" t="s">
        <v>446</v>
      </c>
      <c r="G2760" s="177" t="s">
        <v>245</v>
      </c>
      <c r="H2760" s="177">
        <v>3.8</v>
      </c>
      <c r="I2760" s="177">
        <v>0</v>
      </c>
      <c r="J2760" s="177" t="s">
        <v>193</v>
      </c>
      <c r="K2760" s="177" t="s">
        <v>194</v>
      </c>
      <c r="L2760" s="177" t="s">
        <v>194</v>
      </c>
      <c r="M2760" s="177" t="s">
        <v>2222</v>
      </c>
    </row>
    <row r="2761" spans="1:13" x14ac:dyDescent="0.25">
      <c r="A2761" s="179">
        <v>43214</v>
      </c>
      <c r="B2761" s="177">
        <v>4505</v>
      </c>
      <c r="C2761" s="177" t="str">
        <f>VLOOKUP(B2761,'Chart of Accounts'!A:B,2,FALSE)</f>
        <v>Bank Charges</v>
      </c>
      <c r="D2761" s="177" t="s">
        <v>265</v>
      </c>
      <c r="E2761" s="177" t="s">
        <v>264</v>
      </c>
      <c r="F2761" s="177" t="s">
        <v>445</v>
      </c>
      <c r="G2761" s="177" t="s">
        <v>245</v>
      </c>
      <c r="H2761" s="177">
        <v>3.8</v>
      </c>
      <c r="I2761" s="177">
        <v>0</v>
      </c>
      <c r="J2761" s="177" t="s">
        <v>193</v>
      </c>
      <c r="K2761" s="177" t="s">
        <v>194</v>
      </c>
      <c r="L2761" s="177" t="s">
        <v>194</v>
      </c>
      <c r="M2761" s="177" t="s">
        <v>2222</v>
      </c>
    </row>
    <row r="2762" spans="1:13" x14ac:dyDescent="0.25">
      <c r="A2762" s="179">
        <v>43214</v>
      </c>
      <c r="B2762" s="177">
        <v>4505</v>
      </c>
      <c r="C2762" s="177" t="str">
        <f>VLOOKUP(B2762,'Chart of Accounts'!A:B,2,FALSE)</f>
        <v>Bank Charges</v>
      </c>
      <c r="D2762" s="177" t="s">
        <v>265</v>
      </c>
      <c r="E2762" s="177" t="s">
        <v>264</v>
      </c>
      <c r="F2762" s="177" t="s">
        <v>445</v>
      </c>
      <c r="G2762" s="177" t="s">
        <v>245</v>
      </c>
      <c r="H2762" s="177">
        <v>3.8</v>
      </c>
      <c r="I2762" s="177">
        <v>0</v>
      </c>
      <c r="J2762" s="177" t="s">
        <v>193</v>
      </c>
      <c r="K2762" s="177" t="s">
        <v>194</v>
      </c>
      <c r="L2762" s="177" t="s">
        <v>194</v>
      </c>
      <c r="M2762" s="177" t="s">
        <v>2222</v>
      </c>
    </row>
    <row r="2763" spans="1:13" x14ac:dyDescent="0.25">
      <c r="A2763" s="179">
        <v>43214</v>
      </c>
      <c r="B2763" s="177">
        <v>4505</v>
      </c>
      <c r="C2763" s="177" t="str">
        <f>VLOOKUP(B2763,'Chart of Accounts'!A:B,2,FALSE)</f>
        <v>Bank Charges</v>
      </c>
      <c r="D2763" s="177" t="s">
        <v>265</v>
      </c>
      <c r="E2763" s="177" t="s">
        <v>264</v>
      </c>
      <c r="F2763" s="177" t="s">
        <v>444</v>
      </c>
      <c r="G2763" s="177" t="s">
        <v>245</v>
      </c>
      <c r="H2763" s="177">
        <v>3.8</v>
      </c>
      <c r="I2763" s="177">
        <v>0</v>
      </c>
      <c r="J2763" s="177" t="s">
        <v>193</v>
      </c>
      <c r="K2763" s="177" t="s">
        <v>194</v>
      </c>
      <c r="L2763" s="177" t="s">
        <v>194</v>
      </c>
      <c r="M2763" s="177" t="s">
        <v>2222</v>
      </c>
    </row>
    <row r="2764" spans="1:13" x14ac:dyDescent="0.25">
      <c r="A2764" s="179">
        <v>43214</v>
      </c>
      <c r="B2764" s="177">
        <v>4505</v>
      </c>
      <c r="C2764" s="177" t="str">
        <f>VLOOKUP(B2764,'Chart of Accounts'!A:B,2,FALSE)</f>
        <v>Bank Charges</v>
      </c>
      <c r="D2764" s="177" t="s">
        <v>265</v>
      </c>
      <c r="E2764" s="177" t="s">
        <v>264</v>
      </c>
      <c r="F2764" s="177" t="s">
        <v>443</v>
      </c>
      <c r="G2764" s="177" t="s">
        <v>245</v>
      </c>
      <c r="H2764" s="177">
        <v>3.8</v>
      </c>
      <c r="I2764" s="177">
        <v>0</v>
      </c>
      <c r="J2764" s="177" t="s">
        <v>193</v>
      </c>
      <c r="K2764" s="177" t="s">
        <v>194</v>
      </c>
      <c r="L2764" s="177" t="s">
        <v>194</v>
      </c>
      <c r="M2764" s="177" t="s">
        <v>2222</v>
      </c>
    </row>
    <row r="2765" spans="1:13" x14ac:dyDescent="0.25">
      <c r="A2765" s="179">
        <v>43214</v>
      </c>
      <c r="B2765" s="177">
        <v>4505</v>
      </c>
      <c r="C2765" s="177" t="str">
        <f>VLOOKUP(B2765,'Chart of Accounts'!A:B,2,FALSE)</f>
        <v>Bank Charges</v>
      </c>
      <c r="D2765" s="177" t="s">
        <v>265</v>
      </c>
      <c r="E2765" s="177" t="s">
        <v>264</v>
      </c>
      <c r="F2765" s="177" t="s">
        <v>405</v>
      </c>
      <c r="G2765" s="177" t="s">
        <v>245</v>
      </c>
      <c r="H2765" s="177">
        <v>3.8</v>
      </c>
      <c r="I2765" s="177">
        <v>0</v>
      </c>
      <c r="J2765" s="177" t="s">
        <v>193</v>
      </c>
      <c r="K2765" s="177" t="s">
        <v>194</v>
      </c>
      <c r="L2765" s="177" t="s">
        <v>194</v>
      </c>
      <c r="M2765" s="177" t="s">
        <v>2222</v>
      </c>
    </row>
    <row r="2766" spans="1:13" x14ac:dyDescent="0.25">
      <c r="A2766" s="179">
        <v>43214</v>
      </c>
      <c r="B2766" s="177">
        <v>4505</v>
      </c>
      <c r="C2766" s="177" t="str">
        <f>VLOOKUP(B2766,'Chart of Accounts'!A:B,2,FALSE)</f>
        <v>Bank Charges</v>
      </c>
      <c r="D2766" s="177" t="s">
        <v>265</v>
      </c>
      <c r="E2766" s="177" t="s">
        <v>264</v>
      </c>
      <c r="F2766" s="177" t="s">
        <v>442</v>
      </c>
      <c r="G2766" s="177" t="s">
        <v>245</v>
      </c>
      <c r="H2766" s="177">
        <v>3.8</v>
      </c>
      <c r="I2766" s="177">
        <v>0</v>
      </c>
      <c r="J2766" s="177" t="s">
        <v>193</v>
      </c>
      <c r="K2766" s="177" t="s">
        <v>194</v>
      </c>
      <c r="L2766" s="177" t="s">
        <v>194</v>
      </c>
      <c r="M2766" s="177" t="s">
        <v>2222</v>
      </c>
    </row>
    <row r="2767" spans="1:13" x14ac:dyDescent="0.25">
      <c r="A2767" s="179">
        <v>43214</v>
      </c>
      <c r="B2767" s="177">
        <v>4505</v>
      </c>
      <c r="C2767" s="177" t="str">
        <f>VLOOKUP(B2767,'Chart of Accounts'!A:B,2,FALSE)</f>
        <v>Bank Charges</v>
      </c>
      <c r="D2767" s="177" t="s">
        <v>265</v>
      </c>
      <c r="E2767" s="177" t="s">
        <v>264</v>
      </c>
      <c r="F2767" s="177" t="s">
        <v>441</v>
      </c>
      <c r="G2767" s="177" t="s">
        <v>245</v>
      </c>
      <c r="H2767" s="177">
        <v>3.8</v>
      </c>
      <c r="I2767" s="177">
        <v>0</v>
      </c>
      <c r="J2767" s="177" t="s">
        <v>193</v>
      </c>
      <c r="K2767" s="177" t="s">
        <v>194</v>
      </c>
      <c r="L2767" s="177" t="s">
        <v>194</v>
      </c>
      <c r="M2767" s="177" t="s">
        <v>2222</v>
      </c>
    </row>
    <row r="2768" spans="1:13" x14ac:dyDescent="0.25">
      <c r="A2768" s="179">
        <v>43214</v>
      </c>
      <c r="B2768" s="177">
        <v>4505</v>
      </c>
      <c r="C2768" s="177" t="str">
        <f>VLOOKUP(B2768,'Chart of Accounts'!A:B,2,FALSE)</f>
        <v>Bank Charges</v>
      </c>
      <c r="D2768" s="177" t="s">
        <v>265</v>
      </c>
      <c r="E2768" s="177" t="s">
        <v>264</v>
      </c>
      <c r="F2768" s="177" t="s">
        <v>440</v>
      </c>
      <c r="G2768" s="177" t="s">
        <v>245</v>
      </c>
      <c r="H2768" s="177">
        <v>3.8</v>
      </c>
      <c r="I2768" s="177">
        <v>0</v>
      </c>
      <c r="J2768" s="177" t="s">
        <v>193</v>
      </c>
      <c r="K2768" s="177" t="s">
        <v>194</v>
      </c>
      <c r="L2768" s="177" t="s">
        <v>194</v>
      </c>
      <c r="M2768" s="177" t="s">
        <v>2222</v>
      </c>
    </row>
    <row r="2769" spans="1:13" x14ac:dyDescent="0.25">
      <c r="A2769" s="179">
        <v>43214</v>
      </c>
      <c r="B2769" s="177">
        <v>4505</v>
      </c>
      <c r="C2769" s="177" t="str">
        <f>VLOOKUP(B2769,'Chart of Accounts'!A:B,2,FALSE)</f>
        <v>Bank Charges</v>
      </c>
      <c r="D2769" s="177" t="s">
        <v>265</v>
      </c>
      <c r="E2769" s="177" t="s">
        <v>264</v>
      </c>
      <c r="F2769" s="177" t="s">
        <v>2194</v>
      </c>
      <c r="G2769" s="177" t="s">
        <v>245</v>
      </c>
      <c r="H2769" s="177">
        <v>3.8</v>
      </c>
      <c r="I2769" s="177">
        <v>0</v>
      </c>
      <c r="J2769" s="177" t="s">
        <v>193</v>
      </c>
      <c r="K2769" s="177" t="s">
        <v>194</v>
      </c>
      <c r="L2769" s="177" t="s">
        <v>194</v>
      </c>
      <c r="M2769" s="177" t="s">
        <v>2222</v>
      </c>
    </row>
    <row r="2770" spans="1:13" x14ac:dyDescent="0.25">
      <c r="A2770" s="179">
        <v>43214</v>
      </c>
      <c r="B2770" s="177">
        <v>4505</v>
      </c>
      <c r="C2770" s="177" t="str">
        <f>VLOOKUP(B2770,'Chart of Accounts'!A:B,2,FALSE)</f>
        <v>Bank Charges</v>
      </c>
      <c r="D2770" s="177" t="s">
        <v>265</v>
      </c>
      <c r="E2770" s="177" t="s">
        <v>264</v>
      </c>
      <c r="F2770" s="177" t="s">
        <v>2211</v>
      </c>
      <c r="G2770" s="177" t="s">
        <v>245</v>
      </c>
      <c r="H2770" s="177">
        <v>3.8</v>
      </c>
      <c r="I2770" s="177">
        <v>0</v>
      </c>
      <c r="J2770" s="177" t="s">
        <v>193</v>
      </c>
      <c r="K2770" s="177" t="s">
        <v>194</v>
      </c>
      <c r="L2770" s="177" t="s">
        <v>194</v>
      </c>
      <c r="M2770" s="177" t="s">
        <v>2222</v>
      </c>
    </row>
    <row r="2771" spans="1:13" x14ac:dyDescent="0.25">
      <c r="A2771" s="179">
        <v>43214</v>
      </c>
      <c r="B2771" s="177">
        <v>4505</v>
      </c>
      <c r="C2771" s="177" t="str">
        <f>VLOOKUP(B2771,'Chart of Accounts'!A:B,2,FALSE)</f>
        <v>Bank Charges</v>
      </c>
      <c r="D2771" s="177" t="s">
        <v>265</v>
      </c>
      <c r="E2771" s="177" t="s">
        <v>264</v>
      </c>
      <c r="F2771" s="177" t="s">
        <v>439</v>
      </c>
      <c r="G2771" s="177" t="s">
        <v>245</v>
      </c>
      <c r="H2771" s="177">
        <v>3.8</v>
      </c>
      <c r="I2771" s="177">
        <v>0</v>
      </c>
      <c r="J2771" s="177" t="s">
        <v>193</v>
      </c>
      <c r="K2771" s="177" t="s">
        <v>194</v>
      </c>
      <c r="L2771" s="177" t="s">
        <v>194</v>
      </c>
      <c r="M2771" s="177" t="s">
        <v>2222</v>
      </c>
    </row>
    <row r="2772" spans="1:13" x14ac:dyDescent="0.25">
      <c r="A2772" s="179">
        <v>43214</v>
      </c>
      <c r="B2772" s="177">
        <v>4505</v>
      </c>
      <c r="C2772" s="177" t="str">
        <f>VLOOKUP(B2772,'Chart of Accounts'!A:B,2,FALSE)</f>
        <v>Bank Charges</v>
      </c>
      <c r="D2772" s="177" t="s">
        <v>265</v>
      </c>
      <c r="E2772" s="177" t="s">
        <v>264</v>
      </c>
      <c r="F2772" s="177" t="s">
        <v>2193</v>
      </c>
      <c r="G2772" s="177" t="s">
        <v>245</v>
      </c>
      <c r="H2772" s="177">
        <v>3.8</v>
      </c>
      <c r="I2772" s="177">
        <v>0</v>
      </c>
      <c r="J2772" s="177" t="s">
        <v>193</v>
      </c>
      <c r="K2772" s="177" t="s">
        <v>194</v>
      </c>
      <c r="L2772" s="177" t="s">
        <v>194</v>
      </c>
      <c r="M2772" s="177" t="s">
        <v>2222</v>
      </c>
    </row>
    <row r="2773" spans="1:13" x14ac:dyDescent="0.25">
      <c r="A2773" s="179">
        <v>43214</v>
      </c>
      <c r="B2773" s="177">
        <v>4505</v>
      </c>
      <c r="C2773" s="177" t="str">
        <f>VLOOKUP(B2773,'Chart of Accounts'!A:B,2,FALSE)</f>
        <v>Bank Charges</v>
      </c>
      <c r="D2773" s="177" t="s">
        <v>265</v>
      </c>
      <c r="E2773" s="177" t="s">
        <v>264</v>
      </c>
      <c r="F2773" s="177" t="s">
        <v>2192</v>
      </c>
      <c r="G2773" s="177" t="s">
        <v>245</v>
      </c>
      <c r="H2773" s="177">
        <v>3.8</v>
      </c>
      <c r="I2773" s="177">
        <v>0</v>
      </c>
      <c r="J2773" s="177" t="s">
        <v>193</v>
      </c>
      <c r="K2773" s="177" t="s">
        <v>194</v>
      </c>
      <c r="L2773" s="177" t="s">
        <v>194</v>
      </c>
      <c r="M2773" s="177" t="s">
        <v>2222</v>
      </c>
    </row>
    <row r="2774" spans="1:13" x14ac:dyDescent="0.25">
      <c r="A2774" s="179">
        <v>43214</v>
      </c>
      <c r="B2774" s="177">
        <v>4505</v>
      </c>
      <c r="C2774" s="177" t="str">
        <f>VLOOKUP(B2774,'Chart of Accounts'!A:B,2,FALSE)</f>
        <v>Bank Charges</v>
      </c>
      <c r="D2774" s="177" t="s">
        <v>265</v>
      </c>
      <c r="E2774" s="177" t="s">
        <v>264</v>
      </c>
      <c r="F2774" s="177" t="s">
        <v>437</v>
      </c>
      <c r="G2774" s="177" t="s">
        <v>245</v>
      </c>
      <c r="H2774" s="177">
        <v>3.8</v>
      </c>
      <c r="I2774" s="177">
        <v>0</v>
      </c>
      <c r="J2774" s="177" t="s">
        <v>193</v>
      </c>
      <c r="K2774" s="177" t="s">
        <v>194</v>
      </c>
      <c r="L2774" s="177" t="s">
        <v>194</v>
      </c>
      <c r="M2774" s="177" t="s">
        <v>2222</v>
      </c>
    </row>
    <row r="2775" spans="1:13" x14ac:dyDescent="0.25">
      <c r="A2775" s="179">
        <v>43214</v>
      </c>
      <c r="B2775" s="177">
        <v>4505</v>
      </c>
      <c r="C2775" s="177" t="str">
        <f>VLOOKUP(B2775,'Chart of Accounts'!A:B,2,FALSE)</f>
        <v>Bank Charges</v>
      </c>
      <c r="D2775" s="177" t="s">
        <v>265</v>
      </c>
      <c r="E2775" s="177" t="s">
        <v>264</v>
      </c>
      <c r="F2775" s="177" t="s">
        <v>2191</v>
      </c>
      <c r="G2775" s="177" t="s">
        <v>245</v>
      </c>
      <c r="H2775" s="177">
        <v>3.8</v>
      </c>
      <c r="I2775" s="177">
        <v>0</v>
      </c>
      <c r="J2775" s="177" t="s">
        <v>193</v>
      </c>
      <c r="K2775" s="177" t="s">
        <v>194</v>
      </c>
      <c r="L2775" s="177" t="s">
        <v>194</v>
      </c>
      <c r="M2775" s="177" t="s">
        <v>2222</v>
      </c>
    </row>
    <row r="2776" spans="1:13" x14ac:dyDescent="0.25">
      <c r="A2776" s="179">
        <v>43214</v>
      </c>
      <c r="B2776" s="177">
        <v>4505</v>
      </c>
      <c r="C2776" s="177" t="str">
        <f>VLOOKUP(B2776,'Chart of Accounts'!A:B,2,FALSE)</f>
        <v>Bank Charges</v>
      </c>
      <c r="D2776" s="177" t="s">
        <v>265</v>
      </c>
      <c r="E2776" s="177" t="s">
        <v>264</v>
      </c>
      <c r="F2776" s="177" t="s">
        <v>428</v>
      </c>
      <c r="G2776" s="177" t="s">
        <v>245</v>
      </c>
      <c r="H2776" s="177">
        <v>3.8</v>
      </c>
      <c r="I2776" s="177">
        <v>0</v>
      </c>
      <c r="J2776" s="177" t="s">
        <v>193</v>
      </c>
      <c r="K2776" s="177" t="s">
        <v>194</v>
      </c>
      <c r="L2776" s="177" t="s">
        <v>194</v>
      </c>
      <c r="M2776" s="177" t="s">
        <v>2222</v>
      </c>
    </row>
    <row r="2777" spans="1:13" x14ac:dyDescent="0.25">
      <c r="A2777" s="179">
        <v>43214</v>
      </c>
      <c r="B2777" s="177">
        <v>4505</v>
      </c>
      <c r="C2777" s="177" t="str">
        <f>VLOOKUP(B2777,'Chart of Accounts'!A:B,2,FALSE)</f>
        <v>Bank Charges</v>
      </c>
      <c r="D2777" s="177" t="s">
        <v>265</v>
      </c>
      <c r="E2777" s="177" t="s">
        <v>264</v>
      </c>
      <c r="F2777" s="177" t="s">
        <v>2190</v>
      </c>
      <c r="G2777" s="177" t="s">
        <v>245</v>
      </c>
      <c r="H2777" s="177">
        <v>3.8</v>
      </c>
      <c r="I2777" s="177">
        <v>0</v>
      </c>
      <c r="J2777" s="177" t="s">
        <v>193</v>
      </c>
      <c r="K2777" s="177" t="s">
        <v>194</v>
      </c>
      <c r="L2777" s="177" t="s">
        <v>194</v>
      </c>
      <c r="M2777" s="177" t="s">
        <v>2222</v>
      </c>
    </row>
    <row r="2778" spans="1:13" x14ac:dyDescent="0.25">
      <c r="A2778" s="179">
        <v>43214</v>
      </c>
      <c r="B2778" s="177">
        <v>4505</v>
      </c>
      <c r="C2778" s="177" t="str">
        <f>VLOOKUP(B2778,'Chart of Accounts'!A:B,2,FALSE)</f>
        <v>Bank Charges</v>
      </c>
      <c r="D2778" s="177" t="s">
        <v>265</v>
      </c>
      <c r="E2778" s="177" t="s">
        <v>264</v>
      </c>
      <c r="F2778" s="177" t="s">
        <v>435</v>
      </c>
      <c r="G2778" s="177" t="s">
        <v>245</v>
      </c>
      <c r="H2778" s="177">
        <v>3.8</v>
      </c>
      <c r="I2778" s="177">
        <v>0</v>
      </c>
      <c r="J2778" s="177" t="s">
        <v>193</v>
      </c>
      <c r="K2778" s="177" t="s">
        <v>194</v>
      </c>
      <c r="L2778" s="177" t="s">
        <v>194</v>
      </c>
      <c r="M2778" s="177" t="s">
        <v>2222</v>
      </c>
    </row>
    <row r="2779" spans="1:13" x14ac:dyDescent="0.25">
      <c r="A2779" s="179">
        <v>43214</v>
      </c>
      <c r="B2779" s="177">
        <v>4505</v>
      </c>
      <c r="C2779" s="177" t="str">
        <f>VLOOKUP(B2779,'Chart of Accounts'!A:B,2,FALSE)</f>
        <v>Bank Charges</v>
      </c>
      <c r="D2779" s="177" t="s">
        <v>265</v>
      </c>
      <c r="E2779" s="177" t="s">
        <v>264</v>
      </c>
      <c r="F2779" s="177" t="s">
        <v>2188</v>
      </c>
      <c r="G2779" s="177" t="s">
        <v>245</v>
      </c>
      <c r="H2779" s="177">
        <v>3.8</v>
      </c>
      <c r="I2779" s="177">
        <v>0</v>
      </c>
      <c r="J2779" s="177" t="s">
        <v>193</v>
      </c>
      <c r="K2779" s="177" t="s">
        <v>194</v>
      </c>
      <c r="L2779" s="177" t="s">
        <v>194</v>
      </c>
      <c r="M2779" s="177" t="s">
        <v>2222</v>
      </c>
    </row>
    <row r="2780" spans="1:13" x14ac:dyDescent="0.25">
      <c r="A2780" s="179">
        <v>43214</v>
      </c>
      <c r="B2780" s="177">
        <v>4505</v>
      </c>
      <c r="C2780" s="177" t="str">
        <f>VLOOKUP(B2780,'Chart of Accounts'!A:B,2,FALSE)</f>
        <v>Bank Charges</v>
      </c>
      <c r="D2780" s="177" t="s">
        <v>265</v>
      </c>
      <c r="E2780" s="177" t="s">
        <v>264</v>
      </c>
      <c r="F2780" s="177" t="s">
        <v>433</v>
      </c>
      <c r="G2780" s="177" t="s">
        <v>245</v>
      </c>
      <c r="H2780" s="177">
        <v>3.8</v>
      </c>
      <c r="I2780" s="177">
        <v>0</v>
      </c>
      <c r="J2780" s="177" t="s">
        <v>193</v>
      </c>
      <c r="K2780" s="177" t="s">
        <v>194</v>
      </c>
      <c r="L2780" s="177" t="s">
        <v>194</v>
      </c>
      <c r="M2780" s="177" t="s">
        <v>2222</v>
      </c>
    </row>
    <row r="2781" spans="1:13" x14ac:dyDescent="0.25">
      <c r="A2781" s="179">
        <v>43214</v>
      </c>
      <c r="B2781" s="177">
        <v>4505</v>
      </c>
      <c r="C2781" s="177" t="str">
        <f>VLOOKUP(B2781,'Chart of Accounts'!A:B,2,FALSE)</f>
        <v>Bank Charges</v>
      </c>
      <c r="D2781" s="177" t="s">
        <v>265</v>
      </c>
      <c r="E2781" s="177" t="s">
        <v>264</v>
      </c>
      <c r="F2781" s="177" t="s">
        <v>2187</v>
      </c>
      <c r="G2781" s="177" t="s">
        <v>245</v>
      </c>
      <c r="H2781" s="177">
        <v>3.8</v>
      </c>
      <c r="I2781" s="177">
        <v>0</v>
      </c>
      <c r="J2781" s="177" t="s">
        <v>193</v>
      </c>
      <c r="K2781" s="177" t="s">
        <v>194</v>
      </c>
      <c r="L2781" s="177" t="s">
        <v>194</v>
      </c>
      <c r="M2781" s="177" t="s">
        <v>2222</v>
      </c>
    </row>
    <row r="2782" spans="1:13" x14ac:dyDescent="0.25">
      <c r="A2782" s="179">
        <v>43214</v>
      </c>
      <c r="B2782" s="177">
        <v>4505</v>
      </c>
      <c r="C2782" s="177" t="str">
        <f>VLOOKUP(B2782,'Chart of Accounts'!A:B,2,FALSE)</f>
        <v>Bank Charges</v>
      </c>
      <c r="D2782" s="177" t="s">
        <v>265</v>
      </c>
      <c r="E2782" s="177" t="s">
        <v>264</v>
      </c>
      <c r="F2782" s="177" t="s">
        <v>431</v>
      </c>
      <c r="G2782" s="177" t="s">
        <v>245</v>
      </c>
      <c r="H2782" s="177">
        <v>3.8</v>
      </c>
      <c r="I2782" s="177">
        <v>0</v>
      </c>
      <c r="J2782" s="177" t="s">
        <v>193</v>
      </c>
      <c r="K2782" s="177" t="s">
        <v>194</v>
      </c>
      <c r="L2782" s="177" t="s">
        <v>194</v>
      </c>
      <c r="M2782" s="177" t="s">
        <v>2222</v>
      </c>
    </row>
    <row r="2783" spans="1:13" x14ac:dyDescent="0.25">
      <c r="A2783" s="179">
        <v>43214</v>
      </c>
      <c r="B2783" s="177">
        <v>4505</v>
      </c>
      <c r="C2783" s="177" t="str">
        <f>VLOOKUP(B2783,'Chart of Accounts'!A:B,2,FALSE)</f>
        <v>Bank Charges</v>
      </c>
      <c r="D2783" s="177" t="s">
        <v>265</v>
      </c>
      <c r="E2783" s="177" t="s">
        <v>264</v>
      </c>
      <c r="F2783" s="177" t="s">
        <v>430</v>
      </c>
      <c r="G2783" s="177" t="s">
        <v>245</v>
      </c>
      <c r="H2783" s="177">
        <v>3.8</v>
      </c>
      <c r="I2783" s="177">
        <v>0</v>
      </c>
      <c r="J2783" s="177" t="s">
        <v>193</v>
      </c>
      <c r="K2783" s="177" t="s">
        <v>194</v>
      </c>
      <c r="L2783" s="177" t="s">
        <v>194</v>
      </c>
      <c r="M2783" s="177" t="s">
        <v>2222</v>
      </c>
    </row>
    <row r="2784" spans="1:13" x14ac:dyDescent="0.25">
      <c r="A2784" s="179">
        <v>43214</v>
      </c>
      <c r="B2784" s="177">
        <v>4505</v>
      </c>
      <c r="C2784" s="177" t="str">
        <f>VLOOKUP(B2784,'Chart of Accounts'!A:B,2,FALSE)</f>
        <v>Bank Charges</v>
      </c>
      <c r="D2784" s="177" t="s">
        <v>265</v>
      </c>
      <c r="E2784" s="177" t="s">
        <v>264</v>
      </c>
      <c r="F2784" s="177" t="s">
        <v>419</v>
      </c>
      <c r="G2784" s="177" t="s">
        <v>245</v>
      </c>
      <c r="H2784" s="177">
        <v>3.8</v>
      </c>
      <c r="I2784" s="177">
        <v>0</v>
      </c>
      <c r="J2784" s="177" t="s">
        <v>193</v>
      </c>
      <c r="K2784" s="177" t="s">
        <v>194</v>
      </c>
      <c r="L2784" s="177" t="s">
        <v>194</v>
      </c>
      <c r="M2784" s="177" t="s">
        <v>2222</v>
      </c>
    </row>
    <row r="2785" spans="1:13" x14ac:dyDescent="0.25">
      <c r="A2785" s="179">
        <v>43214</v>
      </c>
      <c r="B2785" s="177">
        <v>4505</v>
      </c>
      <c r="C2785" s="177" t="str">
        <f>VLOOKUP(B2785,'Chart of Accounts'!A:B,2,FALSE)</f>
        <v>Bank Charges</v>
      </c>
      <c r="D2785" s="177" t="s">
        <v>265</v>
      </c>
      <c r="E2785" s="177" t="s">
        <v>264</v>
      </c>
      <c r="F2785" s="177" t="s">
        <v>2210</v>
      </c>
      <c r="G2785" s="177" t="s">
        <v>245</v>
      </c>
      <c r="H2785" s="177">
        <v>3.8</v>
      </c>
      <c r="I2785" s="177">
        <v>0</v>
      </c>
      <c r="J2785" s="177" t="s">
        <v>193</v>
      </c>
      <c r="K2785" s="177" t="s">
        <v>194</v>
      </c>
      <c r="L2785" s="177" t="s">
        <v>194</v>
      </c>
      <c r="M2785" s="177" t="s">
        <v>2222</v>
      </c>
    </row>
    <row r="2786" spans="1:13" x14ac:dyDescent="0.25">
      <c r="A2786" s="179">
        <v>43214</v>
      </c>
      <c r="B2786" s="177">
        <v>4505</v>
      </c>
      <c r="C2786" s="177" t="str">
        <f>VLOOKUP(B2786,'Chart of Accounts'!A:B,2,FALSE)</f>
        <v>Bank Charges</v>
      </c>
      <c r="D2786" s="177" t="s">
        <v>265</v>
      </c>
      <c r="E2786" s="177" t="s">
        <v>264</v>
      </c>
      <c r="F2786" s="177" t="s">
        <v>2185</v>
      </c>
      <c r="G2786" s="177" t="s">
        <v>245</v>
      </c>
      <c r="H2786" s="177">
        <v>3.8</v>
      </c>
      <c r="I2786" s="177">
        <v>0</v>
      </c>
      <c r="J2786" s="177" t="s">
        <v>193</v>
      </c>
      <c r="K2786" s="177" t="s">
        <v>194</v>
      </c>
      <c r="L2786" s="177" t="s">
        <v>194</v>
      </c>
      <c r="M2786" s="177" t="s">
        <v>2222</v>
      </c>
    </row>
    <row r="2787" spans="1:13" x14ac:dyDescent="0.25">
      <c r="A2787" s="179">
        <v>43214</v>
      </c>
      <c r="B2787" s="177">
        <v>4505</v>
      </c>
      <c r="C2787" s="177" t="str">
        <f>VLOOKUP(B2787,'Chart of Accounts'!A:B,2,FALSE)</f>
        <v>Bank Charges</v>
      </c>
      <c r="D2787" s="177" t="s">
        <v>265</v>
      </c>
      <c r="E2787" s="177" t="s">
        <v>264</v>
      </c>
      <c r="F2787" s="177" t="s">
        <v>417</v>
      </c>
      <c r="G2787" s="177" t="s">
        <v>245</v>
      </c>
      <c r="H2787" s="177">
        <v>3.8</v>
      </c>
      <c r="I2787" s="177">
        <v>0</v>
      </c>
      <c r="J2787" s="177" t="s">
        <v>193</v>
      </c>
      <c r="K2787" s="177" t="s">
        <v>194</v>
      </c>
      <c r="L2787" s="177" t="s">
        <v>194</v>
      </c>
      <c r="M2787" s="177" t="s">
        <v>2222</v>
      </c>
    </row>
    <row r="2788" spans="1:13" x14ac:dyDescent="0.25">
      <c r="A2788" s="179">
        <v>43214</v>
      </c>
      <c r="B2788" s="177">
        <v>4505</v>
      </c>
      <c r="C2788" s="177" t="str">
        <f>VLOOKUP(B2788,'Chart of Accounts'!A:B,2,FALSE)</f>
        <v>Bank Charges</v>
      </c>
      <c r="D2788" s="177" t="s">
        <v>265</v>
      </c>
      <c r="E2788" s="177" t="s">
        <v>264</v>
      </c>
      <c r="F2788" s="177" t="s">
        <v>428</v>
      </c>
      <c r="G2788" s="177" t="s">
        <v>245</v>
      </c>
      <c r="H2788" s="177">
        <v>3.8</v>
      </c>
      <c r="I2788" s="177">
        <v>0</v>
      </c>
      <c r="J2788" s="177" t="s">
        <v>193</v>
      </c>
      <c r="K2788" s="177" t="s">
        <v>194</v>
      </c>
      <c r="L2788" s="177" t="s">
        <v>194</v>
      </c>
      <c r="M2788" s="177" t="s">
        <v>2222</v>
      </c>
    </row>
    <row r="2789" spans="1:13" x14ac:dyDescent="0.25">
      <c r="A2789" s="179">
        <v>43214</v>
      </c>
      <c r="B2789" s="177">
        <v>4505</v>
      </c>
      <c r="C2789" s="177" t="str">
        <f>VLOOKUP(B2789,'Chart of Accounts'!A:B,2,FALSE)</f>
        <v>Bank Charges</v>
      </c>
      <c r="D2789" s="177" t="s">
        <v>265</v>
      </c>
      <c r="E2789" s="177" t="s">
        <v>264</v>
      </c>
      <c r="F2789" s="177" t="s">
        <v>2209</v>
      </c>
      <c r="G2789" s="177" t="s">
        <v>245</v>
      </c>
      <c r="H2789" s="177">
        <v>3.8</v>
      </c>
      <c r="I2789" s="177">
        <v>0</v>
      </c>
      <c r="J2789" s="177" t="s">
        <v>193</v>
      </c>
      <c r="K2789" s="177" t="s">
        <v>194</v>
      </c>
      <c r="L2789" s="177" t="s">
        <v>194</v>
      </c>
      <c r="M2789" s="177" t="s">
        <v>2222</v>
      </c>
    </row>
    <row r="2790" spans="1:13" x14ac:dyDescent="0.25">
      <c r="A2790" s="179">
        <v>43214</v>
      </c>
      <c r="B2790" s="177">
        <v>4505</v>
      </c>
      <c r="C2790" s="177" t="str">
        <f>VLOOKUP(B2790,'Chart of Accounts'!A:B,2,FALSE)</f>
        <v>Bank Charges</v>
      </c>
      <c r="D2790" s="177" t="s">
        <v>265</v>
      </c>
      <c r="E2790" s="177" t="s">
        <v>264</v>
      </c>
      <c r="F2790" s="177" t="s">
        <v>1442</v>
      </c>
      <c r="G2790" s="177" t="s">
        <v>245</v>
      </c>
      <c r="H2790" s="177">
        <v>3.8</v>
      </c>
      <c r="I2790" s="177">
        <v>0</v>
      </c>
      <c r="J2790" s="177" t="s">
        <v>193</v>
      </c>
      <c r="K2790" s="177" t="s">
        <v>194</v>
      </c>
      <c r="L2790" s="177" t="s">
        <v>194</v>
      </c>
      <c r="M2790" s="177" t="s">
        <v>2222</v>
      </c>
    </row>
    <row r="2791" spans="1:13" x14ac:dyDescent="0.25">
      <c r="A2791" s="179">
        <v>43214</v>
      </c>
      <c r="B2791" s="177">
        <v>4505</v>
      </c>
      <c r="C2791" s="177" t="str">
        <f>VLOOKUP(B2791,'Chart of Accounts'!A:B,2,FALSE)</f>
        <v>Bank Charges</v>
      </c>
      <c r="D2791" s="177" t="s">
        <v>265</v>
      </c>
      <c r="E2791" s="177" t="s">
        <v>264</v>
      </c>
      <c r="F2791" s="177" t="s">
        <v>417</v>
      </c>
      <c r="G2791" s="177" t="s">
        <v>245</v>
      </c>
      <c r="H2791" s="177">
        <v>3.8</v>
      </c>
      <c r="I2791" s="177">
        <v>0</v>
      </c>
      <c r="J2791" s="177" t="s">
        <v>193</v>
      </c>
      <c r="K2791" s="177" t="s">
        <v>194</v>
      </c>
      <c r="L2791" s="177" t="s">
        <v>194</v>
      </c>
      <c r="M2791" s="177" t="s">
        <v>2222</v>
      </c>
    </row>
    <row r="2792" spans="1:13" x14ac:dyDescent="0.25">
      <c r="A2792" s="179">
        <v>43214</v>
      </c>
      <c r="B2792" s="177">
        <v>4505</v>
      </c>
      <c r="C2792" s="177" t="str">
        <f>VLOOKUP(B2792,'Chart of Accounts'!A:B,2,FALSE)</f>
        <v>Bank Charges</v>
      </c>
      <c r="D2792" s="177" t="s">
        <v>265</v>
      </c>
      <c r="E2792" s="177" t="s">
        <v>264</v>
      </c>
      <c r="F2792" s="177" t="s">
        <v>398</v>
      </c>
      <c r="G2792" s="177" t="s">
        <v>245</v>
      </c>
      <c r="H2792" s="177">
        <v>3.8</v>
      </c>
      <c r="I2792" s="177">
        <v>0</v>
      </c>
      <c r="J2792" s="177" t="s">
        <v>193</v>
      </c>
      <c r="K2792" s="177" t="s">
        <v>194</v>
      </c>
      <c r="L2792" s="177" t="s">
        <v>194</v>
      </c>
      <c r="M2792" s="177" t="s">
        <v>2222</v>
      </c>
    </row>
    <row r="2793" spans="1:13" x14ac:dyDescent="0.25">
      <c r="A2793" s="179">
        <v>43214</v>
      </c>
      <c r="B2793" s="177">
        <v>4505</v>
      </c>
      <c r="C2793" s="177" t="str">
        <f>VLOOKUP(B2793,'Chart of Accounts'!A:B,2,FALSE)</f>
        <v>Bank Charges</v>
      </c>
      <c r="D2793" s="177" t="s">
        <v>265</v>
      </c>
      <c r="E2793" s="177" t="s">
        <v>264</v>
      </c>
      <c r="F2793" s="177" t="s">
        <v>2208</v>
      </c>
      <c r="G2793" s="177" t="s">
        <v>245</v>
      </c>
      <c r="H2793" s="177">
        <v>3.8</v>
      </c>
      <c r="I2793" s="177">
        <v>0</v>
      </c>
      <c r="J2793" s="177" t="s">
        <v>193</v>
      </c>
      <c r="K2793" s="177" t="s">
        <v>194</v>
      </c>
      <c r="L2793" s="177" t="s">
        <v>194</v>
      </c>
      <c r="M2793" s="177" t="s">
        <v>2222</v>
      </c>
    </row>
    <row r="2794" spans="1:13" x14ac:dyDescent="0.25">
      <c r="A2794" s="179">
        <v>43214</v>
      </c>
      <c r="B2794" s="177">
        <v>4505</v>
      </c>
      <c r="C2794" s="177" t="str">
        <f>VLOOKUP(B2794,'Chart of Accounts'!A:B,2,FALSE)</f>
        <v>Bank Charges</v>
      </c>
      <c r="D2794" s="177" t="s">
        <v>265</v>
      </c>
      <c r="E2794" s="177" t="s">
        <v>264</v>
      </c>
      <c r="F2794" s="177" t="s">
        <v>397</v>
      </c>
      <c r="G2794" s="177" t="s">
        <v>245</v>
      </c>
      <c r="H2794" s="177">
        <v>3.8</v>
      </c>
      <c r="I2794" s="177">
        <v>0</v>
      </c>
      <c r="J2794" s="177" t="s">
        <v>193</v>
      </c>
      <c r="K2794" s="177" t="s">
        <v>194</v>
      </c>
      <c r="L2794" s="177" t="s">
        <v>194</v>
      </c>
      <c r="M2794" s="177" t="s">
        <v>2222</v>
      </c>
    </row>
    <row r="2795" spans="1:13" x14ac:dyDescent="0.25">
      <c r="A2795" s="179">
        <v>43214</v>
      </c>
      <c r="B2795" s="177">
        <v>4505</v>
      </c>
      <c r="C2795" s="177" t="str">
        <f>VLOOKUP(B2795,'Chart of Accounts'!A:B,2,FALSE)</f>
        <v>Bank Charges</v>
      </c>
      <c r="D2795" s="177" t="s">
        <v>265</v>
      </c>
      <c r="E2795" s="177" t="s">
        <v>264</v>
      </c>
      <c r="F2795" s="177" t="s">
        <v>2063</v>
      </c>
      <c r="G2795" s="177" t="s">
        <v>245</v>
      </c>
      <c r="H2795" s="177">
        <v>3.8</v>
      </c>
      <c r="I2795" s="177">
        <v>0</v>
      </c>
      <c r="J2795" s="177" t="s">
        <v>193</v>
      </c>
      <c r="K2795" s="177" t="s">
        <v>194</v>
      </c>
      <c r="L2795" s="177" t="s">
        <v>194</v>
      </c>
      <c r="M2795" s="177" t="s">
        <v>2222</v>
      </c>
    </row>
    <row r="2796" spans="1:13" x14ac:dyDescent="0.25">
      <c r="A2796" s="179">
        <v>43220</v>
      </c>
      <c r="B2796" s="177">
        <v>4505</v>
      </c>
      <c r="C2796" s="177" t="str">
        <f>VLOOKUP(B2796,'Chart of Accounts'!A:B,2,FALSE)</f>
        <v>Bank Charges</v>
      </c>
      <c r="D2796" s="177" t="s">
        <v>265</v>
      </c>
      <c r="E2796" s="177" t="s">
        <v>264</v>
      </c>
      <c r="F2796" s="177" t="s">
        <v>839</v>
      </c>
      <c r="G2796" s="177" t="s">
        <v>245</v>
      </c>
      <c r="H2796" s="177">
        <v>7.5</v>
      </c>
      <c r="I2796" s="177">
        <v>0</v>
      </c>
      <c r="J2796" s="177" t="s">
        <v>193</v>
      </c>
      <c r="K2796" s="177" t="s">
        <v>201</v>
      </c>
      <c r="L2796" s="177" t="s">
        <v>201</v>
      </c>
      <c r="M2796" s="177" t="s">
        <v>2220</v>
      </c>
    </row>
    <row r="2797" spans="1:13" x14ac:dyDescent="0.25">
      <c r="A2797" s="179">
        <v>43220</v>
      </c>
      <c r="B2797" s="177">
        <v>4505</v>
      </c>
      <c r="C2797" s="177" t="str">
        <f>VLOOKUP(B2797,'Chart of Accounts'!A:B,2,FALSE)</f>
        <v>Bank Charges</v>
      </c>
      <c r="D2797" s="177" t="s">
        <v>265</v>
      </c>
      <c r="E2797" s="177" t="s">
        <v>264</v>
      </c>
      <c r="F2797" s="177" t="s">
        <v>839</v>
      </c>
      <c r="G2797" s="177" t="s">
        <v>245</v>
      </c>
      <c r="H2797" s="177">
        <v>7.5</v>
      </c>
      <c r="I2797" s="177">
        <v>0</v>
      </c>
      <c r="J2797" s="177" t="s">
        <v>193</v>
      </c>
      <c r="K2797" s="177" t="s">
        <v>201</v>
      </c>
      <c r="L2797" s="177" t="s">
        <v>201</v>
      </c>
      <c r="M2797" s="177" t="s">
        <v>2220</v>
      </c>
    </row>
    <row r="2798" spans="1:13" x14ac:dyDescent="0.25">
      <c r="A2798" s="179">
        <v>43220</v>
      </c>
      <c r="B2798" s="177">
        <v>4505</v>
      </c>
      <c r="C2798" s="177" t="str">
        <f>VLOOKUP(B2798,'Chart of Accounts'!A:B,2,FALSE)</f>
        <v>Bank Charges</v>
      </c>
      <c r="D2798" s="177" t="s">
        <v>265</v>
      </c>
      <c r="E2798" s="177" t="s">
        <v>264</v>
      </c>
      <c r="F2798" s="177" t="s">
        <v>589</v>
      </c>
      <c r="G2798" s="177" t="s">
        <v>245</v>
      </c>
      <c r="H2798" s="177">
        <v>1.24</v>
      </c>
      <c r="I2798" s="177">
        <v>0</v>
      </c>
      <c r="J2798" s="177" t="s">
        <v>193</v>
      </c>
      <c r="K2798" s="177" t="s">
        <v>201</v>
      </c>
      <c r="L2798" s="177" t="s">
        <v>201</v>
      </c>
      <c r="M2798" s="177" t="s">
        <v>2220</v>
      </c>
    </row>
    <row r="2799" spans="1:13" x14ac:dyDescent="0.25">
      <c r="A2799" s="179">
        <v>43220</v>
      </c>
      <c r="B2799" s="177">
        <v>4505</v>
      </c>
      <c r="C2799" s="177" t="str">
        <f>VLOOKUP(B2799,'Chart of Accounts'!A:B,2,FALSE)</f>
        <v>Bank Charges</v>
      </c>
      <c r="D2799" s="177" t="s">
        <v>265</v>
      </c>
      <c r="E2799" s="177" t="s">
        <v>264</v>
      </c>
      <c r="F2799" s="177" t="s">
        <v>2221</v>
      </c>
      <c r="G2799" s="177" t="s">
        <v>245</v>
      </c>
      <c r="H2799" s="177">
        <v>-4.37</v>
      </c>
      <c r="I2799" s="177">
        <v>0</v>
      </c>
      <c r="J2799" s="177" t="s">
        <v>193</v>
      </c>
      <c r="K2799" s="177" t="s">
        <v>201</v>
      </c>
      <c r="L2799" s="177" t="s">
        <v>201</v>
      </c>
      <c r="M2799" s="177" t="s">
        <v>2220</v>
      </c>
    </row>
    <row r="2800" spans="1:13" x14ac:dyDescent="0.25">
      <c r="A2800" s="179">
        <v>43220</v>
      </c>
      <c r="B2800" s="177">
        <v>4505</v>
      </c>
      <c r="C2800" s="177" t="str">
        <f>VLOOKUP(B2800,'Chart of Accounts'!A:B,2,FALSE)</f>
        <v>Bank Charges</v>
      </c>
      <c r="D2800" s="177" t="s">
        <v>265</v>
      </c>
      <c r="E2800" s="177" t="s">
        <v>264</v>
      </c>
      <c r="F2800" s="177" t="s">
        <v>2063</v>
      </c>
      <c r="G2800" s="177" t="s">
        <v>245</v>
      </c>
      <c r="H2800" s="177">
        <v>-3.8</v>
      </c>
      <c r="I2800" s="177">
        <v>0</v>
      </c>
      <c r="J2800" s="177" t="s">
        <v>193</v>
      </c>
      <c r="K2800" s="177" t="s">
        <v>201</v>
      </c>
      <c r="L2800" s="177" t="s">
        <v>201</v>
      </c>
      <c r="M2800" s="177" t="s">
        <v>2219</v>
      </c>
    </row>
    <row r="2801" spans="1:13" x14ac:dyDescent="0.25">
      <c r="A2801" s="179">
        <v>43220</v>
      </c>
      <c r="B2801" s="177">
        <v>4505</v>
      </c>
      <c r="C2801" s="177" t="str">
        <f>VLOOKUP(B2801,'Chart of Accounts'!A:B,2,FALSE)</f>
        <v>Bank Charges</v>
      </c>
      <c r="D2801" s="177" t="s">
        <v>265</v>
      </c>
      <c r="E2801" s="177" t="s">
        <v>264</v>
      </c>
      <c r="F2801" s="177" t="s">
        <v>2206</v>
      </c>
      <c r="G2801" s="177" t="s">
        <v>245</v>
      </c>
      <c r="H2801" s="177">
        <v>9.76</v>
      </c>
      <c r="I2801" s="177">
        <v>0</v>
      </c>
      <c r="J2801" s="177" t="s">
        <v>193</v>
      </c>
      <c r="K2801" s="177" t="s">
        <v>194</v>
      </c>
      <c r="L2801" s="177" t="s">
        <v>194</v>
      </c>
      <c r="M2801" s="177" t="s">
        <v>2218</v>
      </c>
    </row>
    <row r="2802" spans="1:13" x14ac:dyDescent="0.25">
      <c r="A2802" s="179">
        <v>43221</v>
      </c>
      <c r="B2802" s="177">
        <v>4505</v>
      </c>
      <c r="C2802" s="177" t="str">
        <f>VLOOKUP(B2802,'Chart of Accounts'!A:B,2,FALSE)</f>
        <v>Bank Charges</v>
      </c>
      <c r="D2802" s="177" t="s">
        <v>265</v>
      </c>
      <c r="E2802" s="177" t="s">
        <v>264</v>
      </c>
      <c r="F2802" s="177" t="s">
        <v>2206</v>
      </c>
      <c r="G2802" s="177" t="s">
        <v>245</v>
      </c>
      <c r="H2802" s="177">
        <v>-9.76</v>
      </c>
      <c r="I2802" s="177">
        <v>0</v>
      </c>
      <c r="J2802" s="177" t="s">
        <v>193</v>
      </c>
      <c r="K2802" s="177" t="s">
        <v>194</v>
      </c>
      <c r="L2802" s="177" t="s">
        <v>194</v>
      </c>
      <c r="M2802" s="177" t="s">
        <v>2217</v>
      </c>
    </row>
    <row r="2803" spans="1:13" x14ac:dyDescent="0.25">
      <c r="A2803" s="179">
        <v>43230</v>
      </c>
      <c r="B2803" s="177">
        <v>4505</v>
      </c>
      <c r="C2803" s="177" t="str">
        <f>VLOOKUP(B2803,'Chart of Accounts'!A:B,2,FALSE)</f>
        <v>Bank Charges</v>
      </c>
      <c r="D2803" s="177" t="s">
        <v>265</v>
      </c>
      <c r="E2803" s="177" t="s">
        <v>264</v>
      </c>
      <c r="F2803" s="177" t="s">
        <v>2216</v>
      </c>
      <c r="G2803" s="177" t="s">
        <v>245</v>
      </c>
      <c r="H2803" s="177">
        <v>25</v>
      </c>
      <c r="I2803" s="177">
        <v>0</v>
      </c>
      <c r="J2803" s="177" t="s">
        <v>188</v>
      </c>
      <c r="K2803" s="177" t="s">
        <v>189</v>
      </c>
      <c r="L2803" s="177" t="s">
        <v>189</v>
      </c>
      <c r="M2803" s="177" t="s">
        <v>2215</v>
      </c>
    </row>
    <row r="2804" spans="1:13" x14ac:dyDescent="0.25">
      <c r="A2804" s="179">
        <v>43249</v>
      </c>
      <c r="B2804" s="177">
        <v>4505</v>
      </c>
      <c r="C2804" s="177" t="str">
        <f>VLOOKUP(B2804,'Chart of Accounts'!A:B,2,FALSE)</f>
        <v>Bank Charges</v>
      </c>
      <c r="D2804" s="177" t="s">
        <v>265</v>
      </c>
      <c r="E2804" s="177" t="s">
        <v>264</v>
      </c>
      <c r="F2804" s="177" t="s">
        <v>453</v>
      </c>
      <c r="G2804" s="177" t="s">
        <v>245</v>
      </c>
      <c r="H2804" s="177">
        <v>3.8</v>
      </c>
      <c r="I2804" s="177">
        <v>0</v>
      </c>
      <c r="J2804" s="177" t="s">
        <v>193</v>
      </c>
      <c r="K2804" s="177" t="s">
        <v>201</v>
      </c>
      <c r="L2804" s="177" t="s">
        <v>201</v>
      </c>
      <c r="M2804" s="177" t="s">
        <v>2207</v>
      </c>
    </row>
    <row r="2805" spans="1:13" x14ac:dyDescent="0.25">
      <c r="A2805" s="179">
        <v>43249</v>
      </c>
      <c r="B2805" s="177">
        <v>4505</v>
      </c>
      <c r="C2805" s="177" t="str">
        <f>VLOOKUP(B2805,'Chart of Accounts'!A:B,2,FALSE)</f>
        <v>Bank Charges</v>
      </c>
      <c r="D2805" s="177" t="s">
        <v>265</v>
      </c>
      <c r="E2805" s="177" t="s">
        <v>264</v>
      </c>
      <c r="F2805" s="177" t="s">
        <v>452</v>
      </c>
      <c r="G2805" s="177" t="s">
        <v>245</v>
      </c>
      <c r="H2805" s="177">
        <v>3.8</v>
      </c>
      <c r="I2805" s="177">
        <v>0</v>
      </c>
      <c r="J2805" s="177" t="s">
        <v>193</v>
      </c>
      <c r="K2805" s="177" t="s">
        <v>201</v>
      </c>
      <c r="L2805" s="177" t="s">
        <v>201</v>
      </c>
      <c r="M2805" s="177" t="s">
        <v>2207</v>
      </c>
    </row>
    <row r="2806" spans="1:13" x14ac:dyDescent="0.25">
      <c r="A2806" s="179">
        <v>43249</v>
      </c>
      <c r="B2806" s="177">
        <v>4505</v>
      </c>
      <c r="C2806" s="177" t="str">
        <f>VLOOKUP(B2806,'Chart of Accounts'!A:B,2,FALSE)</f>
        <v>Bank Charges</v>
      </c>
      <c r="D2806" s="177" t="s">
        <v>265</v>
      </c>
      <c r="E2806" s="177" t="s">
        <v>264</v>
      </c>
      <c r="F2806" s="177" t="s">
        <v>2214</v>
      </c>
      <c r="G2806" s="177" t="s">
        <v>245</v>
      </c>
      <c r="H2806" s="177">
        <v>3.8</v>
      </c>
      <c r="I2806" s="177">
        <v>0</v>
      </c>
      <c r="J2806" s="177" t="s">
        <v>193</v>
      </c>
      <c r="K2806" s="177" t="s">
        <v>201</v>
      </c>
      <c r="L2806" s="177" t="s">
        <v>201</v>
      </c>
      <c r="M2806" s="177" t="s">
        <v>2207</v>
      </c>
    </row>
    <row r="2807" spans="1:13" x14ac:dyDescent="0.25">
      <c r="A2807" s="179">
        <v>43249</v>
      </c>
      <c r="B2807" s="177">
        <v>4505</v>
      </c>
      <c r="C2807" s="177" t="str">
        <f>VLOOKUP(B2807,'Chart of Accounts'!A:B,2,FALSE)</f>
        <v>Bank Charges</v>
      </c>
      <c r="D2807" s="177" t="s">
        <v>265</v>
      </c>
      <c r="E2807" s="177" t="s">
        <v>264</v>
      </c>
      <c r="F2807" s="177" t="s">
        <v>2213</v>
      </c>
      <c r="G2807" s="177" t="s">
        <v>245</v>
      </c>
      <c r="H2807" s="177">
        <v>3.8</v>
      </c>
      <c r="I2807" s="177">
        <v>0</v>
      </c>
      <c r="J2807" s="177" t="s">
        <v>193</v>
      </c>
      <c r="K2807" s="177" t="s">
        <v>201</v>
      </c>
      <c r="L2807" s="177" t="s">
        <v>201</v>
      </c>
      <c r="M2807" s="177" t="s">
        <v>2207</v>
      </c>
    </row>
    <row r="2808" spans="1:13" x14ac:dyDescent="0.25">
      <c r="A2808" s="179">
        <v>43249</v>
      </c>
      <c r="B2808" s="177">
        <v>4505</v>
      </c>
      <c r="C2808" s="177" t="str">
        <f>VLOOKUP(B2808,'Chart of Accounts'!A:B,2,FALSE)</f>
        <v>Bank Charges</v>
      </c>
      <c r="D2808" s="177" t="s">
        <v>265</v>
      </c>
      <c r="E2808" s="177" t="s">
        <v>264</v>
      </c>
      <c r="F2808" s="177" t="s">
        <v>2198</v>
      </c>
      <c r="G2808" s="177" t="s">
        <v>245</v>
      </c>
      <c r="H2808" s="177">
        <v>3.8</v>
      </c>
      <c r="I2808" s="177">
        <v>0</v>
      </c>
      <c r="J2808" s="177" t="s">
        <v>193</v>
      </c>
      <c r="K2808" s="177" t="s">
        <v>201</v>
      </c>
      <c r="L2808" s="177" t="s">
        <v>201</v>
      </c>
      <c r="M2808" s="177" t="s">
        <v>2207</v>
      </c>
    </row>
    <row r="2809" spans="1:13" x14ac:dyDescent="0.25">
      <c r="A2809" s="179">
        <v>43249</v>
      </c>
      <c r="B2809" s="177">
        <v>4505</v>
      </c>
      <c r="C2809" s="177" t="str">
        <f>VLOOKUP(B2809,'Chart of Accounts'!A:B,2,FALSE)</f>
        <v>Bank Charges</v>
      </c>
      <c r="D2809" s="177" t="s">
        <v>265</v>
      </c>
      <c r="E2809" s="177" t="s">
        <v>264</v>
      </c>
      <c r="F2809" s="177" t="s">
        <v>451</v>
      </c>
      <c r="G2809" s="177" t="s">
        <v>245</v>
      </c>
      <c r="H2809" s="177">
        <v>3.8</v>
      </c>
      <c r="I2809" s="177">
        <v>0</v>
      </c>
      <c r="J2809" s="177" t="s">
        <v>193</v>
      </c>
      <c r="K2809" s="177" t="s">
        <v>201</v>
      </c>
      <c r="L2809" s="177" t="s">
        <v>201</v>
      </c>
      <c r="M2809" s="177" t="s">
        <v>2207</v>
      </c>
    </row>
    <row r="2810" spans="1:13" x14ac:dyDescent="0.25">
      <c r="A2810" s="179">
        <v>43249</v>
      </c>
      <c r="B2810" s="177">
        <v>4505</v>
      </c>
      <c r="C2810" s="177" t="str">
        <f>VLOOKUP(B2810,'Chart of Accounts'!A:B,2,FALSE)</f>
        <v>Bank Charges</v>
      </c>
      <c r="D2810" s="177" t="s">
        <v>265</v>
      </c>
      <c r="E2810" s="177" t="s">
        <v>264</v>
      </c>
      <c r="F2810" s="177" t="s">
        <v>2212</v>
      </c>
      <c r="G2810" s="177" t="s">
        <v>245</v>
      </c>
      <c r="H2810" s="177">
        <v>3.8</v>
      </c>
      <c r="I2810" s="177">
        <v>0</v>
      </c>
      <c r="J2810" s="177" t="s">
        <v>193</v>
      </c>
      <c r="K2810" s="177" t="s">
        <v>201</v>
      </c>
      <c r="L2810" s="177" t="s">
        <v>201</v>
      </c>
      <c r="M2810" s="177" t="s">
        <v>2207</v>
      </c>
    </row>
    <row r="2811" spans="1:13" x14ac:dyDescent="0.25">
      <c r="A2811" s="179">
        <v>43249</v>
      </c>
      <c r="B2811" s="177">
        <v>4505</v>
      </c>
      <c r="C2811" s="177" t="str">
        <f>VLOOKUP(B2811,'Chart of Accounts'!A:B,2,FALSE)</f>
        <v>Bank Charges</v>
      </c>
      <c r="D2811" s="177" t="s">
        <v>265</v>
      </c>
      <c r="E2811" s="177" t="s">
        <v>264</v>
      </c>
      <c r="F2811" s="177" t="s">
        <v>2197</v>
      </c>
      <c r="G2811" s="177" t="s">
        <v>245</v>
      </c>
      <c r="H2811" s="177">
        <v>3.8</v>
      </c>
      <c r="I2811" s="177">
        <v>0</v>
      </c>
      <c r="J2811" s="177" t="s">
        <v>193</v>
      </c>
      <c r="K2811" s="177" t="s">
        <v>201</v>
      </c>
      <c r="L2811" s="177" t="s">
        <v>201</v>
      </c>
      <c r="M2811" s="177" t="s">
        <v>2207</v>
      </c>
    </row>
    <row r="2812" spans="1:13" x14ac:dyDescent="0.25">
      <c r="A2812" s="179">
        <v>43249</v>
      </c>
      <c r="B2812" s="177">
        <v>4505</v>
      </c>
      <c r="C2812" s="177" t="str">
        <f>VLOOKUP(B2812,'Chart of Accounts'!A:B,2,FALSE)</f>
        <v>Bank Charges</v>
      </c>
      <c r="D2812" s="177" t="s">
        <v>265</v>
      </c>
      <c r="E2812" s="177" t="s">
        <v>264</v>
      </c>
      <c r="F2812" s="177" t="s">
        <v>450</v>
      </c>
      <c r="G2812" s="177" t="s">
        <v>245</v>
      </c>
      <c r="H2812" s="177">
        <v>3.8</v>
      </c>
      <c r="I2812" s="177">
        <v>0</v>
      </c>
      <c r="J2812" s="177" t="s">
        <v>193</v>
      </c>
      <c r="K2812" s="177" t="s">
        <v>201</v>
      </c>
      <c r="L2812" s="177" t="s">
        <v>201</v>
      </c>
      <c r="M2812" s="177" t="s">
        <v>2207</v>
      </c>
    </row>
    <row r="2813" spans="1:13" x14ac:dyDescent="0.25">
      <c r="A2813" s="179">
        <v>43249</v>
      </c>
      <c r="B2813" s="177">
        <v>4505</v>
      </c>
      <c r="C2813" s="177" t="str">
        <f>VLOOKUP(B2813,'Chart of Accounts'!A:B,2,FALSE)</f>
        <v>Bank Charges</v>
      </c>
      <c r="D2813" s="177" t="s">
        <v>265</v>
      </c>
      <c r="E2813" s="177" t="s">
        <v>264</v>
      </c>
      <c r="F2813" s="177" t="s">
        <v>2196</v>
      </c>
      <c r="G2813" s="177" t="s">
        <v>245</v>
      </c>
      <c r="H2813" s="177">
        <v>3.8</v>
      </c>
      <c r="I2813" s="177">
        <v>0</v>
      </c>
      <c r="J2813" s="177" t="s">
        <v>193</v>
      </c>
      <c r="K2813" s="177" t="s">
        <v>201</v>
      </c>
      <c r="L2813" s="177" t="s">
        <v>201</v>
      </c>
      <c r="M2813" s="177" t="s">
        <v>2207</v>
      </c>
    </row>
    <row r="2814" spans="1:13" x14ac:dyDescent="0.25">
      <c r="A2814" s="179">
        <v>43249</v>
      </c>
      <c r="B2814" s="177">
        <v>4505</v>
      </c>
      <c r="C2814" s="177" t="str">
        <f>VLOOKUP(B2814,'Chart of Accounts'!A:B,2,FALSE)</f>
        <v>Bank Charges</v>
      </c>
      <c r="D2814" s="177" t="s">
        <v>265</v>
      </c>
      <c r="E2814" s="177" t="s">
        <v>264</v>
      </c>
      <c r="F2814" s="177" t="s">
        <v>2195</v>
      </c>
      <c r="G2814" s="177" t="s">
        <v>245</v>
      </c>
      <c r="H2814" s="177">
        <v>3.8</v>
      </c>
      <c r="I2814" s="177">
        <v>0</v>
      </c>
      <c r="J2814" s="177" t="s">
        <v>193</v>
      </c>
      <c r="K2814" s="177" t="s">
        <v>201</v>
      </c>
      <c r="L2814" s="177" t="s">
        <v>201</v>
      </c>
      <c r="M2814" s="177" t="s">
        <v>2207</v>
      </c>
    </row>
    <row r="2815" spans="1:13" x14ac:dyDescent="0.25">
      <c r="A2815" s="179">
        <v>43249</v>
      </c>
      <c r="B2815" s="177">
        <v>4505</v>
      </c>
      <c r="C2815" s="177" t="str">
        <f>VLOOKUP(B2815,'Chart of Accounts'!A:B,2,FALSE)</f>
        <v>Bank Charges</v>
      </c>
      <c r="D2815" s="177" t="s">
        <v>265</v>
      </c>
      <c r="E2815" s="177" t="s">
        <v>264</v>
      </c>
      <c r="F2815" s="177" t="s">
        <v>447</v>
      </c>
      <c r="G2815" s="177" t="s">
        <v>245</v>
      </c>
      <c r="H2815" s="177">
        <v>3.8</v>
      </c>
      <c r="I2815" s="177">
        <v>0</v>
      </c>
      <c r="J2815" s="177" t="s">
        <v>193</v>
      </c>
      <c r="K2815" s="177" t="s">
        <v>201</v>
      </c>
      <c r="L2815" s="177" t="s">
        <v>201</v>
      </c>
      <c r="M2815" s="177" t="s">
        <v>2207</v>
      </c>
    </row>
    <row r="2816" spans="1:13" x14ac:dyDescent="0.25">
      <c r="A2816" s="179">
        <v>43249</v>
      </c>
      <c r="B2816" s="177">
        <v>4505</v>
      </c>
      <c r="C2816" s="177" t="str">
        <f>VLOOKUP(B2816,'Chart of Accounts'!A:B,2,FALSE)</f>
        <v>Bank Charges</v>
      </c>
      <c r="D2816" s="177" t="s">
        <v>265</v>
      </c>
      <c r="E2816" s="177" t="s">
        <v>264</v>
      </c>
      <c r="F2816" s="177" t="s">
        <v>446</v>
      </c>
      <c r="G2816" s="177" t="s">
        <v>245</v>
      </c>
      <c r="H2816" s="177">
        <v>3.8</v>
      </c>
      <c r="I2816" s="177">
        <v>0</v>
      </c>
      <c r="J2816" s="177" t="s">
        <v>193</v>
      </c>
      <c r="K2816" s="177" t="s">
        <v>201</v>
      </c>
      <c r="L2816" s="177" t="s">
        <v>201</v>
      </c>
      <c r="M2816" s="177" t="s">
        <v>2207</v>
      </c>
    </row>
    <row r="2817" spans="1:13" x14ac:dyDescent="0.25">
      <c r="A2817" s="179">
        <v>43249</v>
      </c>
      <c r="B2817" s="177">
        <v>4505</v>
      </c>
      <c r="C2817" s="177" t="str">
        <f>VLOOKUP(B2817,'Chart of Accounts'!A:B,2,FALSE)</f>
        <v>Bank Charges</v>
      </c>
      <c r="D2817" s="177" t="s">
        <v>265</v>
      </c>
      <c r="E2817" s="177" t="s">
        <v>264</v>
      </c>
      <c r="F2817" s="177" t="s">
        <v>445</v>
      </c>
      <c r="G2817" s="177" t="s">
        <v>245</v>
      </c>
      <c r="H2817" s="177">
        <v>3.8</v>
      </c>
      <c r="I2817" s="177">
        <v>0</v>
      </c>
      <c r="J2817" s="177" t="s">
        <v>193</v>
      </c>
      <c r="K2817" s="177" t="s">
        <v>201</v>
      </c>
      <c r="L2817" s="177" t="s">
        <v>201</v>
      </c>
      <c r="M2817" s="177" t="s">
        <v>2207</v>
      </c>
    </row>
    <row r="2818" spans="1:13" x14ac:dyDescent="0.25">
      <c r="A2818" s="179">
        <v>43249</v>
      </c>
      <c r="B2818" s="177">
        <v>4505</v>
      </c>
      <c r="C2818" s="177" t="str">
        <f>VLOOKUP(B2818,'Chart of Accounts'!A:B,2,FALSE)</f>
        <v>Bank Charges</v>
      </c>
      <c r="D2818" s="177" t="s">
        <v>265</v>
      </c>
      <c r="E2818" s="177" t="s">
        <v>264</v>
      </c>
      <c r="F2818" s="177" t="s">
        <v>445</v>
      </c>
      <c r="G2818" s="177" t="s">
        <v>245</v>
      </c>
      <c r="H2818" s="177">
        <v>3.8</v>
      </c>
      <c r="I2818" s="177">
        <v>0</v>
      </c>
      <c r="J2818" s="177" t="s">
        <v>193</v>
      </c>
      <c r="K2818" s="177" t="s">
        <v>201</v>
      </c>
      <c r="L2818" s="177" t="s">
        <v>201</v>
      </c>
      <c r="M2818" s="177" t="s">
        <v>2207</v>
      </c>
    </row>
    <row r="2819" spans="1:13" x14ac:dyDescent="0.25">
      <c r="A2819" s="179">
        <v>43249</v>
      </c>
      <c r="B2819" s="177">
        <v>4505</v>
      </c>
      <c r="C2819" s="177" t="str">
        <f>VLOOKUP(B2819,'Chart of Accounts'!A:B,2,FALSE)</f>
        <v>Bank Charges</v>
      </c>
      <c r="D2819" s="177" t="s">
        <v>265</v>
      </c>
      <c r="E2819" s="177" t="s">
        <v>264</v>
      </c>
      <c r="F2819" s="177" t="s">
        <v>444</v>
      </c>
      <c r="G2819" s="177" t="s">
        <v>245</v>
      </c>
      <c r="H2819" s="177">
        <v>3.8</v>
      </c>
      <c r="I2819" s="177">
        <v>0</v>
      </c>
      <c r="J2819" s="177" t="s">
        <v>193</v>
      </c>
      <c r="K2819" s="177" t="s">
        <v>201</v>
      </c>
      <c r="L2819" s="177" t="s">
        <v>201</v>
      </c>
      <c r="M2819" s="177" t="s">
        <v>2207</v>
      </c>
    </row>
    <row r="2820" spans="1:13" x14ac:dyDescent="0.25">
      <c r="A2820" s="179">
        <v>43249</v>
      </c>
      <c r="B2820" s="177">
        <v>4505</v>
      </c>
      <c r="C2820" s="177" t="str">
        <f>VLOOKUP(B2820,'Chart of Accounts'!A:B,2,FALSE)</f>
        <v>Bank Charges</v>
      </c>
      <c r="D2820" s="177" t="s">
        <v>265</v>
      </c>
      <c r="E2820" s="177" t="s">
        <v>264</v>
      </c>
      <c r="F2820" s="177" t="s">
        <v>443</v>
      </c>
      <c r="G2820" s="177" t="s">
        <v>245</v>
      </c>
      <c r="H2820" s="177">
        <v>3.8</v>
      </c>
      <c r="I2820" s="177">
        <v>0</v>
      </c>
      <c r="J2820" s="177" t="s">
        <v>193</v>
      </c>
      <c r="K2820" s="177" t="s">
        <v>201</v>
      </c>
      <c r="L2820" s="177" t="s">
        <v>201</v>
      </c>
      <c r="M2820" s="177" t="s">
        <v>2207</v>
      </c>
    </row>
    <row r="2821" spans="1:13" x14ac:dyDescent="0.25">
      <c r="A2821" s="179">
        <v>43249</v>
      </c>
      <c r="B2821" s="177">
        <v>4505</v>
      </c>
      <c r="C2821" s="177" t="str">
        <f>VLOOKUP(B2821,'Chart of Accounts'!A:B,2,FALSE)</f>
        <v>Bank Charges</v>
      </c>
      <c r="D2821" s="177" t="s">
        <v>265</v>
      </c>
      <c r="E2821" s="177" t="s">
        <v>264</v>
      </c>
      <c r="F2821" s="177" t="s">
        <v>405</v>
      </c>
      <c r="G2821" s="177" t="s">
        <v>245</v>
      </c>
      <c r="H2821" s="177">
        <v>3.8</v>
      </c>
      <c r="I2821" s="177">
        <v>0</v>
      </c>
      <c r="J2821" s="177" t="s">
        <v>193</v>
      </c>
      <c r="K2821" s="177" t="s">
        <v>201</v>
      </c>
      <c r="L2821" s="177" t="s">
        <v>201</v>
      </c>
      <c r="M2821" s="177" t="s">
        <v>2207</v>
      </c>
    </row>
    <row r="2822" spans="1:13" x14ac:dyDescent="0.25">
      <c r="A2822" s="179">
        <v>43249</v>
      </c>
      <c r="B2822" s="177">
        <v>4505</v>
      </c>
      <c r="C2822" s="177" t="str">
        <f>VLOOKUP(B2822,'Chart of Accounts'!A:B,2,FALSE)</f>
        <v>Bank Charges</v>
      </c>
      <c r="D2822" s="177" t="s">
        <v>265</v>
      </c>
      <c r="E2822" s="177" t="s">
        <v>264</v>
      </c>
      <c r="F2822" s="177" t="s">
        <v>442</v>
      </c>
      <c r="G2822" s="177" t="s">
        <v>245</v>
      </c>
      <c r="H2822" s="177">
        <v>3.8</v>
      </c>
      <c r="I2822" s="177">
        <v>0</v>
      </c>
      <c r="J2822" s="177" t="s">
        <v>193</v>
      </c>
      <c r="K2822" s="177" t="s">
        <v>201</v>
      </c>
      <c r="L2822" s="177" t="s">
        <v>201</v>
      </c>
      <c r="M2822" s="177" t="s">
        <v>2207</v>
      </c>
    </row>
    <row r="2823" spans="1:13" x14ac:dyDescent="0.25">
      <c r="A2823" s="179">
        <v>43249</v>
      </c>
      <c r="B2823" s="177">
        <v>4505</v>
      </c>
      <c r="C2823" s="177" t="str">
        <f>VLOOKUP(B2823,'Chart of Accounts'!A:B,2,FALSE)</f>
        <v>Bank Charges</v>
      </c>
      <c r="D2823" s="177" t="s">
        <v>265</v>
      </c>
      <c r="E2823" s="177" t="s">
        <v>264</v>
      </c>
      <c r="F2823" s="177" t="s">
        <v>441</v>
      </c>
      <c r="G2823" s="177" t="s">
        <v>245</v>
      </c>
      <c r="H2823" s="177">
        <v>3.8</v>
      </c>
      <c r="I2823" s="177">
        <v>0</v>
      </c>
      <c r="J2823" s="177" t="s">
        <v>193</v>
      </c>
      <c r="K2823" s="177" t="s">
        <v>201</v>
      </c>
      <c r="L2823" s="177" t="s">
        <v>201</v>
      </c>
      <c r="M2823" s="177" t="s">
        <v>2207</v>
      </c>
    </row>
    <row r="2824" spans="1:13" x14ac:dyDescent="0.25">
      <c r="A2824" s="179">
        <v>43249</v>
      </c>
      <c r="B2824" s="177">
        <v>4505</v>
      </c>
      <c r="C2824" s="177" t="str">
        <f>VLOOKUP(B2824,'Chart of Accounts'!A:B,2,FALSE)</f>
        <v>Bank Charges</v>
      </c>
      <c r="D2824" s="177" t="s">
        <v>265</v>
      </c>
      <c r="E2824" s="177" t="s">
        <v>264</v>
      </c>
      <c r="F2824" s="177" t="s">
        <v>440</v>
      </c>
      <c r="G2824" s="177" t="s">
        <v>245</v>
      </c>
      <c r="H2824" s="177">
        <v>3.8</v>
      </c>
      <c r="I2824" s="177">
        <v>0</v>
      </c>
      <c r="J2824" s="177" t="s">
        <v>193</v>
      </c>
      <c r="K2824" s="177" t="s">
        <v>201</v>
      </c>
      <c r="L2824" s="177" t="s">
        <v>201</v>
      </c>
      <c r="M2824" s="177" t="s">
        <v>2207</v>
      </c>
    </row>
    <row r="2825" spans="1:13" x14ac:dyDescent="0.25">
      <c r="A2825" s="179">
        <v>43249</v>
      </c>
      <c r="B2825" s="177">
        <v>4505</v>
      </c>
      <c r="C2825" s="177" t="str">
        <f>VLOOKUP(B2825,'Chart of Accounts'!A:B,2,FALSE)</f>
        <v>Bank Charges</v>
      </c>
      <c r="D2825" s="177" t="s">
        <v>265</v>
      </c>
      <c r="E2825" s="177" t="s">
        <v>264</v>
      </c>
      <c r="F2825" s="177" t="s">
        <v>2194</v>
      </c>
      <c r="G2825" s="177" t="s">
        <v>245</v>
      </c>
      <c r="H2825" s="177">
        <v>3.8</v>
      </c>
      <c r="I2825" s="177">
        <v>0</v>
      </c>
      <c r="J2825" s="177" t="s">
        <v>193</v>
      </c>
      <c r="K2825" s="177" t="s">
        <v>201</v>
      </c>
      <c r="L2825" s="177" t="s">
        <v>201</v>
      </c>
      <c r="M2825" s="177" t="s">
        <v>2207</v>
      </c>
    </row>
    <row r="2826" spans="1:13" x14ac:dyDescent="0.25">
      <c r="A2826" s="179">
        <v>43249</v>
      </c>
      <c r="B2826" s="177">
        <v>4505</v>
      </c>
      <c r="C2826" s="177" t="str">
        <f>VLOOKUP(B2826,'Chart of Accounts'!A:B,2,FALSE)</f>
        <v>Bank Charges</v>
      </c>
      <c r="D2826" s="177" t="s">
        <v>265</v>
      </c>
      <c r="E2826" s="177" t="s">
        <v>264</v>
      </c>
      <c r="F2826" s="177" t="s">
        <v>2211</v>
      </c>
      <c r="G2826" s="177" t="s">
        <v>245</v>
      </c>
      <c r="H2826" s="177">
        <v>3.8</v>
      </c>
      <c r="I2826" s="177">
        <v>0</v>
      </c>
      <c r="J2826" s="177" t="s">
        <v>193</v>
      </c>
      <c r="K2826" s="177" t="s">
        <v>201</v>
      </c>
      <c r="L2826" s="177" t="s">
        <v>201</v>
      </c>
      <c r="M2826" s="177" t="s">
        <v>2207</v>
      </c>
    </row>
    <row r="2827" spans="1:13" x14ac:dyDescent="0.25">
      <c r="A2827" s="179">
        <v>43249</v>
      </c>
      <c r="B2827" s="177">
        <v>4505</v>
      </c>
      <c r="C2827" s="177" t="str">
        <f>VLOOKUP(B2827,'Chart of Accounts'!A:B,2,FALSE)</f>
        <v>Bank Charges</v>
      </c>
      <c r="D2827" s="177" t="s">
        <v>265</v>
      </c>
      <c r="E2827" s="177" t="s">
        <v>264</v>
      </c>
      <c r="F2827" s="177" t="s">
        <v>439</v>
      </c>
      <c r="G2827" s="177" t="s">
        <v>245</v>
      </c>
      <c r="H2827" s="177">
        <v>3.8</v>
      </c>
      <c r="I2827" s="177">
        <v>0</v>
      </c>
      <c r="J2827" s="177" t="s">
        <v>193</v>
      </c>
      <c r="K2827" s="177" t="s">
        <v>201</v>
      </c>
      <c r="L2827" s="177" t="s">
        <v>201</v>
      </c>
      <c r="M2827" s="177" t="s">
        <v>2207</v>
      </c>
    </row>
    <row r="2828" spans="1:13" x14ac:dyDescent="0.25">
      <c r="A2828" s="179">
        <v>43249</v>
      </c>
      <c r="B2828" s="177">
        <v>4505</v>
      </c>
      <c r="C2828" s="177" t="str">
        <f>VLOOKUP(B2828,'Chart of Accounts'!A:B,2,FALSE)</f>
        <v>Bank Charges</v>
      </c>
      <c r="D2828" s="177" t="s">
        <v>265</v>
      </c>
      <c r="E2828" s="177" t="s">
        <v>264</v>
      </c>
      <c r="F2828" s="177" t="s">
        <v>2193</v>
      </c>
      <c r="G2828" s="177" t="s">
        <v>245</v>
      </c>
      <c r="H2828" s="177">
        <v>3.8</v>
      </c>
      <c r="I2828" s="177">
        <v>0</v>
      </c>
      <c r="J2828" s="177" t="s">
        <v>193</v>
      </c>
      <c r="K2828" s="177" t="s">
        <v>201</v>
      </c>
      <c r="L2828" s="177" t="s">
        <v>201</v>
      </c>
      <c r="M2828" s="177" t="s">
        <v>2207</v>
      </c>
    </row>
    <row r="2829" spans="1:13" x14ac:dyDescent="0.25">
      <c r="A2829" s="179">
        <v>43249</v>
      </c>
      <c r="B2829" s="177">
        <v>4505</v>
      </c>
      <c r="C2829" s="177" t="str">
        <f>VLOOKUP(B2829,'Chart of Accounts'!A:B,2,FALSE)</f>
        <v>Bank Charges</v>
      </c>
      <c r="D2829" s="177" t="s">
        <v>265</v>
      </c>
      <c r="E2829" s="177" t="s">
        <v>264</v>
      </c>
      <c r="F2829" s="177" t="s">
        <v>2192</v>
      </c>
      <c r="G2829" s="177" t="s">
        <v>245</v>
      </c>
      <c r="H2829" s="177">
        <v>3.8</v>
      </c>
      <c r="I2829" s="177">
        <v>0</v>
      </c>
      <c r="J2829" s="177" t="s">
        <v>193</v>
      </c>
      <c r="K2829" s="177" t="s">
        <v>201</v>
      </c>
      <c r="L2829" s="177" t="s">
        <v>201</v>
      </c>
      <c r="M2829" s="177" t="s">
        <v>2207</v>
      </c>
    </row>
    <row r="2830" spans="1:13" x14ac:dyDescent="0.25">
      <c r="A2830" s="179">
        <v>43249</v>
      </c>
      <c r="B2830" s="177">
        <v>4505</v>
      </c>
      <c r="C2830" s="177" t="str">
        <f>VLOOKUP(B2830,'Chart of Accounts'!A:B,2,FALSE)</f>
        <v>Bank Charges</v>
      </c>
      <c r="D2830" s="177" t="s">
        <v>265</v>
      </c>
      <c r="E2830" s="177" t="s">
        <v>264</v>
      </c>
      <c r="F2830" s="177" t="s">
        <v>437</v>
      </c>
      <c r="G2830" s="177" t="s">
        <v>245</v>
      </c>
      <c r="H2830" s="177">
        <v>3.8</v>
      </c>
      <c r="I2830" s="177">
        <v>0</v>
      </c>
      <c r="J2830" s="177" t="s">
        <v>193</v>
      </c>
      <c r="K2830" s="177" t="s">
        <v>201</v>
      </c>
      <c r="L2830" s="177" t="s">
        <v>201</v>
      </c>
      <c r="M2830" s="177" t="s">
        <v>2207</v>
      </c>
    </row>
    <row r="2831" spans="1:13" x14ac:dyDescent="0.25">
      <c r="A2831" s="179">
        <v>43249</v>
      </c>
      <c r="B2831" s="177">
        <v>4505</v>
      </c>
      <c r="C2831" s="177" t="str">
        <f>VLOOKUP(B2831,'Chart of Accounts'!A:B,2,FALSE)</f>
        <v>Bank Charges</v>
      </c>
      <c r="D2831" s="177" t="s">
        <v>265</v>
      </c>
      <c r="E2831" s="177" t="s">
        <v>264</v>
      </c>
      <c r="F2831" s="177" t="s">
        <v>2191</v>
      </c>
      <c r="G2831" s="177" t="s">
        <v>245</v>
      </c>
      <c r="H2831" s="177">
        <v>3.8</v>
      </c>
      <c r="I2831" s="177">
        <v>0</v>
      </c>
      <c r="J2831" s="177" t="s">
        <v>193</v>
      </c>
      <c r="K2831" s="177" t="s">
        <v>201</v>
      </c>
      <c r="L2831" s="177" t="s">
        <v>201</v>
      </c>
      <c r="M2831" s="177" t="s">
        <v>2207</v>
      </c>
    </row>
    <row r="2832" spans="1:13" x14ac:dyDescent="0.25">
      <c r="A2832" s="179">
        <v>43249</v>
      </c>
      <c r="B2832" s="177">
        <v>4505</v>
      </c>
      <c r="C2832" s="177" t="str">
        <f>VLOOKUP(B2832,'Chart of Accounts'!A:B,2,FALSE)</f>
        <v>Bank Charges</v>
      </c>
      <c r="D2832" s="177" t="s">
        <v>265</v>
      </c>
      <c r="E2832" s="177" t="s">
        <v>264</v>
      </c>
      <c r="F2832" s="177" t="s">
        <v>428</v>
      </c>
      <c r="G2832" s="177" t="s">
        <v>245</v>
      </c>
      <c r="H2832" s="177">
        <v>3.8</v>
      </c>
      <c r="I2832" s="177">
        <v>0</v>
      </c>
      <c r="J2832" s="177" t="s">
        <v>193</v>
      </c>
      <c r="K2832" s="177" t="s">
        <v>201</v>
      </c>
      <c r="L2832" s="177" t="s">
        <v>201</v>
      </c>
      <c r="M2832" s="177" t="s">
        <v>2207</v>
      </c>
    </row>
    <row r="2833" spans="1:13" x14ac:dyDescent="0.25">
      <c r="A2833" s="179">
        <v>43249</v>
      </c>
      <c r="B2833" s="177">
        <v>4505</v>
      </c>
      <c r="C2833" s="177" t="str">
        <f>VLOOKUP(B2833,'Chart of Accounts'!A:B,2,FALSE)</f>
        <v>Bank Charges</v>
      </c>
      <c r="D2833" s="177" t="s">
        <v>265</v>
      </c>
      <c r="E2833" s="177" t="s">
        <v>264</v>
      </c>
      <c r="F2833" s="177" t="s">
        <v>2190</v>
      </c>
      <c r="G2833" s="177" t="s">
        <v>245</v>
      </c>
      <c r="H2833" s="177">
        <v>3.8</v>
      </c>
      <c r="I2833" s="177">
        <v>0</v>
      </c>
      <c r="J2833" s="177" t="s">
        <v>193</v>
      </c>
      <c r="K2833" s="177" t="s">
        <v>201</v>
      </c>
      <c r="L2833" s="177" t="s">
        <v>201</v>
      </c>
      <c r="M2833" s="177" t="s">
        <v>2207</v>
      </c>
    </row>
    <row r="2834" spans="1:13" x14ac:dyDescent="0.25">
      <c r="A2834" s="179">
        <v>43249</v>
      </c>
      <c r="B2834" s="177">
        <v>4505</v>
      </c>
      <c r="C2834" s="177" t="str">
        <f>VLOOKUP(B2834,'Chart of Accounts'!A:B,2,FALSE)</f>
        <v>Bank Charges</v>
      </c>
      <c r="D2834" s="177" t="s">
        <v>265</v>
      </c>
      <c r="E2834" s="177" t="s">
        <v>264</v>
      </c>
      <c r="F2834" s="177" t="s">
        <v>435</v>
      </c>
      <c r="G2834" s="177" t="s">
        <v>245</v>
      </c>
      <c r="H2834" s="177">
        <v>3.8</v>
      </c>
      <c r="I2834" s="177">
        <v>0</v>
      </c>
      <c r="J2834" s="177" t="s">
        <v>193</v>
      </c>
      <c r="K2834" s="177" t="s">
        <v>201</v>
      </c>
      <c r="L2834" s="177" t="s">
        <v>201</v>
      </c>
      <c r="M2834" s="177" t="s">
        <v>2207</v>
      </c>
    </row>
    <row r="2835" spans="1:13" x14ac:dyDescent="0.25">
      <c r="A2835" s="179">
        <v>43249</v>
      </c>
      <c r="B2835" s="177">
        <v>4505</v>
      </c>
      <c r="C2835" s="177" t="str">
        <f>VLOOKUP(B2835,'Chart of Accounts'!A:B,2,FALSE)</f>
        <v>Bank Charges</v>
      </c>
      <c r="D2835" s="177" t="s">
        <v>265</v>
      </c>
      <c r="E2835" s="177" t="s">
        <v>264</v>
      </c>
      <c r="F2835" s="177" t="s">
        <v>2189</v>
      </c>
      <c r="G2835" s="177" t="s">
        <v>245</v>
      </c>
      <c r="H2835" s="177">
        <v>3.8</v>
      </c>
      <c r="I2835" s="177">
        <v>0</v>
      </c>
      <c r="J2835" s="177" t="s">
        <v>193</v>
      </c>
      <c r="K2835" s="177" t="s">
        <v>201</v>
      </c>
      <c r="L2835" s="177" t="s">
        <v>201</v>
      </c>
      <c r="M2835" s="177" t="s">
        <v>2207</v>
      </c>
    </row>
    <row r="2836" spans="1:13" x14ac:dyDescent="0.25">
      <c r="A2836" s="179">
        <v>43249</v>
      </c>
      <c r="B2836" s="177">
        <v>4505</v>
      </c>
      <c r="C2836" s="177" t="str">
        <f>VLOOKUP(B2836,'Chart of Accounts'!A:B,2,FALSE)</f>
        <v>Bank Charges</v>
      </c>
      <c r="D2836" s="177" t="s">
        <v>265</v>
      </c>
      <c r="E2836" s="177" t="s">
        <v>264</v>
      </c>
      <c r="F2836" s="177" t="s">
        <v>2188</v>
      </c>
      <c r="G2836" s="177" t="s">
        <v>245</v>
      </c>
      <c r="H2836" s="177">
        <v>3.8</v>
      </c>
      <c r="I2836" s="177">
        <v>0</v>
      </c>
      <c r="J2836" s="177" t="s">
        <v>193</v>
      </c>
      <c r="K2836" s="177" t="s">
        <v>201</v>
      </c>
      <c r="L2836" s="177" t="s">
        <v>201</v>
      </c>
      <c r="M2836" s="177" t="s">
        <v>2207</v>
      </c>
    </row>
    <row r="2837" spans="1:13" x14ac:dyDescent="0.25">
      <c r="A2837" s="179">
        <v>43249</v>
      </c>
      <c r="B2837" s="177">
        <v>4505</v>
      </c>
      <c r="C2837" s="177" t="str">
        <f>VLOOKUP(B2837,'Chart of Accounts'!A:B,2,FALSE)</f>
        <v>Bank Charges</v>
      </c>
      <c r="D2837" s="177" t="s">
        <v>265</v>
      </c>
      <c r="E2837" s="177" t="s">
        <v>264</v>
      </c>
      <c r="F2837" s="177" t="s">
        <v>433</v>
      </c>
      <c r="G2837" s="177" t="s">
        <v>245</v>
      </c>
      <c r="H2837" s="177">
        <v>3.8</v>
      </c>
      <c r="I2837" s="177">
        <v>0</v>
      </c>
      <c r="J2837" s="177" t="s">
        <v>193</v>
      </c>
      <c r="K2837" s="177" t="s">
        <v>201</v>
      </c>
      <c r="L2837" s="177" t="s">
        <v>201</v>
      </c>
      <c r="M2837" s="177" t="s">
        <v>2207</v>
      </c>
    </row>
    <row r="2838" spans="1:13" x14ac:dyDescent="0.25">
      <c r="A2838" s="179">
        <v>43249</v>
      </c>
      <c r="B2838" s="177">
        <v>4505</v>
      </c>
      <c r="C2838" s="177" t="str">
        <f>VLOOKUP(B2838,'Chart of Accounts'!A:B,2,FALSE)</f>
        <v>Bank Charges</v>
      </c>
      <c r="D2838" s="177" t="s">
        <v>265</v>
      </c>
      <c r="E2838" s="177" t="s">
        <v>264</v>
      </c>
      <c r="F2838" s="177" t="s">
        <v>2187</v>
      </c>
      <c r="G2838" s="177" t="s">
        <v>245</v>
      </c>
      <c r="H2838" s="177">
        <v>3.8</v>
      </c>
      <c r="I2838" s="177">
        <v>0</v>
      </c>
      <c r="J2838" s="177" t="s">
        <v>193</v>
      </c>
      <c r="K2838" s="177" t="s">
        <v>201</v>
      </c>
      <c r="L2838" s="177" t="s">
        <v>201</v>
      </c>
      <c r="M2838" s="177" t="s">
        <v>2207</v>
      </c>
    </row>
    <row r="2839" spans="1:13" x14ac:dyDescent="0.25">
      <c r="A2839" s="179">
        <v>43249</v>
      </c>
      <c r="B2839" s="177">
        <v>4505</v>
      </c>
      <c r="C2839" s="177" t="str">
        <f>VLOOKUP(B2839,'Chart of Accounts'!A:B,2,FALSE)</f>
        <v>Bank Charges</v>
      </c>
      <c r="D2839" s="177" t="s">
        <v>265</v>
      </c>
      <c r="E2839" s="177" t="s">
        <v>264</v>
      </c>
      <c r="F2839" s="177" t="s">
        <v>431</v>
      </c>
      <c r="G2839" s="177" t="s">
        <v>245</v>
      </c>
      <c r="H2839" s="177">
        <v>3.8</v>
      </c>
      <c r="I2839" s="177">
        <v>0</v>
      </c>
      <c r="J2839" s="177" t="s">
        <v>193</v>
      </c>
      <c r="K2839" s="177" t="s">
        <v>201</v>
      </c>
      <c r="L2839" s="177" t="s">
        <v>201</v>
      </c>
      <c r="M2839" s="177" t="s">
        <v>2207</v>
      </c>
    </row>
    <row r="2840" spans="1:13" x14ac:dyDescent="0.25">
      <c r="A2840" s="179">
        <v>43249</v>
      </c>
      <c r="B2840" s="177">
        <v>4505</v>
      </c>
      <c r="C2840" s="177" t="str">
        <f>VLOOKUP(B2840,'Chart of Accounts'!A:B,2,FALSE)</f>
        <v>Bank Charges</v>
      </c>
      <c r="D2840" s="177" t="s">
        <v>265</v>
      </c>
      <c r="E2840" s="177" t="s">
        <v>264</v>
      </c>
      <c r="F2840" s="177" t="s">
        <v>2186</v>
      </c>
      <c r="G2840" s="177" t="s">
        <v>245</v>
      </c>
      <c r="H2840" s="177">
        <v>3.8</v>
      </c>
      <c r="I2840" s="177">
        <v>0</v>
      </c>
      <c r="J2840" s="177" t="s">
        <v>193</v>
      </c>
      <c r="K2840" s="177" t="s">
        <v>201</v>
      </c>
      <c r="L2840" s="177" t="s">
        <v>201</v>
      </c>
      <c r="M2840" s="177" t="s">
        <v>2207</v>
      </c>
    </row>
    <row r="2841" spans="1:13" x14ac:dyDescent="0.25">
      <c r="A2841" s="179">
        <v>43249</v>
      </c>
      <c r="B2841" s="177">
        <v>4505</v>
      </c>
      <c r="C2841" s="177" t="str">
        <f>VLOOKUP(B2841,'Chart of Accounts'!A:B,2,FALSE)</f>
        <v>Bank Charges</v>
      </c>
      <c r="D2841" s="177" t="s">
        <v>265</v>
      </c>
      <c r="E2841" s="177" t="s">
        <v>264</v>
      </c>
      <c r="F2841" s="177" t="s">
        <v>430</v>
      </c>
      <c r="G2841" s="177" t="s">
        <v>245</v>
      </c>
      <c r="H2841" s="177">
        <v>3.8</v>
      </c>
      <c r="I2841" s="177">
        <v>0</v>
      </c>
      <c r="J2841" s="177" t="s">
        <v>193</v>
      </c>
      <c r="K2841" s="177" t="s">
        <v>201</v>
      </c>
      <c r="L2841" s="177" t="s">
        <v>201</v>
      </c>
      <c r="M2841" s="177" t="s">
        <v>2207</v>
      </c>
    </row>
    <row r="2842" spans="1:13" x14ac:dyDescent="0.25">
      <c r="A2842" s="179">
        <v>43249</v>
      </c>
      <c r="B2842" s="177">
        <v>4505</v>
      </c>
      <c r="C2842" s="177" t="str">
        <f>VLOOKUP(B2842,'Chart of Accounts'!A:B,2,FALSE)</f>
        <v>Bank Charges</v>
      </c>
      <c r="D2842" s="177" t="s">
        <v>265</v>
      </c>
      <c r="E2842" s="177" t="s">
        <v>264</v>
      </c>
      <c r="F2842" s="177" t="s">
        <v>419</v>
      </c>
      <c r="G2842" s="177" t="s">
        <v>245</v>
      </c>
      <c r="H2842" s="177">
        <v>3.8</v>
      </c>
      <c r="I2842" s="177">
        <v>0</v>
      </c>
      <c r="J2842" s="177" t="s">
        <v>193</v>
      </c>
      <c r="K2842" s="177" t="s">
        <v>201</v>
      </c>
      <c r="L2842" s="177" t="s">
        <v>201</v>
      </c>
      <c r="M2842" s="177" t="s">
        <v>2207</v>
      </c>
    </row>
    <row r="2843" spans="1:13" x14ac:dyDescent="0.25">
      <c r="A2843" s="179">
        <v>43249</v>
      </c>
      <c r="B2843" s="177">
        <v>4505</v>
      </c>
      <c r="C2843" s="177" t="str">
        <f>VLOOKUP(B2843,'Chart of Accounts'!A:B,2,FALSE)</f>
        <v>Bank Charges</v>
      </c>
      <c r="D2843" s="177" t="s">
        <v>265</v>
      </c>
      <c r="E2843" s="177" t="s">
        <v>264</v>
      </c>
      <c r="F2843" s="177" t="s">
        <v>2210</v>
      </c>
      <c r="G2843" s="177" t="s">
        <v>245</v>
      </c>
      <c r="H2843" s="177">
        <v>3.8</v>
      </c>
      <c r="I2843" s="177">
        <v>0</v>
      </c>
      <c r="J2843" s="177" t="s">
        <v>193</v>
      </c>
      <c r="K2843" s="177" t="s">
        <v>201</v>
      </c>
      <c r="L2843" s="177" t="s">
        <v>201</v>
      </c>
      <c r="M2843" s="177" t="s">
        <v>2207</v>
      </c>
    </row>
    <row r="2844" spans="1:13" x14ac:dyDescent="0.25">
      <c r="A2844" s="179">
        <v>43249</v>
      </c>
      <c r="B2844" s="177">
        <v>4505</v>
      </c>
      <c r="C2844" s="177" t="str">
        <f>VLOOKUP(B2844,'Chart of Accounts'!A:B,2,FALSE)</f>
        <v>Bank Charges</v>
      </c>
      <c r="D2844" s="177" t="s">
        <v>265</v>
      </c>
      <c r="E2844" s="177" t="s">
        <v>264</v>
      </c>
      <c r="F2844" s="177" t="s">
        <v>2185</v>
      </c>
      <c r="G2844" s="177" t="s">
        <v>245</v>
      </c>
      <c r="H2844" s="177">
        <v>3.8</v>
      </c>
      <c r="I2844" s="177">
        <v>0</v>
      </c>
      <c r="J2844" s="177" t="s">
        <v>193</v>
      </c>
      <c r="K2844" s="177" t="s">
        <v>201</v>
      </c>
      <c r="L2844" s="177" t="s">
        <v>201</v>
      </c>
      <c r="M2844" s="177" t="s">
        <v>2207</v>
      </c>
    </row>
    <row r="2845" spans="1:13" x14ac:dyDescent="0.25">
      <c r="A2845" s="179">
        <v>43249</v>
      </c>
      <c r="B2845" s="177">
        <v>4505</v>
      </c>
      <c r="C2845" s="177" t="str">
        <f>VLOOKUP(B2845,'Chart of Accounts'!A:B,2,FALSE)</f>
        <v>Bank Charges</v>
      </c>
      <c r="D2845" s="177" t="s">
        <v>265</v>
      </c>
      <c r="E2845" s="177" t="s">
        <v>264</v>
      </c>
      <c r="F2845" s="177" t="s">
        <v>417</v>
      </c>
      <c r="G2845" s="177" t="s">
        <v>245</v>
      </c>
      <c r="H2845" s="177">
        <v>3.8</v>
      </c>
      <c r="I2845" s="177">
        <v>0</v>
      </c>
      <c r="J2845" s="177" t="s">
        <v>193</v>
      </c>
      <c r="K2845" s="177" t="s">
        <v>201</v>
      </c>
      <c r="L2845" s="177" t="s">
        <v>201</v>
      </c>
      <c r="M2845" s="177" t="s">
        <v>2207</v>
      </c>
    </row>
    <row r="2846" spans="1:13" x14ac:dyDescent="0.25">
      <c r="A2846" s="179">
        <v>43249</v>
      </c>
      <c r="B2846" s="177">
        <v>4505</v>
      </c>
      <c r="C2846" s="177" t="str">
        <f>VLOOKUP(B2846,'Chart of Accounts'!A:B,2,FALSE)</f>
        <v>Bank Charges</v>
      </c>
      <c r="D2846" s="177" t="s">
        <v>265</v>
      </c>
      <c r="E2846" s="177" t="s">
        <v>264</v>
      </c>
      <c r="F2846" s="177" t="s">
        <v>428</v>
      </c>
      <c r="G2846" s="177" t="s">
        <v>245</v>
      </c>
      <c r="H2846" s="177">
        <v>3.8</v>
      </c>
      <c r="I2846" s="177">
        <v>0</v>
      </c>
      <c r="J2846" s="177" t="s">
        <v>193</v>
      </c>
      <c r="K2846" s="177" t="s">
        <v>201</v>
      </c>
      <c r="L2846" s="177" t="s">
        <v>201</v>
      </c>
      <c r="M2846" s="177" t="s">
        <v>2207</v>
      </c>
    </row>
    <row r="2847" spans="1:13" x14ac:dyDescent="0.25">
      <c r="A2847" s="179">
        <v>43249</v>
      </c>
      <c r="B2847" s="177">
        <v>4505</v>
      </c>
      <c r="C2847" s="177" t="str">
        <f>VLOOKUP(B2847,'Chart of Accounts'!A:B,2,FALSE)</f>
        <v>Bank Charges</v>
      </c>
      <c r="D2847" s="177" t="s">
        <v>265</v>
      </c>
      <c r="E2847" s="177" t="s">
        <v>264</v>
      </c>
      <c r="F2847" s="177" t="s">
        <v>2209</v>
      </c>
      <c r="G2847" s="177" t="s">
        <v>245</v>
      </c>
      <c r="H2847" s="177">
        <v>3.8</v>
      </c>
      <c r="I2847" s="177">
        <v>0</v>
      </c>
      <c r="J2847" s="177" t="s">
        <v>193</v>
      </c>
      <c r="K2847" s="177" t="s">
        <v>201</v>
      </c>
      <c r="L2847" s="177" t="s">
        <v>201</v>
      </c>
      <c r="M2847" s="177" t="s">
        <v>2207</v>
      </c>
    </row>
    <row r="2848" spans="1:13" x14ac:dyDescent="0.25">
      <c r="A2848" s="179">
        <v>43249</v>
      </c>
      <c r="B2848" s="177">
        <v>4505</v>
      </c>
      <c r="C2848" s="177" t="str">
        <f>VLOOKUP(B2848,'Chart of Accounts'!A:B,2,FALSE)</f>
        <v>Bank Charges</v>
      </c>
      <c r="D2848" s="177" t="s">
        <v>265</v>
      </c>
      <c r="E2848" s="177" t="s">
        <v>264</v>
      </c>
      <c r="F2848" s="177" t="s">
        <v>1442</v>
      </c>
      <c r="G2848" s="177" t="s">
        <v>245</v>
      </c>
      <c r="H2848" s="177">
        <v>3.8</v>
      </c>
      <c r="I2848" s="177">
        <v>0</v>
      </c>
      <c r="J2848" s="177" t="s">
        <v>193</v>
      </c>
      <c r="K2848" s="177" t="s">
        <v>201</v>
      </c>
      <c r="L2848" s="177" t="s">
        <v>201</v>
      </c>
      <c r="M2848" s="177" t="s">
        <v>2207</v>
      </c>
    </row>
    <row r="2849" spans="1:13" x14ac:dyDescent="0.25">
      <c r="A2849" s="179">
        <v>43249</v>
      </c>
      <c r="B2849" s="177">
        <v>4505</v>
      </c>
      <c r="C2849" s="177" t="str">
        <f>VLOOKUP(B2849,'Chart of Accounts'!A:B,2,FALSE)</f>
        <v>Bank Charges</v>
      </c>
      <c r="D2849" s="177" t="s">
        <v>265</v>
      </c>
      <c r="E2849" s="177" t="s">
        <v>264</v>
      </c>
      <c r="F2849" s="177" t="s">
        <v>417</v>
      </c>
      <c r="G2849" s="177" t="s">
        <v>245</v>
      </c>
      <c r="H2849" s="177">
        <v>3.8</v>
      </c>
      <c r="I2849" s="177">
        <v>0</v>
      </c>
      <c r="J2849" s="177" t="s">
        <v>193</v>
      </c>
      <c r="K2849" s="177" t="s">
        <v>201</v>
      </c>
      <c r="L2849" s="177" t="s">
        <v>201</v>
      </c>
      <c r="M2849" s="177" t="s">
        <v>2207</v>
      </c>
    </row>
    <row r="2850" spans="1:13" x14ac:dyDescent="0.25">
      <c r="A2850" s="179">
        <v>43249</v>
      </c>
      <c r="B2850" s="177">
        <v>4505</v>
      </c>
      <c r="C2850" s="177" t="str">
        <f>VLOOKUP(B2850,'Chart of Accounts'!A:B,2,FALSE)</f>
        <v>Bank Charges</v>
      </c>
      <c r="D2850" s="177" t="s">
        <v>265</v>
      </c>
      <c r="E2850" s="177" t="s">
        <v>264</v>
      </c>
      <c r="F2850" s="177" t="s">
        <v>398</v>
      </c>
      <c r="G2850" s="177" t="s">
        <v>245</v>
      </c>
      <c r="H2850" s="177">
        <v>3.8</v>
      </c>
      <c r="I2850" s="177">
        <v>0</v>
      </c>
      <c r="J2850" s="177" t="s">
        <v>193</v>
      </c>
      <c r="K2850" s="177" t="s">
        <v>201</v>
      </c>
      <c r="L2850" s="177" t="s">
        <v>201</v>
      </c>
      <c r="M2850" s="177" t="s">
        <v>2207</v>
      </c>
    </row>
    <row r="2851" spans="1:13" x14ac:dyDescent="0.25">
      <c r="A2851" s="179">
        <v>43249</v>
      </c>
      <c r="B2851" s="177">
        <v>4505</v>
      </c>
      <c r="C2851" s="177" t="str">
        <f>VLOOKUP(B2851,'Chart of Accounts'!A:B,2,FALSE)</f>
        <v>Bank Charges</v>
      </c>
      <c r="D2851" s="177" t="s">
        <v>265</v>
      </c>
      <c r="E2851" s="177" t="s">
        <v>264</v>
      </c>
      <c r="F2851" s="177" t="s">
        <v>2208</v>
      </c>
      <c r="G2851" s="177" t="s">
        <v>245</v>
      </c>
      <c r="H2851" s="177">
        <v>3.8</v>
      </c>
      <c r="I2851" s="177">
        <v>0</v>
      </c>
      <c r="J2851" s="177" t="s">
        <v>193</v>
      </c>
      <c r="K2851" s="177" t="s">
        <v>201</v>
      </c>
      <c r="L2851" s="177" t="s">
        <v>201</v>
      </c>
      <c r="M2851" s="177" t="s">
        <v>2207</v>
      </c>
    </row>
    <row r="2852" spans="1:13" x14ac:dyDescent="0.25">
      <c r="A2852" s="179">
        <v>43249</v>
      </c>
      <c r="B2852" s="177">
        <v>4505</v>
      </c>
      <c r="C2852" s="177" t="str">
        <f>VLOOKUP(B2852,'Chart of Accounts'!A:B,2,FALSE)</f>
        <v>Bank Charges</v>
      </c>
      <c r="D2852" s="177" t="s">
        <v>265</v>
      </c>
      <c r="E2852" s="177" t="s">
        <v>264</v>
      </c>
      <c r="F2852" s="177" t="s">
        <v>397</v>
      </c>
      <c r="G2852" s="177" t="s">
        <v>245</v>
      </c>
      <c r="H2852" s="177">
        <v>3.8</v>
      </c>
      <c r="I2852" s="177">
        <v>0</v>
      </c>
      <c r="J2852" s="177" t="s">
        <v>193</v>
      </c>
      <c r="K2852" s="177" t="s">
        <v>201</v>
      </c>
      <c r="L2852" s="177" t="s">
        <v>201</v>
      </c>
      <c r="M2852" s="177" t="s">
        <v>2207</v>
      </c>
    </row>
    <row r="2853" spans="1:13" x14ac:dyDescent="0.25">
      <c r="A2853" s="179">
        <v>43249</v>
      </c>
      <c r="B2853" s="177">
        <v>4505</v>
      </c>
      <c r="C2853" s="177" t="str">
        <f>VLOOKUP(B2853,'Chart of Accounts'!A:B,2,FALSE)</f>
        <v>Bank Charges</v>
      </c>
      <c r="D2853" s="177" t="s">
        <v>265</v>
      </c>
      <c r="E2853" s="177" t="s">
        <v>264</v>
      </c>
      <c r="F2853" s="177" t="s">
        <v>2063</v>
      </c>
      <c r="G2853" s="177" t="s">
        <v>245</v>
      </c>
      <c r="H2853" s="177">
        <v>3.8</v>
      </c>
      <c r="I2853" s="177">
        <v>0</v>
      </c>
      <c r="J2853" s="177" t="s">
        <v>193</v>
      </c>
      <c r="K2853" s="177" t="s">
        <v>201</v>
      </c>
      <c r="L2853" s="177" t="s">
        <v>201</v>
      </c>
      <c r="M2853" s="177" t="s">
        <v>2207</v>
      </c>
    </row>
    <row r="2854" spans="1:13" x14ac:dyDescent="0.25">
      <c r="A2854" s="179">
        <v>43251</v>
      </c>
      <c r="B2854" s="177">
        <v>4505</v>
      </c>
      <c r="C2854" s="177" t="str">
        <f>VLOOKUP(B2854,'Chart of Accounts'!A:B,2,FALSE)</f>
        <v>Bank Charges</v>
      </c>
      <c r="D2854" s="177" t="s">
        <v>265</v>
      </c>
      <c r="E2854" s="177" t="s">
        <v>264</v>
      </c>
      <c r="F2854" s="177" t="s">
        <v>2206</v>
      </c>
      <c r="G2854" s="177" t="s">
        <v>245</v>
      </c>
      <c r="H2854" s="177">
        <v>9.76</v>
      </c>
      <c r="I2854" s="177">
        <v>0</v>
      </c>
      <c r="J2854" s="177" t="s">
        <v>193</v>
      </c>
      <c r="K2854" s="177" t="s">
        <v>201</v>
      </c>
      <c r="L2854" s="177" t="s">
        <v>201</v>
      </c>
      <c r="M2854" s="177" t="s">
        <v>2205</v>
      </c>
    </row>
    <row r="2855" spans="1:13" x14ac:dyDescent="0.25">
      <c r="A2855" s="179">
        <v>43251</v>
      </c>
      <c r="B2855" s="177">
        <v>4505</v>
      </c>
      <c r="C2855" s="177" t="str">
        <f>VLOOKUP(B2855,'Chart of Accounts'!A:B,2,FALSE)</f>
        <v>Bank Charges</v>
      </c>
      <c r="D2855" s="177" t="s">
        <v>265</v>
      </c>
      <c r="E2855" s="177" t="s">
        <v>264</v>
      </c>
      <c r="F2855" s="177" t="s">
        <v>1834</v>
      </c>
      <c r="G2855" s="177" t="s">
        <v>245</v>
      </c>
      <c r="H2855" s="177">
        <v>11.97</v>
      </c>
      <c r="I2855" s="177">
        <v>0</v>
      </c>
      <c r="J2855" s="177" t="s">
        <v>193</v>
      </c>
      <c r="K2855" s="177" t="s">
        <v>201</v>
      </c>
      <c r="L2855" s="177" t="s">
        <v>201</v>
      </c>
      <c r="M2855" s="177" t="s">
        <v>2204</v>
      </c>
    </row>
    <row r="2856" spans="1:13" x14ac:dyDescent="0.25">
      <c r="A2856" s="179">
        <v>43252</v>
      </c>
      <c r="B2856" s="177">
        <v>4505</v>
      </c>
      <c r="C2856" s="177" t="str">
        <f>VLOOKUP(B2856,'Chart of Accounts'!A:B,2,FALSE)</f>
        <v>Bank Charges</v>
      </c>
      <c r="D2856" s="177" t="s">
        <v>265</v>
      </c>
      <c r="E2856" s="177" t="s">
        <v>264</v>
      </c>
      <c r="F2856" s="177" t="s">
        <v>602</v>
      </c>
      <c r="G2856" s="177" t="s">
        <v>245</v>
      </c>
      <c r="H2856" s="177">
        <v>5</v>
      </c>
      <c r="I2856" s="177">
        <v>0</v>
      </c>
      <c r="K2856" s="177" t="s">
        <v>188</v>
      </c>
      <c r="M2856" s="177" t="s">
        <v>2203</v>
      </c>
    </row>
    <row r="2857" spans="1:13" x14ac:dyDescent="0.25">
      <c r="A2857" s="179">
        <v>43252</v>
      </c>
      <c r="B2857" s="177">
        <v>4505</v>
      </c>
      <c r="C2857" s="177" t="str">
        <f>VLOOKUP(B2857,'Chart of Accounts'!A:B,2,FALSE)</f>
        <v>Bank Charges</v>
      </c>
      <c r="D2857" s="177" t="s">
        <v>265</v>
      </c>
      <c r="E2857" s="177" t="s">
        <v>264</v>
      </c>
      <c r="F2857" s="177" t="s">
        <v>2202</v>
      </c>
      <c r="G2857" s="177" t="s">
        <v>245</v>
      </c>
      <c r="H2857" s="177">
        <v>0.3</v>
      </c>
      <c r="I2857" s="177">
        <v>0</v>
      </c>
      <c r="J2857" s="177" t="s">
        <v>193</v>
      </c>
      <c r="K2857" s="177" t="s">
        <v>188</v>
      </c>
      <c r="L2857" s="177" t="s">
        <v>188</v>
      </c>
      <c r="M2857" s="177" t="s">
        <v>2201</v>
      </c>
    </row>
    <row r="2858" spans="1:13" x14ac:dyDescent="0.25">
      <c r="A2858" s="179">
        <v>43256</v>
      </c>
      <c r="B2858" s="177">
        <v>4505</v>
      </c>
      <c r="C2858" s="177" t="str">
        <f>VLOOKUP(B2858,'Chart of Accounts'!A:B,2,FALSE)</f>
        <v>Bank Charges</v>
      </c>
      <c r="D2858" s="177" t="s">
        <v>265</v>
      </c>
      <c r="E2858" s="177" t="s">
        <v>264</v>
      </c>
      <c r="F2858" s="177" t="s">
        <v>2200</v>
      </c>
      <c r="G2858" s="177" t="s">
        <v>245</v>
      </c>
      <c r="H2858" s="177">
        <v>25</v>
      </c>
      <c r="I2858" s="177">
        <v>0</v>
      </c>
      <c r="J2858" s="177" t="s">
        <v>188</v>
      </c>
      <c r="K2858" s="177" t="s">
        <v>189</v>
      </c>
      <c r="L2858" s="177" t="s">
        <v>189</v>
      </c>
      <c r="M2858" s="177" t="s">
        <v>2199</v>
      </c>
    </row>
    <row r="2859" spans="1:13" x14ac:dyDescent="0.25">
      <c r="A2859" s="179">
        <v>43277</v>
      </c>
      <c r="B2859" s="177">
        <v>4505</v>
      </c>
      <c r="C2859" s="177" t="str">
        <f>VLOOKUP(B2859,'Chart of Accounts'!A:B,2,FALSE)</f>
        <v>Bank Charges</v>
      </c>
      <c r="D2859" s="177" t="s">
        <v>265</v>
      </c>
      <c r="E2859" s="177" t="s">
        <v>264</v>
      </c>
      <c r="F2859" s="177" t="s">
        <v>453</v>
      </c>
      <c r="G2859" s="177" t="s">
        <v>245</v>
      </c>
      <c r="H2859" s="177">
        <v>3.8</v>
      </c>
      <c r="I2859" s="177">
        <v>0</v>
      </c>
      <c r="J2859" s="177" t="s">
        <v>193</v>
      </c>
      <c r="K2859" s="177" t="s">
        <v>194</v>
      </c>
      <c r="L2859" s="177" t="s">
        <v>194</v>
      </c>
      <c r="M2859" s="177" t="s">
        <v>2184</v>
      </c>
    </row>
    <row r="2860" spans="1:13" x14ac:dyDescent="0.25">
      <c r="A2860" s="179">
        <v>43277</v>
      </c>
      <c r="B2860" s="177">
        <v>4505</v>
      </c>
      <c r="C2860" s="177" t="str">
        <f>VLOOKUP(B2860,'Chart of Accounts'!A:B,2,FALSE)</f>
        <v>Bank Charges</v>
      </c>
      <c r="D2860" s="177" t="s">
        <v>265</v>
      </c>
      <c r="E2860" s="177" t="s">
        <v>264</v>
      </c>
      <c r="F2860" s="177" t="s">
        <v>452</v>
      </c>
      <c r="G2860" s="177" t="s">
        <v>245</v>
      </c>
      <c r="H2860" s="177">
        <v>3.8</v>
      </c>
      <c r="I2860" s="177">
        <v>0</v>
      </c>
      <c r="J2860" s="177" t="s">
        <v>193</v>
      </c>
      <c r="K2860" s="177" t="s">
        <v>194</v>
      </c>
      <c r="L2860" s="177" t="s">
        <v>194</v>
      </c>
      <c r="M2860" s="177" t="s">
        <v>2184</v>
      </c>
    </row>
    <row r="2861" spans="1:13" x14ac:dyDescent="0.25">
      <c r="A2861" s="179">
        <v>43277</v>
      </c>
      <c r="B2861" s="177">
        <v>4505</v>
      </c>
      <c r="C2861" s="177" t="str">
        <f>VLOOKUP(B2861,'Chart of Accounts'!A:B,2,FALSE)</f>
        <v>Bank Charges</v>
      </c>
      <c r="D2861" s="177" t="s">
        <v>265</v>
      </c>
      <c r="E2861" s="177" t="s">
        <v>264</v>
      </c>
      <c r="F2861" s="177" t="s">
        <v>2198</v>
      </c>
      <c r="G2861" s="177" t="s">
        <v>245</v>
      </c>
      <c r="H2861" s="177">
        <v>3.8</v>
      </c>
      <c r="I2861" s="177">
        <v>0</v>
      </c>
      <c r="J2861" s="177" t="s">
        <v>193</v>
      </c>
      <c r="K2861" s="177" t="s">
        <v>194</v>
      </c>
      <c r="L2861" s="177" t="s">
        <v>194</v>
      </c>
      <c r="M2861" s="177" t="s">
        <v>2184</v>
      </c>
    </row>
    <row r="2862" spans="1:13" x14ac:dyDescent="0.25">
      <c r="A2862" s="179">
        <v>43277</v>
      </c>
      <c r="B2862" s="177">
        <v>4505</v>
      </c>
      <c r="C2862" s="177" t="str">
        <f>VLOOKUP(B2862,'Chart of Accounts'!A:B,2,FALSE)</f>
        <v>Bank Charges</v>
      </c>
      <c r="D2862" s="177" t="s">
        <v>265</v>
      </c>
      <c r="E2862" s="177" t="s">
        <v>264</v>
      </c>
      <c r="F2862" s="177" t="s">
        <v>451</v>
      </c>
      <c r="G2862" s="177" t="s">
        <v>245</v>
      </c>
      <c r="H2862" s="177">
        <v>3.8</v>
      </c>
      <c r="I2862" s="177">
        <v>0</v>
      </c>
      <c r="J2862" s="177" t="s">
        <v>193</v>
      </c>
      <c r="K2862" s="177" t="s">
        <v>194</v>
      </c>
      <c r="L2862" s="177" t="s">
        <v>194</v>
      </c>
      <c r="M2862" s="177" t="s">
        <v>2184</v>
      </c>
    </row>
    <row r="2863" spans="1:13" x14ac:dyDescent="0.25">
      <c r="A2863" s="179">
        <v>43277</v>
      </c>
      <c r="B2863" s="177">
        <v>4505</v>
      </c>
      <c r="C2863" s="177" t="str">
        <f>VLOOKUP(B2863,'Chart of Accounts'!A:B,2,FALSE)</f>
        <v>Bank Charges</v>
      </c>
      <c r="D2863" s="177" t="s">
        <v>265</v>
      </c>
      <c r="E2863" s="177" t="s">
        <v>264</v>
      </c>
      <c r="F2863" s="177" t="s">
        <v>2197</v>
      </c>
      <c r="G2863" s="177" t="s">
        <v>245</v>
      </c>
      <c r="H2863" s="177">
        <v>3.8</v>
      </c>
      <c r="I2863" s="177">
        <v>0</v>
      </c>
      <c r="J2863" s="177" t="s">
        <v>193</v>
      </c>
      <c r="K2863" s="177" t="s">
        <v>194</v>
      </c>
      <c r="L2863" s="177" t="s">
        <v>194</v>
      </c>
      <c r="M2863" s="177" t="s">
        <v>2184</v>
      </c>
    </row>
    <row r="2864" spans="1:13" x14ac:dyDescent="0.25">
      <c r="A2864" s="179">
        <v>43277</v>
      </c>
      <c r="B2864" s="177">
        <v>4505</v>
      </c>
      <c r="C2864" s="177" t="str">
        <f>VLOOKUP(B2864,'Chart of Accounts'!A:B,2,FALSE)</f>
        <v>Bank Charges</v>
      </c>
      <c r="D2864" s="177" t="s">
        <v>265</v>
      </c>
      <c r="E2864" s="177" t="s">
        <v>264</v>
      </c>
      <c r="F2864" s="177" t="s">
        <v>450</v>
      </c>
      <c r="G2864" s="177" t="s">
        <v>245</v>
      </c>
      <c r="H2864" s="177">
        <v>3.8</v>
      </c>
      <c r="I2864" s="177">
        <v>0</v>
      </c>
      <c r="J2864" s="177" t="s">
        <v>193</v>
      </c>
      <c r="K2864" s="177" t="s">
        <v>194</v>
      </c>
      <c r="L2864" s="177" t="s">
        <v>194</v>
      </c>
      <c r="M2864" s="177" t="s">
        <v>2184</v>
      </c>
    </row>
    <row r="2865" spans="1:13" x14ac:dyDescent="0.25">
      <c r="A2865" s="179">
        <v>43277</v>
      </c>
      <c r="B2865" s="177">
        <v>4505</v>
      </c>
      <c r="C2865" s="177" t="str">
        <f>VLOOKUP(B2865,'Chart of Accounts'!A:B,2,FALSE)</f>
        <v>Bank Charges</v>
      </c>
      <c r="D2865" s="177" t="s">
        <v>265</v>
      </c>
      <c r="E2865" s="177" t="s">
        <v>264</v>
      </c>
      <c r="F2865" s="177" t="s">
        <v>2196</v>
      </c>
      <c r="G2865" s="177" t="s">
        <v>245</v>
      </c>
      <c r="H2865" s="177">
        <v>3.8</v>
      </c>
      <c r="I2865" s="177">
        <v>0</v>
      </c>
      <c r="J2865" s="177" t="s">
        <v>193</v>
      </c>
      <c r="K2865" s="177" t="s">
        <v>194</v>
      </c>
      <c r="L2865" s="177" t="s">
        <v>194</v>
      </c>
      <c r="M2865" s="177" t="s">
        <v>2184</v>
      </c>
    </row>
    <row r="2866" spans="1:13" x14ac:dyDescent="0.25">
      <c r="A2866" s="179">
        <v>43277</v>
      </c>
      <c r="B2866" s="177">
        <v>4505</v>
      </c>
      <c r="C2866" s="177" t="str">
        <f>VLOOKUP(B2866,'Chart of Accounts'!A:B,2,FALSE)</f>
        <v>Bank Charges</v>
      </c>
      <c r="D2866" s="177" t="s">
        <v>265</v>
      </c>
      <c r="E2866" s="177" t="s">
        <v>264</v>
      </c>
      <c r="F2866" s="177" t="s">
        <v>2195</v>
      </c>
      <c r="G2866" s="177" t="s">
        <v>245</v>
      </c>
      <c r="H2866" s="177">
        <v>3.8</v>
      </c>
      <c r="I2866" s="177">
        <v>0</v>
      </c>
      <c r="J2866" s="177" t="s">
        <v>193</v>
      </c>
      <c r="K2866" s="177" t="s">
        <v>194</v>
      </c>
      <c r="L2866" s="177" t="s">
        <v>194</v>
      </c>
      <c r="M2866" s="177" t="s">
        <v>2184</v>
      </c>
    </row>
    <row r="2867" spans="1:13" x14ac:dyDescent="0.25">
      <c r="A2867" s="179">
        <v>43277</v>
      </c>
      <c r="B2867" s="177">
        <v>4505</v>
      </c>
      <c r="C2867" s="177" t="str">
        <f>VLOOKUP(B2867,'Chart of Accounts'!A:B,2,FALSE)</f>
        <v>Bank Charges</v>
      </c>
      <c r="D2867" s="177" t="s">
        <v>265</v>
      </c>
      <c r="E2867" s="177" t="s">
        <v>264</v>
      </c>
      <c r="F2867" s="177" t="s">
        <v>447</v>
      </c>
      <c r="G2867" s="177" t="s">
        <v>245</v>
      </c>
      <c r="H2867" s="177">
        <v>3.8</v>
      </c>
      <c r="I2867" s="177">
        <v>0</v>
      </c>
      <c r="J2867" s="177" t="s">
        <v>193</v>
      </c>
      <c r="K2867" s="177" t="s">
        <v>194</v>
      </c>
      <c r="L2867" s="177" t="s">
        <v>194</v>
      </c>
      <c r="M2867" s="177" t="s">
        <v>2184</v>
      </c>
    </row>
    <row r="2868" spans="1:13" x14ac:dyDescent="0.25">
      <c r="A2868" s="179">
        <v>43277</v>
      </c>
      <c r="B2868" s="177">
        <v>4505</v>
      </c>
      <c r="C2868" s="177" t="str">
        <f>VLOOKUP(B2868,'Chart of Accounts'!A:B,2,FALSE)</f>
        <v>Bank Charges</v>
      </c>
      <c r="D2868" s="177" t="s">
        <v>265</v>
      </c>
      <c r="E2868" s="177" t="s">
        <v>264</v>
      </c>
      <c r="F2868" s="177" t="s">
        <v>446</v>
      </c>
      <c r="G2868" s="177" t="s">
        <v>245</v>
      </c>
      <c r="H2868" s="177">
        <v>3.8</v>
      </c>
      <c r="I2868" s="177">
        <v>0</v>
      </c>
      <c r="J2868" s="177" t="s">
        <v>193</v>
      </c>
      <c r="K2868" s="177" t="s">
        <v>194</v>
      </c>
      <c r="L2868" s="177" t="s">
        <v>194</v>
      </c>
      <c r="M2868" s="177" t="s">
        <v>2184</v>
      </c>
    </row>
    <row r="2869" spans="1:13" x14ac:dyDescent="0.25">
      <c r="A2869" s="179">
        <v>43277</v>
      </c>
      <c r="B2869" s="177">
        <v>4505</v>
      </c>
      <c r="C2869" s="177" t="str">
        <f>VLOOKUP(B2869,'Chart of Accounts'!A:B,2,FALSE)</f>
        <v>Bank Charges</v>
      </c>
      <c r="D2869" s="177" t="s">
        <v>265</v>
      </c>
      <c r="E2869" s="177" t="s">
        <v>264</v>
      </c>
      <c r="F2869" s="177" t="s">
        <v>445</v>
      </c>
      <c r="G2869" s="177" t="s">
        <v>245</v>
      </c>
      <c r="H2869" s="177">
        <v>3.8</v>
      </c>
      <c r="I2869" s="177">
        <v>0</v>
      </c>
      <c r="J2869" s="177" t="s">
        <v>193</v>
      </c>
      <c r="K2869" s="177" t="s">
        <v>194</v>
      </c>
      <c r="L2869" s="177" t="s">
        <v>194</v>
      </c>
      <c r="M2869" s="177" t="s">
        <v>2184</v>
      </c>
    </row>
    <row r="2870" spans="1:13" x14ac:dyDescent="0.25">
      <c r="A2870" s="179">
        <v>43277</v>
      </c>
      <c r="B2870" s="177">
        <v>4505</v>
      </c>
      <c r="C2870" s="177" t="str">
        <f>VLOOKUP(B2870,'Chart of Accounts'!A:B,2,FALSE)</f>
        <v>Bank Charges</v>
      </c>
      <c r="D2870" s="177" t="s">
        <v>265</v>
      </c>
      <c r="E2870" s="177" t="s">
        <v>264</v>
      </c>
      <c r="F2870" s="177" t="s">
        <v>444</v>
      </c>
      <c r="G2870" s="177" t="s">
        <v>245</v>
      </c>
      <c r="H2870" s="177">
        <v>3.8</v>
      </c>
      <c r="I2870" s="177">
        <v>0</v>
      </c>
      <c r="J2870" s="177" t="s">
        <v>193</v>
      </c>
      <c r="K2870" s="177" t="s">
        <v>194</v>
      </c>
      <c r="L2870" s="177" t="s">
        <v>194</v>
      </c>
      <c r="M2870" s="177" t="s">
        <v>2184</v>
      </c>
    </row>
    <row r="2871" spans="1:13" x14ac:dyDescent="0.25">
      <c r="A2871" s="179">
        <v>43277</v>
      </c>
      <c r="B2871" s="177">
        <v>4505</v>
      </c>
      <c r="C2871" s="177" t="str">
        <f>VLOOKUP(B2871,'Chart of Accounts'!A:B,2,FALSE)</f>
        <v>Bank Charges</v>
      </c>
      <c r="D2871" s="177" t="s">
        <v>265</v>
      </c>
      <c r="E2871" s="177" t="s">
        <v>264</v>
      </c>
      <c r="F2871" s="177" t="s">
        <v>443</v>
      </c>
      <c r="G2871" s="177" t="s">
        <v>245</v>
      </c>
      <c r="H2871" s="177">
        <v>3.8</v>
      </c>
      <c r="I2871" s="177">
        <v>0</v>
      </c>
      <c r="J2871" s="177" t="s">
        <v>193</v>
      </c>
      <c r="K2871" s="177" t="s">
        <v>194</v>
      </c>
      <c r="L2871" s="177" t="s">
        <v>194</v>
      </c>
      <c r="M2871" s="177" t="s">
        <v>2184</v>
      </c>
    </row>
    <row r="2872" spans="1:13" x14ac:dyDescent="0.25">
      <c r="A2872" s="179">
        <v>43277</v>
      </c>
      <c r="B2872" s="177">
        <v>4505</v>
      </c>
      <c r="C2872" s="177" t="str">
        <f>VLOOKUP(B2872,'Chart of Accounts'!A:B,2,FALSE)</f>
        <v>Bank Charges</v>
      </c>
      <c r="D2872" s="177" t="s">
        <v>265</v>
      </c>
      <c r="E2872" s="177" t="s">
        <v>264</v>
      </c>
      <c r="F2872" s="177" t="s">
        <v>405</v>
      </c>
      <c r="G2872" s="177" t="s">
        <v>245</v>
      </c>
      <c r="H2872" s="177">
        <v>3.8</v>
      </c>
      <c r="I2872" s="177">
        <v>0</v>
      </c>
      <c r="J2872" s="177" t="s">
        <v>193</v>
      </c>
      <c r="K2872" s="177" t="s">
        <v>194</v>
      </c>
      <c r="L2872" s="177" t="s">
        <v>194</v>
      </c>
      <c r="M2872" s="177" t="s">
        <v>2184</v>
      </c>
    </row>
    <row r="2873" spans="1:13" x14ac:dyDescent="0.25">
      <c r="A2873" s="179">
        <v>43277</v>
      </c>
      <c r="B2873" s="177">
        <v>4505</v>
      </c>
      <c r="C2873" s="177" t="str">
        <f>VLOOKUP(B2873,'Chart of Accounts'!A:B,2,FALSE)</f>
        <v>Bank Charges</v>
      </c>
      <c r="D2873" s="177" t="s">
        <v>265</v>
      </c>
      <c r="E2873" s="177" t="s">
        <v>264</v>
      </c>
      <c r="F2873" s="177" t="s">
        <v>442</v>
      </c>
      <c r="G2873" s="177" t="s">
        <v>245</v>
      </c>
      <c r="H2873" s="177">
        <v>3.8</v>
      </c>
      <c r="I2873" s="177">
        <v>0</v>
      </c>
      <c r="J2873" s="177" t="s">
        <v>193</v>
      </c>
      <c r="K2873" s="177" t="s">
        <v>194</v>
      </c>
      <c r="L2873" s="177" t="s">
        <v>194</v>
      </c>
      <c r="M2873" s="177" t="s">
        <v>2184</v>
      </c>
    </row>
    <row r="2874" spans="1:13" x14ac:dyDescent="0.25">
      <c r="A2874" s="179">
        <v>43277</v>
      </c>
      <c r="B2874" s="177">
        <v>4505</v>
      </c>
      <c r="C2874" s="177" t="str">
        <f>VLOOKUP(B2874,'Chart of Accounts'!A:B,2,FALSE)</f>
        <v>Bank Charges</v>
      </c>
      <c r="D2874" s="177" t="s">
        <v>265</v>
      </c>
      <c r="E2874" s="177" t="s">
        <v>264</v>
      </c>
      <c r="F2874" s="177" t="s">
        <v>441</v>
      </c>
      <c r="G2874" s="177" t="s">
        <v>245</v>
      </c>
      <c r="H2874" s="177">
        <v>3.8</v>
      </c>
      <c r="I2874" s="177">
        <v>0</v>
      </c>
      <c r="J2874" s="177" t="s">
        <v>193</v>
      </c>
      <c r="K2874" s="177" t="s">
        <v>194</v>
      </c>
      <c r="L2874" s="177" t="s">
        <v>194</v>
      </c>
      <c r="M2874" s="177" t="s">
        <v>2184</v>
      </c>
    </row>
    <row r="2875" spans="1:13" x14ac:dyDescent="0.25">
      <c r="A2875" s="179">
        <v>43277</v>
      </c>
      <c r="B2875" s="177">
        <v>4505</v>
      </c>
      <c r="C2875" s="177" t="str">
        <f>VLOOKUP(B2875,'Chart of Accounts'!A:B,2,FALSE)</f>
        <v>Bank Charges</v>
      </c>
      <c r="D2875" s="177" t="s">
        <v>265</v>
      </c>
      <c r="E2875" s="177" t="s">
        <v>264</v>
      </c>
      <c r="F2875" s="177" t="s">
        <v>440</v>
      </c>
      <c r="G2875" s="177" t="s">
        <v>245</v>
      </c>
      <c r="H2875" s="177">
        <v>3.8</v>
      </c>
      <c r="I2875" s="177">
        <v>0</v>
      </c>
      <c r="J2875" s="177" t="s">
        <v>193</v>
      </c>
      <c r="K2875" s="177" t="s">
        <v>194</v>
      </c>
      <c r="L2875" s="177" t="s">
        <v>194</v>
      </c>
      <c r="M2875" s="177" t="s">
        <v>2184</v>
      </c>
    </row>
    <row r="2876" spans="1:13" x14ac:dyDescent="0.25">
      <c r="A2876" s="179">
        <v>43277</v>
      </c>
      <c r="B2876" s="177">
        <v>4505</v>
      </c>
      <c r="C2876" s="177" t="str">
        <f>VLOOKUP(B2876,'Chart of Accounts'!A:B,2,FALSE)</f>
        <v>Bank Charges</v>
      </c>
      <c r="D2876" s="177" t="s">
        <v>265</v>
      </c>
      <c r="E2876" s="177" t="s">
        <v>264</v>
      </c>
      <c r="F2876" s="177" t="s">
        <v>2194</v>
      </c>
      <c r="G2876" s="177" t="s">
        <v>245</v>
      </c>
      <c r="H2876" s="177">
        <v>3.8</v>
      </c>
      <c r="I2876" s="177">
        <v>0</v>
      </c>
      <c r="J2876" s="177" t="s">
        <v>193</v>
      </c>
      <c r="K2876" s="177" t="s">
        <v>194</v>
      </c>
      <c r="L2876" s="177" t="s">
        <v>194</v>
      </c>
      <c r="M2876" s="177" t="s">
        <v>2184</v>
      </c>
    </row>
    <row r="2877" spans="1:13" x14ac:dyDescent="0.25">
      <c r="A2877" s="179">
        <v>43277</v>
      </c>
      <c r="B2877" s="177">
        <v>4505</v>
      </c>
      <c r="C2877" s="177" t="str">
        <f>VLOOKUP(B2877,'Chart of Accounts'!A:B,2,FALSE)</f>
        <v>Bank Charges</v>
      </c>
      <c r="D2877" s="177" t="s">
        <v>265</v>
      </c>
      <c r="E2877" s="177" t="s">
        <v>264</v>
      </c>
      <c r="F2877" s="177" t="s">
        <v>439</v>
      </c>
      <c r="G2877" s="177" t="s">
        <v>245</v>
      </c>
      <c r="H2877" s="177">
        <v>3.8</v>
      </c>
      <c r="I2877" s="177">
        <v>0</v>
      </c>
      <c r="J2877" s="177" t="s">
        <v>193</v>
      </c>
      <c r="K2877" s="177" t="s">
        <v>194</v>
      </c>
      <c r="L2877" s="177" t="s">
        <v>194</v>
      </c>
      <c r="M2877" s="177" t="s">
        <v>2184</v>
      </c>
    </row>
    <row r="2878" spans="1:13" x14ac:dyDescent="0.25">
      <c r="A2878" s="179">
        <v>43277</v>
      </c>
      <c r="B2878" s="177">
        <v>4505</v>
      </c>
      <c r="C2878" s="177" t="str">
        <f>VLOOKUP(B2878,'Chart of Accounts'!A:B,2,FALSE)</f>
        <v>Bank Charges</v>
      </c>
      <c r="D2878" s="177" t="s">
        <v>265</v>
      </c>
      <c r="E2878" s="177" t="s">
        <v>264</v>
      </c>
      <c r="F2878" s="177" t="s">
        <v>2181</v>
      </c>
      <c r="G2878" s="177" t="s">
        <v>245</v>
      </c>
      <c r="H2878" s="177">
        <v>3.8</v>
      </c>
      <c r="I2878" s="177">
        <v>0</v>
      </c>
      <c r="J2878" s="177" t="s">
        <v>193</v>
      </c>
      <c r="K2878" s="177" t="s">
        <v>194</v>
      </c>
      <c r="L2878" s="177" t="s">
        <v>194</v>
      </c>
      <c r="M2878" s="177" t="s">
        <v>2184</v>
      </c>
    </row>
    <row r="2879" spans="1:13" x14ac:dyDescent="0.25">
      <c r="A2879" s="179">
        <v>43277</v>
      </c>
      <c r="B2879" s="177">
        <v>4505</v>
      </c>
      <c r="C2879" s="177" t="str">
        <f>VLOOKUP(B2879,'Chart of Accounts'!A:B,2,FALSE)</f>
        <v>Bank Charges</v>
      </c>
      <c r="D2879" s="177" t="s">
        <v>265</v>
      </c>
      <c r="E2879" s="177" t="s">
        <v>264</v>
      </c>
      <c r="F2879" s="177" t="s">
        <v>2193</v>
      </c>
      <c r="G2879" s="177" t="s">
        <v>245</v>
      </c>
      <c r="H2879" s="177">
        <v>3.8</v>
      </c>
      <c r="I2879" s="177">
        <v>0</v>
      </c>
      <c r="J2879" s="177" t="s">
        <v>193</v>
      </c>
      <c r="K2879" s="177" t="s">
        <v>194</v>
      </c>
      <c r="L2879" s="177" t="s">
        <v>194</v>
      </c>
      <c r="M2879" s="177" t="s">
        <v>2184</v>
      </c>
    </row>
    <row r="2880" spans="1:13" x14ac:dyDescent="0.25">
      <c r="A2880" s="179">
        <v>43277</v>
      </c>
      <c r="B2880" s="177">
        <v>4505</v>
      </c>
      <c r="C2880" s="177" t="str">
        <f>VLOOKUP(B2880,'Chart of Accounts'!A:B,2,FALSE)</f>
        <v>Bank Charges</v>
      </c>
      <c r="D2880" s="177" t="s">
        <v>265</v>
      </c>
      <c r="E2880" s="177" t="s">
        <v>264</v>
      </c>
      <c r="F2880" s="177" t="s">
        <v>2192</v>
      </c>
      <c r="G2880" s="177" t="s">
        <v>245</v>
      </c>
      <c r="H2880" s="177">
        <v>3.8</v>
      </c>
      <c r="I2880" s="177">
        <v>0</v>
      </c>
      <c r="J2880" s="177" t="s">
        <v>193</v>
      </c>
      <c r="K2880" s="177" t="s">
        <v>194</v>
      </c>
      <c r="L2880" s="177" t="s">
        <v>194</v>
      </c>
      <c r="M2880" s="177" t="s">
        <v>2184</v>
      </c>
    </row>
    <row r="2881" spans="1:13" x14ac:dyDescent="0.25">
      <c r="A2881" s="179">
        <v>43277</v>
      </c>
      <c r="B2881" s="177">
        <v>4505</v>
      </c>
      <c r="C2881" s="177" t="str">
        <f>VLOOKUP(B2881,'Chart of Accounts'!A:B,2,FALSE)</f>
        <v>Bank Charges</v>
      </c>
      <c r="D2881" s="177" t="s">
        <v>265</v>
      </c>
      <c r="E2881" s="177" t="s">
        <v>264</v>
      </c>
      <c r="F2881" s="177" t="s">
        <v>437</v>
      </c>
      <c r="G2881" s="177" t="s">
        <v>245</v>
      </c>
      <c r="H2881" s="177">
        <v>3.8</v>
      </c>
      <c r="I2881" s="177">
        <v>0</v>
      </c>
      <c r="J2881" s="177" t="s">
        <v>193</v>
      </c>
      <c r="K2881" s="177" t="s">
        <v>194</v>
      </c>
      <c r="L2881" s="177" t="s">
        <v>194</v>
      </c>
      <c r="M2881" s="177" t="s">
        <v>2184</v>
      </c>
    </row>
    <row r="2882" spans="1:13" x14ac:dyDescent="0.25">
      <c r="A2882" s="179">
        <v>43277</v>
      </c>
      <c r="B2882" s="177">
        <v>4505</v>
      </c>
      <c r="C2882" s="177" t="str">
        <f>VLOOKUP(B2882,'Chart of Accounts'!A:B,2,FALSE)</f>
        <v>Bank Charges</v>
      </c>
      <c r="D2882" s="177" t="s">
        <v>265</v>
      </c>
      <c r="E2882" s="177" t="s">
        <v>264</v>
      </c>
      <c r="F2882" s="177" t="s">
        <v>2191</v>
      </c>
      <c r="G2882" s="177" t="s">
        <v>245</v>
      </c>
      <c r="H2882" s="177">
        <v>3.8</v>
      </c>
      <c r="I2882" s="177">
        <v>0</v>
      </c>
      <c r="J2882" s="177" t="s">
        <v>193</v>
      </c>
      <c r="K2882" s="177" t="s">
        <v>194</v>
      </c>
      <c r="L2882" s="177" t="s">
        <v>194</v>
      </c>
      <c r="M2882" s="177" t="s">
        <v>2184</v>
      </c>
    </row>
    <row r="2883" spans="1:13" x14ac:dyDescent="0.25">
      <c r="A2883" s="179">
        <v>43277</v>
      </c>
      <c r="B2883" s="177">
        <v>4505</v>
      </c>
      <c r="C2883" s="177" t="str">
        <f>VLOOKUP(B2883,'Chart of Accounts'!A:B,2,FALSE)</f>
        <v>Bank Charges</v>
      </c>
      <c r="D2883" s="177" t="s">
        <v>265</v>
      </c>
      <c r="E2883" s="177" t="s">
        <v>264</v>
      </c>
      <c r="F2883" s="177" t="s">
        <v>428</v>
      </c>
      <c r="G2883" s="177" t="s">
        <v>245</v>
      </c>
      <c r="H2883" s="177">
        <v>3.8</v>
      </c>
      <c r="I2883" s="177">
        <v>0</v>
      </c>
      <c r="J2883" s="177" t="s">
        <v>193</v>
      </c>
      <c r="K2883" s="177" t="s">
        <v>194</v>
      </c>
      <c r="L2883" s="177" t="s">
        <v>194</v>
      </c>
      <c r="M2883" s="177" t="s">
        <v>2184</v>
      </c>
    </row>
    <row r="2884" spans="1:13" x14ac:dyDescent="0.25">
      <c r="A2884" s="179">
        <v>43277</v>
      </c>
      <c r="B2884" s="177">
        <v>4505</v>
      </c>
      <c r="C2884" s="177" t="str">
        <f>VLOOKUP(B2884,'Chart of Accounts'!A:B,2,FALSE)</f>
        <v>Bank Charges</v>
      </c>
      <c r="D2884" s="177" t="s">
        <v>265</v>
      </c>
      <c r="E2884" s="177" t="s">
        <v>264</v>
      </c>
      <c r="F2884" s="177" t="s">
        <v>2190</v>
      </c>
      <c r="G2884" s="177" t="s">
        <v>245</v>
      </c>
      <c r="H2884" s="177">
        <v>3.8</v>
      </c>
      <c r="I2884" s="177">
        <v>0</v>
      </c>
      <c r="J2884" s="177" t="s">
        <v>193</v>
      </c>
      <c r="K2884" s="177" t="s">
        <v>194</v>
      </c>
      <c r="L2884" s="177" t="s">
        <v>194</v>
      </c>
      <c r="M2884" s="177" t="s">
        <v>2184</v>
      </c>
    </row>
    <row r="2885" spans="1:13" x14ac:dyDescent="0.25">
      <c r="A2885" s="179">
        <v>43277</v>
      </c>
      <c r="B2885" s="177">
        <v>4505</v>
      </c>
      <c r="C2885" s="177" t="str">
        <f>VLOOKUP(B2885,'Chart of Accounts'!A:B,2,FALSE)</f>
        <v>Bank Charges</v>
      </c>
      <c r="D2885" s="177" t="s">
        <v>265</v>
      </c>
      <c r="E2885" s="177" t="s">
        <v>264</v>
      </c>
      <c r="F2885" s="177" t="s">
        <v>435</v>
      </c>
      <c r="G2885" s="177" t="s">
        <v>245</v>
      </c>
      <c r="H2885" s="177">
        <v>3.8</v>
      </c>
      <c r="I2885" s="177">
        <v>0</v>
      </c>
      <c r="J2885" s="177" t="s">
        <v>193</v>
      </c>
      <c r="K2885" s="177" t="s">
        <v>194</v>
      </c>
      <c r="L2885" s="177" t="s">
        <v>194</v>
      </c>
      <c r="M2885" s="177" t="s">
        <v>2184</v>
      </c>
    </row>
    <row r="2886" spans="1:13" x14ac:dyDescent="0.25">
      <c r="A2886" s="179">
        <v>43277</v>
      </c>
      <c r="B2886" s="177">
        <v>4505</v>
      </c>
      <c r="C2886" s="177" t="str">
        <f>VLOOKUP(B2886,'Chart of Accounts'!A:B,2,FALSE)</f>
        <v>Bank Charges</v>
      </c>
      <c r="D2886" s="177" t="s">
        <v>265</v>
      </c>
      <c r="E2886" s="177" t="s">
        <v>264</v>
      </c>
      <c r="F2886" s="177" t="s">
        <v>2189</v>
      </c>
      <c r="G2886" s="177" t="s">
        <v>245</v>
      </c>
      <c r="H2886" s="177">
        <v>3.8</v>
      </c>
      <c r="I2886" s="177">
        <v>0</v>
      </c>
      <c r="J2886" s="177" t="s">
        <v>193</v>
      </c>
      <c r="K2886" s="177" t="s">
        <v>194</v>
      </c>
      <c r="L2886" s="177" t="s">
        <v>194</v>
      </c>
      <c r="M2886" s="177" t="s">
        <v>2184</v>
      </c>
    </row>
    <row r="2887" spans="1:13" x14ac:dyDescent="0.25">
      <c r="A2887" s="179">
        <v>43277</v>
      </c>
      <c r="B2887" s="177">
        <v>4505</v>
      </c>
      <c r="C2887" s="177" t="str">
        <f>VLOOKUP(B2887,'Chart of Accounts'!A:B,2,FALSE)</f>
        <v>Bank Charges</v>
      </c>
      <c r="D2887" s="177" t="s">
        <v>265</v>
      </c>
      <c r="E2887" s="177" t="s">
        <v>264</v>
      </c>
      <c r="F2887" s="177" t="s">
        <v>2188</v>
      </c>
      <c r="G2887" s="177" t="s">
        <v>245</v>
      </c>
      <c r="H2887" s="177">
        <v>3.8</v>
      </c>
      <c r="I2887" s="177">
        <v>0</v>
      </c>
      <c r="J2887" s="177" t="s">
        <v>193</v>
      </c>
      <c r="K2887" s="177" t="s">
        <v>194</v>
      </c>
      <c r="L2887" s="177" t="s">
        <v>194</v>
      </c>
      <c r="M2887" s="177" t="s">
        <v>2184</v>
      </c>
    </row>
    <row r="2888" spans="1:13" x14ac:dyDescent="0.25">
      <c r="A2888" s="179">
        <v>43277</v>
      </c>
      <c r="B2888" s="177">
        <v>4505</v>
      </c>
      <c r="C2888" s="177" t="str">
        <f>VLOOKUP(B2888,'Chart of Accounts'!A:B,2,FALSE)</f>
        <v>Bank Charges</v>
      </c>
      <c r="D2888" s="177" t="s">
        <v>265</v>
      </c>
      <c r="E2888" s="177" t="s">
        <v>264</v>
      </c>
      <c r="F2888" s="177" t="s">
        <v>433</v>
      </c>
      <c r="G2888" s="177" t="s">
        <v>245</v>
      </c>
      <c r="H2888" s="177">
        <v>3.8</v>
      </c>
      <c r="I2888" s="177">
        <v>0</v>
      </c>
      <c r="J2888" s="177" t="s">
        <v>193</v>
      </c>
      <c r="K2888" s="177" t="s">
        <v>194</v>
      </c>
      <c r="L2888" s="177" t="s">
        <v>194</v>
      </c>
      <c r="M2888" s="177" t="s">
        <v>2184</v>
      </c>
    </row>
    <row r="2889" spans="1:13" x14ac:dyDescent="0.25">
      <c r="A2889" s="179">
        <v>43277</v>
      </c>
      <c r="B2889" s="177">
        <v>4505</v>
      </c>
      <c r="C2889" s="177" t="str">
        <f>VLOOKUP(B2889,'Chart of Accounts'!A:B,2,FALSE)</f>
        <v>Bank Charges</v>
      </c>
      <c r="D2889" s="177" t="s">
        <v>265</v>
      </c>
      <c r="E2889" s="177" t="s">
        <v>264</v>
      </c>
      <c r="F2889" s="177" t="s">
        <v>2187</v>
      </c>
      <c r="G2889" s="177" t="s">
        <v>245</v>
      </c>
      <c r="H2889" s="177">
        <v>3.8</v>
      </c>
      <c r="I2889" s="177">
        <v>0</v>
      </c>
      <c r="J2889" s="177" t="s">
        <v>193</v>
      </c>
      <c r="K2889" s="177" t="s">
        <v>194</v>
      </c>
      <c r="L2889" s="177" t="s">
        <v>194</v>
      </c>
      <c r="M2889" s="177" t="s">
        <v>2184</v>
      </c>
    </row>
    <row r="2890" spans="1:13" x14ac:dyDescent="0.25">
      <c r="A2890" s="179">
        <v>43277</v>
      </c>
      <c r="B2890" s="177">
        <v>4505</v>
      </c>
      <c r="C2890" s="177" t="str">
        <f>VLOOKUP(B2890,'Chart of Accounts'!A:B,2,FALSE)</f>
        <v>Bank Charges</v>
      </c>
      <c r="D2890" s="177" t="s">
        <v>265</v>
      </c>
      <c r="E2890" s="177" t="s">
        <v>264</v>
      </c>
      <c r="F2890" s="177" t="s">
        <v>431</v>
      </c>
      <c r="G2890" s="177" t="s">
        <v>245</v>
      </c>
      <c r="H2890" s="177">
        <v>3.8</v>
      </c>
      <c r="I2890" s="177">
        <v>0</v>
      </c>
      <c r="J2890" s="177" t="s">
        <v>193</v>
      </c>
      <c r="K2890" s="177" t="s">
        <v>194</v>
      </c>
      <c r="L2890" s="177" t="s">
        <v>194</v>
      </c>
      <c r="M2890" s="177" t="s">
        <v>2184</v>
      </c>
    </row>
    <row r="2891" spans="1:13" x14ac:dyDescent="0.25">
      <c r="A2891" s="179">
        <v>43277</v>
      </c>
      <c r="B2891" s="177">
        <v>4505</v>
      </c>
      <c r="C2891" s="177" t="str">
        <f>VLOOKUP(B2891,'Chart of Accounts'!A:B,2,FALSE)</f>
        <v>Bank Charges</v>
      </c>
      <c r="D2891" s="177" t="s">
        <v>265</v>
      </c>
      <c r="E2891" s="177" t="s">
        <v>264</v>
      </c>
      <c r="F2891" s="177" t="s">
        <v>2186</v>
      </c>
      <c r="G2891" s="177" t="s">
        <v>245</v>
      </c>
      <c r="H2891" s="177">
        <v>3.8</v>
      </c>
      <c r="I2891" s="177">
        <v>0</v>
      </c>
      <c r="J2891" s="177" t="s">
        <v>193</v>
      </c>
      <c r="K2891" s="177" t="s">
        <v>194</v>
      </c>
      <c r="L2891" s="177" t="s">
        <v>194</v>
      </c>
      <c r="M2891" s="177" t="s">
        <v>2184</v>
      </c>
    </row>
    <row r="2892" spans="1:13" x14ac:dyDescent="0.25">
      <c r="A2892" s="179">
        <v>43277</v>
      </c>
      <c r="B2892" s="177">
        <v>4505</v>
      </c>
      <c r="C2892" s="177" t="str">
        <f>VLOOKUP(B2892,'Chart of Accounts'!A:B,2,FALSE)</f>
        <v>Bank Charges</v>
      </c>
      <c r="D2892" s="177" t="s">
        <v>265</v>
      </c>
      <c r="E2892" s="177" t="s">
        <v>264</v>
      </c>
      <c r="F2892" s="177" t="s">
        <v>430</v>
      </c>
      <c r="G2892" s="177" t="s">
        <v>245</v>
      </c>
      <c r="H2892" s="177">
        <v>3.8</v>
      </c>
      <c r="I2892" s="177">
        <v>0</v>
      </c>
      <c r="J2892" s="177" t="s">
        <v>193</v>
      </c>
      <c r="K2892" s="177" t="s">
        <v>194</v>
      </c>
      <c r="L2892" s="177" t="s">
        <v>194</v>
      </c>
      <c r="M2892" s="177" t="s">
        <v>2184</v>
      </c>
    </row>
    <row r="2893" spans="1:13" x14ac:dyDescent="0.25">
      <c r="A2893" s="179">
        <v>43277</v>
      </c>
      <c r="B2893" s="177">
        <v>4505</v>
      </c>
      <c r="C2893" s="177" t="str">
        <f>VLOOKUP(B2893,'Chart of Accounts'!A:B,2,FALSE)</f>
        <v>Bank Charges</v>
      </c>
      <c r="D2893" s="177" t="s">
        <v>265</v>
      </c>
      <c r="E2893" s="177" t="s">
        <v>264</v>
      </c>
      <c r="F2893" s="177" t="s">
        <v>2185</v>
      </c>
      <c r="G2893" s="177" t="s">
        <v>245</v>
      </c>
      <c r="H2893" s="177">
        <v>3.8</v>
      </c>
      <c r="I2893" s="177">
        <v>0</v>
      </c>
      <c r="J2893" s="177" t="s">
        <v>193</v>
      </c>
      <c r="K2893" s="177" t="s">
        <v>194</v>
      </c>
      <c r="L2893" s="177" t="s">
        <v>194</v>
      </c>
      <c r="M2893" s="177" t="s">
        <v>2184</v>
      </c>
    </row>
    <row r="2894" spans="1:13" x14ac:dyDescent="0.25">
      <c r="A2894" s="179">
        <v>43277</v>
      </c>
      <c r="B2894" s="177">
        <v>4505</v>
      </c>
      <c r="C2894" s="177" t="str">
        <f>VLOOKUP(B2894,'Chart of Accounts'!A:B,2,FALSE)</f>
        <v>Bank Charges</v>
      </c>
      <c r="D2894" s="177" t="s">
        <v>265</v>
      </c>
      <c r="E2894" s="177" t="s">
        <v>264</v>
      </c>
      <c r="F2894" s="177" t="s">
        <v>417</v>
      </c>
      <c r="G2894" s="177" t="s">
        <v>245</v>
      </c>
      <c r="H2894" s="177">
        <v>3.8</v>
      </c>
      <c r="I2894" s="177">
        <v>0</v>
      </c>
      <c r="J2894" s="177" t="s">
        <v>193</v>
      </c>
      <c r="K2894" s="177" t="s">
        <v>194</v>
      </c>
      <c r="L2894" s="177" t="s">
        <v>194</v>
      </c>
      <c r="M2894" s="177" t="s">
        <v>2184</v>
      </c>
    </row>
    <row r="2895" spans="1:13" x14ac:dyDescent="0.25">
      <c r="A2895" s="179">
        <v>43277</v>
      </c>
      <c r="B2895" s="177">
        <v>4505</v>
      </c>
      <c r="C2895" s="177" t="str">
        <f>VLOOKUP(B2895,'Chart of Accounts'!A:B,2,FALSE)</f>
        <v>Bank Charges</v>
      </c>
      <c r="D2895" s="177" t="s">
        <v>265</v>
      </c>
      <c r="E2895" s="177" t="s">
        <v>264</v>
      </c>
      <c r="F2895" s="177" t="s">
        <v>428</v>
      </c>
      <c r="G2895" s="177" t="s">
        <v>245</v>
      </c>
      <c r="H2895" s="177">
        <v>3.8</v>
      </c>
      <c r="I2895" s="177">
        <v>0</v>
      </c>
      <c r="J2895" s="177" t="s">
        <v>193</v>
      </c>
      <c r="K2895" s="177" t="s">
        <v>194</v>
      </c>
      <c r="L2895" s="177" t="s">
        <v>194</v>
      </c>
      <c r="M2895" s="177" t="s">
        <v>2184</v>
      </c>
    </row>
    <row r="2896" spans="1:13" x14ac:dyDescent="0.25">
      <c r="A2896" s="179">
        <v>43277</v>
      </c>
      <c r="B2896" s="177">
        <v>4505</v>
      </c>
      <c r="C2896" s="177" t="str">
        <f>VLOOKUP(B2896,'Chart of Accounts'!A:B,2,FALSE)</f>
        <v>Bank Charges</v>
      </c>
      <c r="D2896" s="177" t="s">
        <v>265</v>
      </c>
      <c r="E2896" s="177" t="s">
        <v>264</v>
      </c>
      <c r="F2896" s="177" t="s">
        <v>1442</v>
      </c>
      <c r="G2896" s="177" t="s">
        <v>245</v>
      </c>
      <c r="H2896" s="177">
        <v>3.8</v>
      </c>
      <c r="I2896" s="177">
        <v>0</v>
      </c>
      <c r="J2896" s="177" t="s">
        <v>193</v>
      </c>
      <c r="K2896" s="177" t="s">
        <v>194</v>
      </c>
      <c r="L2896" s="177" t="s">
        <v>194</v>
      </c>
      <c r="M2896" s="177" t="s">
        <v>2184</v>
      </c>
    </row>
    <row r="2897" spans="1:13" x14ac:dyDescent="0.25">
      <c r="A2897" s="179">
        <v>43277</v>
      </c>
      <c r="B2897" s="177">
        <v>4505</v>
      </c>
      <c r="C2897" s="177" t="str">
        <f>VLOOKUP(B2897,'Chart of Accounts'!A:B,2,FALSE)</f>
        <v>Bank Charges</v>
      </c>
      <c r="D2897" s="177" t="s">
        <v>265</v>
      </c>
      <c r="E2897" s="177" t="s">
        <v>264</v>
      </c>
      <c r="F2897" s="177" t="s">
        <v>2180</v>
      </c>
      <c r="G2897" s="177" t="s">
        <v>245</v>
      </c>
      <c r="H2897" s="177">
        <v>3.8</v>
      </c>
      <c r="I2897" s="177">
        <v>0</v>
      </c>
      <c r="J2897" s="177" t="s">
        <v>193</v>
      </c>
      <c r="K2897" s="177" t="s">
        <v>194</v>
      </c>
      <c r="L2897" s="177" t="s">
        <v>194</v>
      </c>
      <c r="M2897" s="177" t="s">
        <v>2184</v>
      </c>
    </row>
    <row r="2898" spans="1:13" x14ac:dyDescent="0.25">
      <c r="A2898" s="179">
        <v>43277</v>
      </c>
      <c r="B2898" s="177">
        <v>4505</v>
      </c>
      <c r="C2898" s="177" t="str">
        <f>VLOOKUP(B2898,'Chart of Accounts'!A:B,2,FALSE)</f>
        <v>Bank Charges</v>
      </c>
      <c r="D2898" s="177" t="s">
        <v>265</v>
      </c>
      <c r="E2898" s="177" t="s">
        <v>264</v>
      </c>
      <c r="F2898" s="177" t="s">
        <v>417</v>
      </c>
      <c r="G2898" s="177" t="s">
        <v>245</v>
      </c>
      <c r="H2898" s="177">
        <v>3.8</v>
      </c>
      <c r="I2898" s="177">
        <v>0</v>
      </c>
      <c r="J2898" s="177" t="s">
        <v>193</v>
      </c>
      <c r="K2898" s="177" t="s">
        <v>194</v>
      </c>
      <c r="L2898" s="177" t="s">
        <v>194</v>
      </c>
      <c r="M2898" s="177" t="s">
        <v>2184</v>
      </c>
    </row>
    <row r="2899" spans="1:13" x14ac:dyDescent="0.25">
      <c r="A2899" s="179">
        <v>43277</v>
      </c>
      <c r="B2899" s="177">
        <v>4505</v>
      </c>
      <c r="C2899" s="177" t="str">
        <f>VLOOKUP(B2899,'Chart of Accounts'!A:B,2,FALSE)</f>
        <v>Bank Charges</v>
      </c>
      <c r="D2899" s="177" t="s">
        <v>265</v>
      </c>
      <c r="E2899" s="177" t="s">
        <v>264</v>
      </c>
      <c r="F2899" s="177" t="s">
        <v>401</v>
      </c>
      <c r="G2899" s="177" t="s">
        <v>245</v>
      </c>
      <c r="H2899" s="177">
        <v>3.8</v>
      </c>
      <c r="I2899" s="177">
        <v>0</v>
      </c>
      <c r="J2899" s="177" t="s">
        <v>193</v>
      </c>
      <c r="K2899" s="177" t="s">
        <v>194</v>
      </c>
      <c r="L2899" s="177" t="s">
        <v>194</v>
      </c>
      <c r="M2899" s="177" t="s">
        <v>2184</v>
      </c>
    </row>
    <row r="2900" spans="1:13" x14ac:dyDescent="0.25">
      <c r="A2900" s="179">
        <v>43277</v>
      </c>
      <c r="B2900" s="177">
        <v>4505</v>
      </c>
      <c r="C2900" s="177" t="str">
        <f>VLOOKUP(B2900,'Chart of Accounts'!A:B,2,FALSE)</f>
        <v>Bank Charges</v>
      </c>
      <c r="D2900" s="177" t="s">
        <v>265</v>
      </c>
      <c r="E2900" s="177" t="s">
        <v>264</v>
      </c>
      <c r="F2900" s="177" t="s">
        <v>398</v>
      </c>
      <c r="G2900" s="177" t="s">
        <v>245</v>
      </c>
      <c r="H2900" s="177">
        <v>3.8</v>
      </c>
      <c r="I2900" s="177">
        <v>0</v>
      </c>
      <c r="J2900" s="177" t="s">
        <v>193</v>
      </c>
      <c r="K2900" s="177" t="s">
        <v>194</v>
      </c>
      <c r="L2900" s="177" t="s">
        <v>194</v>
      </c>
      <c r="M2900" s="177" t="s">
        <v>2184</v>
      </c>
    </row>
    <row r="2901" spans="1:13" x14ac:dyDescent="0.25">
      <c r="A2901" s="179">
        <v>43277</v>
      </c>
      <c r="B2901" s="177">
        <v>4505</v>
      </c>
      <c r="C2901" s="177" t="str">
        <f>VLOOKUP(B2901,'Chart of Accounts'!A:B,2,FALSE)</f>
        <v>Bank Charges</v>
      </c>
      <c r="D2901" s="177" t="s">
        <v>265</v>
      </c>
      <c r="E2901" s="177" t="s">
        <v>264</v>
      </c>
      <c r="F2901" s="177" t="s">
        <v>397</v>
      </c>
      <c r="G2901" s="177" t="s">
        <v>245</v>
      </c>
      <c r="H2901" s="177">
        <v>3.8</v>
      </c>
      <c r="I2901" s="177">
        <v>0</v>
      </c>
      <c r="J2901" s="177" t="s">
        <v>193</v>
      </c>
      <c r="K2901" s="177" t="s">
        <v>194</v>
      </c>
      <c r="L2901" s="177" t="s">
        <v>194</v>
      </c>
      <c r="M2901" s="177" t="s">
        <v>2184</v>
      </c>
    </row>
    <row r="2902" spans="1:13" x14ac:dyDescent="0.25">
      <c r="A2902" s="179">
        <v>43277</v>
      </c>
      <c r="B2902" s="177">
        <v>4505</v>
      </c>
      <c r="C2902" s="177" t="str">
        <f>VLOOKUP(B2902,'Chart of Accounts'!A:B,2,FALSE)</f>
        <v>Bank Charges</v>
      </c>
      <c r="D2902" s="177" t="s">
        <v>265</v>
      </c>
      <c r="E2902" s="177" t="s">
        <v>264</v>
      </c>
      <c r="F2902" s="177" t="s">
        <v>2063</v>
      </c>
      <c r="G2902" s="177" t="s">
        <v>245</v>
      </c>
      <c r="H2902" s="177">
        <v>3.8</v>
      </c>
      <c r="I2902" s="177">
        <v>0</v>
      </c>
      <c r="J2902" s="177" t="s">
        <v>193</v>
      </c>
      <c r="K2902" s="177" t="s">
        <v>194</v>
      </c>
      <c r="L2902" s="177" t="s">
        <v>194</v>
      </c>
      <c r="M2902" s="177" t="s">
        <v>2184</v>
      </c>
    </row>
    <row r="2903" spans="1:13" x14ac:dyDescent="0.25">
      <c r="A2903" s="179">
        <v>43279</v>
      </c>
      <c r="B2903" s="177">
        <v>4505</v>
      </c>
      <c r="C2903" s="177" t="str">
        <f>VLOOKUP(B2903,'Chart of Accounts'!A:B,2,FALSE)</f>
        <v>Bank Charges</v>
      </c>
      <c r="D2903" s="177" t="s">
        <v>265</v>
      </c>
      <c r="E2903" s="177" t="s">
        <v>264</v>
      </c>
      <c r="F2903" s="177" t="s">
        <v>2183</v>
      </c>
      <c r="G2903" s="177" t="s">
        <v>245</v>
      </c>
      <c r="H2903" s="177">
        <v>3.8</v>
      </c>
      <c r="I2903" s="177">
        <v>0</v>
      </c>
      <c r="J2903" s="177" t="s">
        <v>193</v>
      </c>
      <c r="K2903" s="177" t="s">
        <v>194</v>
      </c>
      <c r="L2903" s="177" t="s">
        <v>194</v>
      </c>
      <c r="M2903" s="177" t="s">
        <v>2182</v>
      </c>
    </row>
    <row r="2904" spans="1:13" x14ac:dyDescent="0.25">
      <c r="A2904" s="179">
        <v>43279</v>
      </c>
      <c r="B2904" s="177">
        <v>4505</v>
      </c>
      <c r="C2904" s="177" t="str">
        <f>VLOOKUP(B2904,'Chart of Accounts'!A:B,2,FALSE)</f>
        <v>Bank Charges</v>
      </c>
      <c r="D2904" s="177" t="s">
        <v>265</v>
      </c>
      <c r="E2904" s="177" t="s">
        <v>264</v>
      </c>
      <c r="F2904" s="177" t="s">
        <v>2181</v>
      </c>
      <c r="G2904" s="177" t="s">
        <v>245</v>
      </c>
      <c r="H2904" s="177">
        <v>3.8</v>
      </c>
      <c r="I2904" s="177">
        <v>0</v>
      </c>
      <c r="J2904" s="177" t="s">
        <v>193</v>
      </c>
      <c r="K2904" s="177" t="s">
        <v>194</v>
      </c>
      <c r="L2904" s="177" t="s">
        <v>194</v>
      </c>
      <c r="M2904" s="177" t="s">
        <v>2179</v>
      </c>
    </row>
    <row r="2905" spans="1:13" x14ac:dyDescent="0.25">
      <c r="A2905" s="179">
        <v>43279</v>
      </c>
      <c r="B2905" s="177">
        <v>4505</v>
      </c>
      <c r="C2905" s="177" t="str">
        <f>VLOOKUP(B2905,'Chart of Accounts'!A:B,2,FALSE)</f>
        <v>Bank Charges</v>
      </c>
      <c r="D2905" s="177" t="s">
        <v>265</v>
      </c>
      <c r="E2905" s="177" t="s">
        <v>264</v>
      </c>
      <c r="F2905" s="177" t="s">
        <v>2180</v>
      </c>
      <c r="G2905" s="177" t="s">
        <v>245</v>
      </c>
      <c r="H2905" s="177">
        <v>3.8</v>
      </c>
      <c r="I2905" s="177">
        <v>0</v>
      </c>
      <c r="J2905" s="177" t="s">
        <v>193</v>
      </c>
      <c r="K2905" s="177" t="s">
        <v>194</v>
      </c>
      <c r="L2905" s="177" t="s">
        <v>194</v>
      </c>
      <c r="M2905" s="177" t="s">
        <v>2179</v>
      </c>
    </row>
    <row r="2906" spans="1:13" x14ac:dyDescent="0.25">
      <c r="A2906" s="179">
        <v>43279</v>
      </c>
      <c r="B2906" s="177">
        <v>4505</v>
      </c>
      <c r="C2906" s="177" t="str">
        <f>VLOOKUP(B2906,'Chart of Accounts'!A:B,2,FALSE)</f>
        <v>Bank Charges</v>
      </c>
      <c r="D2906" s="177" t="s">
        <v>265</v>
      </c>
      <c r="E2906" s="177" t="s">
        <v>264</v>
      </c>
      <c r="F2906" s="177" t="s">
        <v>401</v>
      </c>
      <c r="G2906" s="177" t="s">
        <v>245</v>
      </c>
      <c r="H2906" s="177">
        <v>3.8</v>
      </c>
      <c r="I2906" s="177">
        <v>0</v>
      </c>
      <c r="J2906" s="177" t="s">
        <v>193</v>
      </c>
      <c r="K2906" s="177" t="s">
        <v>194</v>
      </c>
      <c r="L2906" s="177" t="s">
        <v>194</v>
      </c>
      <c r="M2906" s="177" t="s">
        <v>2179</v>
      </c>
    </row>
    <row r="2907" spans="1:13" x14ac:dyDescent="0.25">
      <c r="A2907" s="179">
        <v>42917</v>
      </c>
      <c r="B2907" s="177">
        <v>4510</v>
      </c>
      <c r="C2907" s="177" t="str">
        <f>VLOOKUP(B2907,'Chart of Accounts'!A:B,2,FALSE)</f>
        <v>Capital Charges</v>
      </c>
      <c r="D2907" s="177" t="s">
        <v>265</v>
      </c>
      <c r="E2907" s="177" t="s">
        <v>264</v>
      </c>
      <c r="F2907" s="177" t="s">
        <v>2178</v>
      </c>
      <c r="G2907" s="177" t="s">
        <v>245</v>
      </c>
      <c r="H2907" s="178">
        <v>47275.5</v>
      </c>
      <c r="I2907" s="177">
        <v>0</v>
      </c>
      <c r="J2907" s="177" t="s">
        <v>2168</v>
      </c>
      <c r="K2907" s="177" t="s">
        <v>2172</v>
      </c>
      <c r="L2907" s="177" t="s">
        <v>2172</v>
      </c>
      <c r="M2907" s="177" t="s">
        <v>499</v>
      </c>
    </row>
    <row r="2908" spans="1:13" x14ac:dyDescent="0.25">
      <c r="A2908" s="179">
        <v>42948</v>
      </c>
      <c r="B2908" s="177">
        <v>4510</v>
      </c>
      <c r="C2908" s="177" t="str">
        <f>VLOOKUP(B2908,'Chart of Accounts'!A:B,2,FALSE)</f>
        <v>Capital Charges</v>
      </c>
      <c r="D2908" s="177" t="s">
        <v>265</v>
      </c>
      <c r="E2908" s="177" t="s">
        <v>264</v>
      </c>
      <c r="F2908" s="177" t="s">
        <v>2178</v>
      </c>
      <c r="G2908" s="177" t="s">
        <v>245</v>
      </c>
      <c r="H2908" s="178">
        <v>47275.5</v>
      </c>
      <c r="I2908" s="177">
        <v>0</v>
      </c>
      <c r="J2908" s="177" t="s">
        <v>2168</v>
      </c>
      <c r="K2908" s="177" t="s">
        <v>2171</v>
      </c>
      <c r="L2908" s="177" t="s">
        <v>2171</v>
      </c>
      <c r="M2908" s="177" t="s">
        <v>499</v>
      </c>
    </row>
    <row r="2909" spans="1:13" x14ac:dyDescent="0.25">
      <c r="A2909" s="179">
        <v>42979</v>
      </c>
      <c r="B2909" s="177">
        <v>4510</v>
      </c>
      <c r="C2909" s="177" t="str">
        <f>VLOOKUP(B2909,'Chart of Accounts'!A:B,2,FALSE)</f>
        <v>Capital Charges</v>
      </c>
      <c r="D2909" s="177" t="s">
        <v>265</v>
      </c>
      <c r="E2909" s="177" t="s">
        <v>264</v>
      </c>
      <c r="F2909" s="177" t="s">
        <v>2178</v>
      </c>
      <c r="G2909" s="177" t="s">
        <v>245</v>
      </c>
      <c r="H2909" s="178">
        <v>47275.5</v>
      </c>
      <c r="I2909" s="177">
        <v>0</v>
      </c>
      <c r="J2909" s="177" t="s">
        <v>2168</v>
      </c>
      <c r="K2909" s="177" t="s">
        <v>2171</v>
      </c>
      <c r="L2909" s="177" t="s">
        <v>2171</v>
      </c>
      <c r="M2909" s="177" t="s">
        <v>499</v>
      </c>
    </row>
    <row r="2910" spans="1:13" x14ac:dyDescent="0.25">
      <c r="A2910" s="179">
        <v>43009</v>
      </c>
      <c r="B2910" s="177">
        <v>4510</v>
      </c>
      <c r="C2910" s="177" t="str">
        <f>VLOOKUP(B2910,'Chart of Accounts'!A:B,2,FALSE)</f>
        <v>Capital Charges</v>
      </c>
      <c r="D2910" s="177" t="s">
        <v>265</v>
      </c>
      <c r="E2910" s="177" t="s">
        <v>264</v>
      </c>
      <c r="F2910" s="177" t="s">
        <v>2178</v>
      </c>
      <c r="G2910" s="177" t="s">
        <v>245</v>
      </c>
      <c r="H2910" s="178">
        <v>47275.5</v>
      </c>
      <c r="I2910" s="177">
        <v>0</v>
      </c>
      <c r="J2910" s="177" t="s">
        <v>2168</v>
      </c>
      <c r="K2910" s="177" t="s">
        <v>189</v>
      </c>
      <c r="L2910" s="177" t="s">
        <v>189</v>
      </c>
      <c r="M2910" s="177" t="s">
        <v>499</v>
      </c>
    </row>
    <row r="2911" spans="1:13" x14ac:dyDescent="0.25">
      <c r="A2911" s="179">
        <v>43040</v>
      </c>
      <c r="B2911" s="177">
        <v>4510</v>
      </c>
      <c r="C2911" s="177" t="str">
        <f>VLOOKUP(B2911,'Chart of Accounts'!A:B,2,FALSE)</f>
        <v>Capital Charges</v>
      </c>
      <c r="D2911" s="177" t="s">
        <v>265</v>
      </c>
      <c r="E2911" s="177" t="s">
        <v>264</v>
      </c>
      <c r="F2911" s="177" t="s">
        <v>2175</v>
      </c>
      <c r="G2911" s="177" t="s">
        <v>245</v>
      </c>
      <c r="H2911" s="178">
        <v>47275.5</v>
      </c>
      <c r="I2911" s="177">
        <v>0</v>
      </c>
      <c r="J2911" s="177" t="s">
        <v>2168</v>
      </c>
      <c r="K2911" s="177" t="s">
        <v>189</v>
      </c>
      <c r="L2911" s="177" t="s">
        <v>189</v>
      </c>
      <c r="M2911" s="177" t="s">
        <v>499</v>
      </c>
    </row>
    <row r="2912" spans="1:13" x14ac:dyDescent="0.25">
      <c r="A2912" s="179">
        <v>43070</v>
      </c>
      <c r="B2912" s="177">
        <v>4510</v>
      </c>
      <c r="C2912" s="177" t="str">
        <f>VLOOKUP(B2912,'Chart of Accounts'!A:B,2,FALSE)</f>
        <v>Capital Charges</v>
      </c>
      <c r="D2912" s="177" t="s">
        <v>265</v>
      </c>
      <c r="E2912" s="177" t="s">
        <v>264</v>
      </c>
      <c r="F2912" s="177" t="s">
        <v>2175</v>
      </c>
      <c r="G2912" s="177" t="s">
        <v>245</v>
      </c>
      <c r="H2912" s="178">
        <v>47275.5</v>
      </c>
      <c r="I2912" s="177">
        <v>0</v>
      </c>
      <c r="J2912" s="177" t="s">
        <v>2168</v>
      </c>
      <c r="K2912" s="177" t="s">
        <v>189</v>
      </c>
      <c r="L2912" s="177" t="s">
        <v>189</v>
      </c>
      <c r="M2912" s="177" t="s">
        <v>499</v>
      </c>
    </row>
    <row r="2913" spans="1:13" x14ac:dyDescent="0.25">
      <c r="A2913" s="179">
        <v>43100</v>
      </c>
      <c r="B2913" s="177">
        <v>4510</v>
      </c>
      <c r="C2913" s="177" t="str">
        <f>VLOOKUP(B2913,'Chart of Accounts'!A:B,2,FALSE)</f>
        <v>Capital Charges</v>
      </c>
      <c r="D2913" s="177" t="s">
        <v>265</v>
      </c>
      <c r="E2913" s="177" t="s">
        <v>264</v>
      </c>
      <c r="F2913" s="177" t="s">
        <v>2177</v>
      </c>
      <c r="G2913" s="177" t="s">
        <v>245</v>
      </c>
      <c r="H2913" s="177">
        <v>-3</v>
      </c>
      <c r="I2913" s="177">
        <v>0</v>
      </c>
      <c r="J2913" s="177" t="s">
        <v>189</v>
      </c>
      <c r="K2913" s="177" t="s">
        <v>2168</v>
      </c>
      <c r="L2913" s="177" t="s">
        <v>2168</v>
      </c>
      <c r="M2913" s="177" t="s">
        <v>2176</v>
      </c>
    </row>
    <row r="2914" spans="1:13" x14ac:dyDescent="0.25">
      <c r="A2914" s="179">
        <v>43101</v>
      </c>
      <c r="B2914" s="177">
        <v>4510</v>
      </c>
      <c r="C2914" s="177" t="str">
        <f>VLOOKUP(B2914,'Chart of Accounts'!A:B,2,FALSE)</f>
        <v>Capital Charges</v>
      </c>
      <c r="D2914" s="177" t="s">
        <v>265</v>
      </c>
      <c r="E2914" s="177" t="s">
        <v>264</v>
      </c>
      <c r="F2914" s="177" t="s">
        <v>2175</v>
      </c>
      <c r="G2914" s="177" t="s">
        <v>245</v>
      </c>
      <c r="H2914" s="178">
        <v>47275.5</v>
      </c>
      <c r="I2914" s="177">
        <v>0</v>
      </c>
      <c r="J2914" s="177" t="s">
        <v>2168</v>
      </c>
      <c r="K2914" s="177" t="s">
        <v>189</v>
      </c>
      <c r="L2914" s="177" t="s">
        <v>189</v>
      </c>
      <c r="M2914" s="177" t="s">
        <v>499</v>
      </c>
    </row>
    <row r="2915" spans="1:13" x14ac:dyDescent="0.25">
      <c r="A2915" s="179">
        <v>43132</v>
      </c>
      <c r="B2915" s="177">
        <v>4510</v>
      </c>
      <c r="C2915" s="177" t="str">
        <f>VLOOKUP(B2915,'Chart of Accounts'!A:B,2,FALSE)</f>
        <v>Capital Charges</v>
      </c>
      <c r="D2915" s="177" t="s">
        <v>265</v>
      </c>
      <c r="E2915" s="177" t="s">
        <v>264</v>
      </c>
      <c r="F2915" s="177" t="s">
        <v>2175</v>
      </c>
      <c r="G2915" s="177" t="s">
        <v>245</v>
      </c>
      <c r="H2915" s="178">
        <v>47275.5</v>
      </c>
      <c r="I2915" s="177">
        <v>0</v>
      </c>
      <c r="J2915" s="177" t="s">
        <v>2168</v>
      </c>
      <c r="K2915" s="177" t="s">
        <v>188</v>
      </c>
      <c r="L2915" s="177" t="s">
        <v>188</v>
      </c>
      <c r="M2915" s="177" t="s">
        <v>499</v>
      </c>
    </row>
    <row r="2916" spans="1:13" x14ac:dyDescent="0.25">
      <c r="A2916" s="179">
        <v>43160</v>
      </c>
      <c r="B2916" s="177">
        <v>4510</v>
      </c>
      <c r="C2916" s="177" t="str">
        <f>VLOOKUP(B2916,'Chart of Accounts'!A:B,2,FALSE)</f>
        <v>Capital Charges</v>
      </c>
      <c r="D2916" s="177" t="s">
        <v>265</v>
      </c>
      <c r="E2916" s="177" t="s">
        <v>264</v>
      </c>
      <c r="F2916" s="177" t="s">
        <v>2175</v>
      </c>
      <c r="G2916" s="177" t="s">
        <v>245</v>
      </c>
      <c r="H2916" s="178">
        <v>47275.5</v>
      </c>
      <c r="I2916" s="177">
        <v>0</v>
      </c>
      <c r="J2916" s="177" t="s">
        <v>2168</v>
      </c>
      <c r="K2916" s="177" t="s">
        <v>188</v>
      </c>
      <c r="L2916" s="177" t="s">
        <v>188</v>
      </c>
      <c r="M2916" s="177" t="s">
        <v>499</v>
      </c>
    </row>
    <row r="2917" spans="1:13" x14ac:dyDescent="0.25">
      <c r="A2917" s="179">
        <v>43191</v>
      </c>
      <c r="B2917" s="177">
        <v>4510</v>
      </c>
      <c r="C2917" s="177" t="str">
        <f>VLOOKUP(B2917,'Chart of Accounts'!A:B,2,FALSE)</f>
        <v>Capital Charges</v>
      </c>
      <c r="D2917" s="177" t="s">
        <v>265</v>
      </c>
      <c r="E2917" s="177" t="s">
        <v>264</v>
      </c>
      <c r="F2917" s="177" t="s">
        <v>2175</v>
      </c>
      <c r="G2917" s="177" t="s">
        <v>245</v>
      </c>
      <c r="H2917" s="178">
        <v>47275.5</v>
      </c>
      <c r="I2917" s="177">
        <v>0</v>
      </c>
      <c r="J2917" s="177" t="s">
        <v>2168</v>
      </c>
      <c r="K2917" s="177" t="s">
        <v>188</v>
      </c>
      <c r="L2917" s="177" t="s">
        <v>188</v>
      </c>
      <c r="M2917" s="177" t="s">
        <v>499</v>
      </c>
    </row>
    <row r="2918" spans="1:13" x14ac:dyDescent="0.25">
      <c r="A2918" s="179">
        <v>43221</v>
      </c>
      <c r="B2918" s="177">
        <v>4510</v>
      </c>
      <c r="C2918" s="177" t="str">
        <f>VLOOKUP(B2918,'Chart of Accounts'!A:B,2,FALSE)</f>
        <v>Capital Charges</v>
      </c>
      <c r="D2918" s="177" t="s">
        <v>265</v>
      </c>
      <c r="E2918" s="177" t="s">
        <v>264</v>
      </c>
      <c r="F2918" s="177" t="s">
        <v>2175</v>
      </c>
      <c r="G2918" s="177" t="s">
        <v>245</v>
      </c>
      <c r="H2918" s="178">
        <v>47275.5</v>
      </c>
      <c r="I2918" s="177">
        <v>0</v>
      </c>
      <c r="J2918" s="177" t="s">
        <v>2168</v>
      </c>
      <c r="K2918" s="177" t="s">
        <v>188</v>
      </c>
      <c r="L2918" s="177" t="s">
        <v>188</v>
      </c>
      <c r="M2918" s="177" t="s">
        <v>499</v>
      </c>
    </row>
    <row r="2919" spans="1:13" x14ac:dyDescent="0.25">
      <c r="A2919" s="179">
        <v>43252</v>
      </c>
      <c r="B2919" s="177">
        <v>4510</v>
      </c>
      <c r="C2919" s="177" t="str">
        <f>VLOOKUP(B2919,'Chart of Accounts'!A:B,2,FALSE)</f>
        <v>Capital Charges</v>
      </c>
      <c r="D2919" s="177" t="s">
        <v>265</v>
      </c>
      <c r="E2919" s="177" t="s">
        <v>264</v>
      </c>
      <c r="F2919" s="177" t="s">
        <v>2175</v>
      </c>
      <c r="G2919" s="177" t="s">
        <v>245</v>
      </c>
      <c r="H2919" s="178">
        <v>47275.5</v>
      </c>
      <c r="I2919" s="177">
        <v>0</v>
      </c>
      <c r="J2919" s="177" t="s">
        <v>2168</v>
      </c>
      <c r="K2919" s="177" t="s">
        <v>188</v>
      </c>
      <c r="L2919" s="177" t="s">
        <v>188</v>
      </c>
      <c r="M2919" s="177" t="s">
        <v>499</v>
      </c>
    </row>
    <row r="2920" spans="1:13" x14ac:dyDescent="0.25">
      <c r="A2920" s="179">
        <v>43281</v>
      </c>
      <c r="B2920" s="177">
        <v>4510</v>
      </c>
      <c r="C2920" s="177" t="str">
        <f>VLOOKUP(B2920,'Chart of Accounts'!A:B,2,FALSE)</f>
        <v>Capital Charges</v>
      </c>
      <c r="D2920" s="177" t="s">
        <v>265</v>
      </c>
      <c r="E2920" s="177" t="s">
        <v>264</v>
      </c>
      <c r="F2920" s="177" t="s">
        <v>2174</v>
      </c>
      <c r="G2920" s="177" t="s">
        <v>245</v>
      </c>
      <c r="H2920" s="177">
        <v>-3</v>
      </c>
      <c r="I2920" s="177">
        <v>0</v>
      </c>
      <c r="J2920" s="177" t="s">
        <v>188</v>
      </c>
      <c r="K2920" s="177" t="s">
        <v>189</v>
      </c>
      <c r="L2920" s="177" t="s">
        <v>189</v>
      </c>
      <c r="M2920" s="177" t="s">
        <v>2173</v>
      </c>
    </row>
    <row r="2921" spans="1:13" x14ac:dyDescent="0.25">
      <c r="A2921" s="179">
        <v>42917</v>
      </c>
      <c r="B2921" s="177">
        <v>4520</v>
      </c>
      <c r="C2921" s="177" t="str">
        <f>VLOOKUP(B2921,'Chart of Accounts'!A:B,2,FALSE)</f>
        <v>Allocations</v>
      </c>
      <c r="D2921" s="177" t="s">
        <v>265</v>
      </c>
      <c r="E2921" s="177" t="s">
        <v>264</v>
      </c>
      <c r="F2921" s="177" t="s">
        <v>2170</v>
      </c>
      <c r="G2921" s="177" t="s">
        <v>245</v>
      </c>
      <c r="H2921" s="178">
        <v>-8514.83</v>
      </c>
      <c r="I2921" s="177">
        <v>0</v>
      </c>
      <c r="J2921" s="177" t="s">
        <v>2168</v>
      </c>
      <c r="K2921" s="177" t="s">
        <v>2172</v>
      </c>
      <c r="L2921" s="177" t="s">
        <v>2172</v>
      </c>
      <c r="M2921" s="177" t="s">
        <v>505</v>
      </c>
    </row>
    <row r="2922" spans="1:13" x14ac:dyDescent="0.25">
      <c r="A2922" s="179">
        <v>42948</v>
      </c>
      <c r="B2922" s="177">
        <v>4520</v>
      </c>
      <c r="C2922" s="177" t="str">
        <f>VLOOKUP(B2922,'Chart of Accounts'!A:B,2,FALSE)</f>
        <v>Allocations</v>
      </c>
      <c r="D2922" s="177" t="s">
        <v>265</v>
      </c>
      <c r="E2922" s="177" t="s">
        <v>264</v>
      </c>
      <c r="F2922" s="177" t="s">
        <v>2170</v>
      </c>
      <c r="G2922" s="177" t="s">
        <v>245</v>
      </c>
      <c r="H2922" s="178">
        <v>-8514.83</v>
      </c>
      <c r="I2922" s="177">
        <v>0</v>
      </c>
      <c r="J2922" s="177" t="s">
        <v>2168</v>
      </c>
      <c r="K2922" s="177" t="s">
        <v>2171</v>
      </c>
      <c r="L2922" s="177" t="s">
        <v>2171</v>
      </c>
      <c r="M2922" s="177" t="s">
        <v>505</v>
      </c>
    </row>
    <row r="2923" spans="1:13" x14ac:dyDescent="0.25">
      <c r="A2923" s="179">
        <v>42979</v>
      </c>
      <c r="B2923" s="177">
        <v>4520</v>
      </c>
      <c r="C2923" s="177" t="str">
        <f>VLOOKUP(B2923,'Chart of Accounts'!A:B,2,FALSE)</f>
        <v>Allocations</v>
      </c>
      <c r="D2923" s="177" t="s">
        <v>265</v>
      </c>
      <c r="E2923" s="177" t="s">
        <v>264</v>
      </c>
      <c r="F2923" s="177" t="s">
        <v>2170</v>
      </c>
      <c r="G2923" s="177" t="s">
        <v>245</v>
      </c>
      <c r="H2923" s="178">
        <v>-8514.83</v>
      </c>
      <c r="I2923" s="177">
        <v>0</v>
      </c>
      <c r="J2923" s="177" t="s">
        <v>2168</v>
      </c>
      <c r="K2923" s="177" t="s">
        <v>2171</v>
      </c>
      <c r="L2923" s="177" t="s">
        <v>2171</v>
      </c>
      <c r="M2923" s="177" t="s">
        <v>505</v>
      </c>
    </row>
    <row r="2924" spans="1:13" x14ac:dyDescent="0.25">
      <c r="A2924" s="179">
        <v>43009</v>
      </c>
      <c r="B2924" s="177">
        <v>4520</v>
      </c>
      <c r="C2924" s="177" t="str">
        <f>VLOOKUP(B2924,'Chart of Accounts'!A:B,2,FALSE)</f>
        <v>Allocations</v>
      </c>
      <c r="D2924" s="177" t="s">
        <v>265</v>
      </c>
      <c r="E2924" s="177" t="s">
        <v>264</v>
      </c>
      <c r="F2924" s="177" t="s">
        <v>2170</v>
      </c>
      <c r="G2924" s="177" t="s">
        <v>245</v>
      </c>
      <c r="H2924" s="178">
        <v>-8514.83</v>
      </c>
      <c r="I2924" s="177">
        <v>0</v>
      </c>
      <c r="J2924" s="177" t="s">
        <v>2168</v>
      </c>
      <c r="K2924" s="177" t="s">
        <v>189</v>
      </c>
      <c r="L2924" s="177" t="s">
        <v>189</v>
      </c>
      <c r="M2924" s="177" t="s">
        <v>505</v>
      </c>
    </row>
    <row r="2925" spans="1:13" x14ac:dyDescent="0.25">
      <c r="A2925" s="179">
        <v>43040</v>
      </c>
      <c r="B2925" s="177">
        <v>4520</v>
      </c>
      <c r="C2925" s="177" t="str">
        <f>VLOOKUP(B2925,'Chart of Accounts'!A:B,2,FALSE)</f>
        <v>Allocations</v>
      </c>
      <c r="D2925" s="177" t="s">
        <v>265</v>
      </c>
      <c r="E2925" s="177" t="s">
        <v>264</v>
      </c>
      <c r="F2925" s="177" t="s">
        <v>2169</v>
      </c>
      <c r="G2925" s="177" t="s">
        <v>245</v>
      </c>
      <c r="H2925" s="178">
        <v>-8514.83</v>
      </c>
      <c r="I2925" s="177">
        <v>0</v>
      </c>
      <c r="J2925" s="177" t="s">
        <v>2168</v>
      </c>
      <c r="K2925" s="177" t="s">
        <v>189</v>
      </c>
      <c r="L2925" s="177" t="s">
        <v>189</v>
      </c>
      <c r="M2925" s="177" t="s">
        <v>505</v>
      </c>
    </row>
    <row r="2926" spans="1:13" x14ac:dyDescent="0.25">
      <c r="A2926" s="179">
        <v>43070</v>
      </c>
      <c r="B2926" s="177">
        <v>4520</v>
      </c>
      <c r="C2926" s="177" t="str">
        <f>VLOOKUP(B2926,'Chart of Accounts'!A:B,2,FALSE)</f>
        <v>Allocations</v>
      </c>
      <c r="D2926" s="177" t="s">
        <v>265</v>
      </c>
      <c r="E2926" s="177" t="s">
        <v>264</v>
      </c>
      <c r="F2926" s="177" t="s">
        <v>2169</v>
      </c>
      <c r="G2926" s="177" t="s">
        <v>245</v>
      </c>
      <c r="H2926" s="178">
        <v>-8514.83</v>
      </c>
      <c r="I2926" s="177">
        <v>0</v>
      </c>
      <c r="J2926" s="177" t="s">
        <v>2168</v>
      </c>
      <c r="K2926" s="177" t="s">
        <v>189</v>
      </c>
      <c r="L2926" s="177" t="s">
        <v>189</v>
      </c>
      <c r="M2926" s="177" t="s">
        <v>505</v>
      </c>
    </row>
    <row r="2927" spans="1:13" x14ac:dyDescent="0.25">
      <c r="A2927" s="179">
        <v>43101</v>
      </c>
      <c r="B2927" s="177">
        <v>4520</v>
      </c>
      <c r="C2927" s="177" t="str">
        <f>VLOOKUP(B2927,'Chart of Accounts'!A:B,2,FALSE)</f>
        <v>Allocations</v>
      </c>
      <c r="D2927" s="177" t="s">
        <v>265</v>
      </c>
      <c r="E2927" s="177" t="s">
        <v>264</v>
      </c>
      <c r="F2927" s="177" t="s">
        <v>2169</v>
      </c>
      <c r="G2927" s="177" t="s">
        <v>245</v>
      </c>
      <c r="H2927" s="178">
        <v>-8514.83</v>
      </c>
      <c r="I2927" s="177">
        <v>0</v>
      </c>
      <c r="J2927" s="177" t="s">
        <v>2168</v>
      </c>
      <c r="K2927" s="177" t="s">
        <v>189</v>
      </c>
      <c r="L2927" s="177" t="s">
        <v>189</v>
      </c>
      <c r="M2927" s="177" t="s">
        <v>505</v>
      </c>
    </row>
    <row r="2928" spans="1:13" x14ac:dyDescent="0.25">
      <c r="A2928" s="179">
        <v>43132</v>
      </c>
      <c r="B2928" s="177">
        <v>4520</v>
      </c>
      <c r="C2928" s="177" t="str">
        <f>VLOOKUP(B2928,'Chart of Accounts'!A:B,2,FALSE)</f>
        <v>Allocations</v>
      </c>
      <c r="D2928" s="177" t="s">
        <v>265</v>
      </c>
      <c r="E2928" s="177" t="s">
        <v>264</v>
      </c>
      <c r="F2928" s="177" t="s">
        <v>2169</v>
      </c>
      <c r="G2928" s="177" t="s">
        <v>245</v>
      </c>
      <c r="H2928" s="178">
        <v>-8514.83</v>
      </c>
      <c r="I2928" s="177">
        <v>0</v>
      </c>
      <c r="J2928" s="177" t="s">
        <v>2168</v>
      </c>
      <c r="K2928" s="177" t="s">
        <v>188</v>
      </c>
      <c r="L2928" s="177" t="s">
        <v>188</v>
      </c>
      <c r="M2928" s="177" t="s">
        <v>505</v>
      </c>
    </row>
    <row r="2929" spans="1:13" x14ac:dyDescent="0.25">
      <c r="A2929" s="179">
        <v>43160</v>
      </c>
      <c r="B2929" s="177">
        <v>4520</v>
      </c>
      <c r="C2929" s="177" t="str">
        <f>VLOOKUP(B2929,'Chart of Accounts'!A:B,2,FALSE)</f>
        <v>Allocations</v>
      </c>
      <c r="D2929" s="177" t="s">
        <v>265</v>
      </c>
      <c r="E2929" s="177" t="s">
        <v>264</v>
      </c>
      <c r="F2929" s="177" t="s">
        <v>2169</v>
      </c>
      <c r="G2929" s="177" t="s">
        <v>245</v>
      </c>
      <c r="H2929" s="178">
        <v>-8514.83</v>
      </c>
      <c r="I2929" s="177">
        <v>0</v>
      </c>
      <c r="J2929" s="177" t="s">
        <v>2168</v>
      </c>
      <c r="K2929" s="177" t="s">
        <v>188</v>
      </c>
      <c r="L2929" s="177" t="s">
        <v>188</v>
      </c>
      <c r="M2929" s="177" t="s">
        <v>505</v>
      </c>
    </row>
    <row r="2930" spans="1:13" x14ac:dyDescent="0.25">
      <c r="A2930" s="179">
        <v>43191</v>
      </c>
      <c r="B2930" s="177">
        <v>4520</v>
      </c>
      <c r="C2930" s="177" t="str">
        <f>VLOOKUP(B2930,'Chart of Accounts'!A:B,2,FALSE)</f>
        <v>Allocations</v>
      </c>
      <c r="D2930" s="177" t="s">
        <v>265</v>
      </c>
      <c r="E2930" s="177" t="s">
        <v>264</v>
      </c>
      <c r="F2930" s="177" t="s">
        <v>2169</v>
      </c>
      <c r="G2930" s="177" t="s">
        <v>245</v>
      </c>
      <c r="H2930" s="178">
        <v>-8514.83</v>
      </c>
      <c r="I2930" s="177">
        <v>0</v>
      </c>
      <c r="J2930" s="177" t="s">
        <v>2168</v>
      </c>
      <c r="K2930" s="177" t="s">
        <v>188</v>
      </c>
      <c r="L2930" s="177" t="s">
        <v>188</v>
      </c>
      <c r="M2930" s="177" t="s">
        <v>505</v>
      </c>
    </row>
    <row r="2931" spans="1:13" x14ac:dyDescent="0.25">
      <c r="A2931" s="179">
        <v>43221</v>
      </c>
      <c r="B2931" s="177">
        <v>4520</v>
      </c>
      <c r="C2931" s="177" t="str">
        <f>VLOOKUP(B2931,'Chart of Accounts'!A:B,2,FALSE)</f>
        <v>Allocations</v>
      </c>
      <c r="D2931" s="177" t="s">
        <v>265</v>
      </c>
      <c r="E2931" s="177" t="s">
        <v>264</v>
      </c>
      <c r="F2931" s="177" t="s">
        <v>2169</v>
      </c>
      <c r="G2931" s="177" t="s">
        <v>245</v>
      </c>
      <c r="H2931" s="178">
        <v>-8514.83</v>
      </c>
      <c r="I2931" s="177">
        <v>0</v>
      </c>
      <c r="J2931" s="177" t="s">
        <v>2168</v>
      </c>
      <c r="K2931" s="177" t="s">
        <v>188</v>
      </c>
      <c r="L2931" s="177" t="s">
        <v>188</v>
      </c>
      <c r="M2931" s="177" t="s">
        <v>505</v>
      </c>
    </row>
    <row r="2932" spans="1:13" x14ac:dyDescent="0.25">
      <c r="A2932" s="179">
        <v>43252</v>
      </c>
      <c r="B2932" s="177">
        <v>4520</v>
      </c>
      <c r="C2932" s="177" t="str">
        <f>VLOOKUP(B2932,'Chart of Accounts'!A:B,2,FALSE)</f>
        <v>Allocations</v>
      </c>
      <c r="D2932" s="177" t="s">
        <v>265</v>
      </c>
      <c r="E2932" s="177" t="s">
        <v>264</v>
      </c>
      <c r="F2932" s="177" t="s">
        <v>2169</v>
      </c>
      <c r="G2932" s="177" t="s">
        <v>245</v>
      </c>
      <c r="H2932" s="178">
        <v>-8514.83</v>
      </c>
      <c r="I2932" s="177">
        <v>0</v>
      </c>
      <c r="J2932" s="177" t="s">
        <v>2168</v>
      </c>
      <c r="K2932" s="177" t="s">
        <v>188</v>
      </c>
      <c r="L2932" s="177" t="s">
        <v>188</v>
      </c>
      <c r="M2932" s="177" t="s">
        <v>505</v>
      </c>
    </row>
  </sheetData>
  <autoFilter ref="A1:P293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66"/>
  <sheetViews>
    <sheetView workbookViewId="0">
      <selection activeCell="B25" sqref="B25"/>
    </sheetView>
  </sheetViews>
  <sheetFormatPr defaultRowHeight="15" x14ac:dyDescent="0.25"/>
  <cols>
    <col min="1" max="1" width="5" style="177" bestFit="1" customWidth="1"/>
    <col min="2" max="2" width="42.28515625" style="177" bestFit="1" customWidth="1"/>
    <col min="3" max="16384" width="9.140625" style="177"/>
  </cols>
  <sheetData>
    <row r="1" spans="1:2" x14ac:dyDescent="0.25">
      <c r="A1" s="177" t="s">
        <v>4651</v>
      </c>
      <c r="B1" s="177" t="s">
        <v>4650</v>
      </c>
    </row>
    <row r="2" spans="1:2" x14ac:dyDescent="0.25">
      <c r="A2" s="177">
        <v>1000</v>
      </c>
      <c r="B2" s="177" t="s">
        <v>4649</v>
      </c>
    </row>
    <row r="3" spans="1:2" x14ac:dyDescent="0.25">
      <c r="A3" s="177">
        <v>1100</v>
      </c>
      <c r="B3" s="177" t="s">
        <v>498</v>
      </c>
    </row>
    <row r="4" spans="1:2" x14ac:dyDescent="0.25">
      <c r="A4" s="177">
        <v>1101</v>
      </c>
      <c r="B4" s="177" t="s">
        <v>498</v>
      </c>
    </row>
    <row r="5" spans="1:2" x14ac:dyDescent="0.25">
      <c r="A5" s="177">
        <v>1105</v>
      </c>
      <c r="B5" s="177" t="s">
        <v>498</v>
      </c>
    </row>
    <row r="6" spans="1:2" x14ac:dyDescent="0.25">
      <c r="A6" s="177">
        <v>1198</v>
      </c>
      <c r="B6" s="177" t="s">
        <v>4648</v>
      </c>
    </row>
    <row r="7" spans="1:2" x14ac:dyDescent="0.25">
      <c r="A7" s="177">
        <v>1199</v>
      </c>
      <c r="B7" s="177" t="s">
        <v>4648</v>
      </c>
    </row>
    <row r="8" spans="1:2" x14ac:dyDescent="0.25">
      <c r="A8" s="177">
        <v>1200</v>
      </c>
      <c r="B8" s="177" t="s">
        <v>238</v>
      </c>
    </row>
    <row r="9" spans="1:2" x14ac:dyDescent="0.25">
      <c r="A9" s="177">
        <v>1201</v>
      </c>
      <c r="B9" s="177" t="s">
        <v>238</v>
      </c>
    </row>
    <row r="10" spans="1:2" x14ac:dyDescent="0.25">
      <c r="A10" s="177">
        <v>1205</v>
      </c>
      <c r="B10" s="177" t="s">
        <v>238</v>
      </c>
    </row>
    <row r="11" spans="1:2" x14ac:dyDescent="0.25">
      <c r="A11" s="177">
        <v>1210</v>
      </c>
      <c r="B11" s="177" t="s">
        <v>4647</v>
      </c>
    </row>
    <row r="12" spans="1:2" x14ac:dyDescent="0.25">
      <c r="A12" s="177">
        <v>1211</v>
      </c>
      <c r="B12" s="177" t="s">
        <v>4646</v>
      </c>
    </row>
    <row r="13" spans="1:2" x14ac:dyDescent="0.25">
      <c r="A13" s="177">
        <v>1215</v>
      </c>
      <c r="B13" s="177" t="s">
        <v>4645</v>
      </c>
    </row>
    <row r="14" spans="1:2" x14ac:dyDescent="0.25">
      <c r="A14" s="177">
        <v>1220</v>
      </c>
      <c r="B14" s="177" t="s">
        <v>4644</v>
      </c>
    </row>
    <row r="15" spans="1:2" x14ac:dyDescent="0.25">
      <c r="A15" s="177">
        <v>1225</v>
      </c>
      <c r="B15" s="177" t="s">
        <v>4643</v>
      </c>
    </row>
    <row r="16" spans="1:2" x14ac:dyDescent="0.25">
      <c r="A16" s="177">
        <v>1230</v>
      </c>
      <c r="B16" s="177" t="s">
        <v>4642</v>
      </c>
    </row>
    <row r="17" spans="1:2" x14ac:dyDescent="0.25">
      <c r="A17" s="177">
        <v>1298</v>
      </c>
      <c r="B17" s="177" t="s">
        <v>4641</v>
      </c>
    </row>
    <row r="18" spans="1:2" x14ac:dyDescent="0.25">
      <c r="A18" s="177">
        <v>1299</v>
      </c>
      <c r="B18" s="177" t="s">
        <v>4641</v>
      </c>
    </row>
    <row r="19" spans="1:2" x14ac:dyDescent="0.25">
      <c r="A19" s="177">
        <v>1300</v>
      </c>
      <c r="B19" s="177" t="s">
        <v>4640</v>
      </c>
    </row>
    <row r="20" spans="1:2" x14ac:dyDescent="0.25">
      <c r="A20" s="177">
        <v>1301</v>
      </c>
      <c r="B20" s="177" t="s">
        <v>4640</v>
      </c>
    </row>
    <row r="21" spans="1:2" x14ac:dyDescent="0.25">
      <c r="A21" s="177">
        <v>1305</v>
      </c>
      <c r="B21" s="177" t="s">
        <v>4640</v>
      </c>
    </row>
    <row r="22" spans="1:2" x14ac:dyDescent="0.25">
      <c r="A22" s="177">
        <v>1310</v>
      </c>
      <c r="B22" s="177" t="s">
        <v>4639</v>
      </c>
    </row>
    <row r="23" spans="1:2" x14ac:dyDescent="0.25">
      <c r="A23" s="177">
        <v>1315</v>
      </c>
      <c r="B23" s="177" t="s">
        <v>4638</v>
      </c>
    </row>
    <row r="24" spans="1:2" x14ac:dyDescent="0.25">
      <c r="A24" s="177">
        <v>1320</v>
      </c>
      <c r="B24" s="177" t="s">
        <v>4637</v>
      </c>
    </row>
    <row r="25" spans="1:2" x14ac:dyDescent="0.25">
      <c r="A25" s="177">
        <v>1398</v>
      </c>
      <c r="B25" s="177" t="s">
        <v>4636</v>
      </c>
    </row>
    <row r="26" spans="1:2" x14ac:dyDescent="0.25">
      <c r="A26" s="177">
        <v>1399</v>
      </c>
      <c r="B26" s="177" t="s">
        <v>4636</v>
      </c>
    </row>
    <row r="27" spans="1:2" x14ac:dyDescent="0.25">
      <c r="A27" s="177">
        <v>1999</v>
      </c>
      <c r="B27" s="177" t="s">
        <v>4635</v>
      </c>
    </row>
    <row r="28" spans="1:2" x14ac:dyDescent="0.25">
      <c r="A28" s="177">
        <v>2000</v>
      </c>
      <c r="B28" s="177" t="s">
        <v>4634</v>
      </c>
    </row>
    <row r="29" spans="1:2" x14ac:dyDescent="0.25">
      <c r="A29" s="177">
        <v>2001</v>
      </c>
      <c r="B29" s="177" t="s">
        <v>4633</v>
      </c>
    </row>
    <row r="30" spans="1:2" x14ac:dyDescent="0.25">
      <c r="A30" s="177">
        <v>2100</v>
      </c>
      <c r="B30" s="177" t="s">
        <v>4632</v>
      </c>
    </row>
    <row r="31" spans="1:2" x14ac:dyDescent="0.25">
      <c r="A31" s="177">
        <v>2105</v>
      </c>
      <c r="B31" s="177" t="s">
        <v>186</v>
      </c>
    </row>
    <row r="32" spans="1:2" x14ac:dyDescent="0.25">
      <c r="A32" s="177">
        <v>2106</v>
      </c>
      <c r="B32" s="177" t="s">
        <v>4631</v>
      </c>
    </row>
    <row r="33" spans="1:2" x14ac:dyDescent="0.25">
      <c r="A33" s="177">
        <v>2110</v>
      </c>
      <c r="B33" s="177" t="s">
        <v>1138</v>
      </c>
    </row>
    <row r="34" spans="1:2" x14ac:dyDescent="0.25">
      <c r="A34" s="177">
        <v>2115</v>
      </c>
      <c r="B34" s="177" t="s">
        <v>4630</v>
      </c>
    </row>
    <row r="35" spans="1:2" x14ac:dyDescent="0.25">
      <c r="A35" s="177">
        <v>2120</v>
      </c>
      <c r="B35" s="177" t="s">
        <v>692</v>
      </c>
    </row>
    <row r="36" spans="1:2" x14ac:dyDescent="0.25">
      <c r="A36" s="177">
        <v>2125</v>
      </c>
      <c r="B36" s="177" t="s">
        <v>203</v>
      </c>
    </row>
    <row r="37" spans="1:2" x14ac:dyDescent="0.25">
      <c r="A37" s="177">
        <v>2130</v>
      </c>
      <c r="B37" s="177" t="s">
        <v>4629</v>
      </c>
    </row>
    <row r="38" spans="1:2" x14ac:dyDescent="0.25">
      <c r="A38" s="177">
        <v>2135</v>
      </c>
      <c r="B38" s="177" t="s">
        <v>190</v>
      </c>
    </row>
    <row r="39" spans="1:2" x14ac:dyDescent="0.25">
      <c r="A39" s="177">
        <v>2140</v>
      </c>
      <c r="B39" s="177" t="s">
        <v>191</v>
      </c>
    </row>
    <row r="40" spans="1:2" x14ac:dyDescent="0.25">
      <c r="A40" s="177">
        <v>2141</v>
      </c>
      <c r="B40" s="177" t="s">
        <v>4628</v>
      </c>
    </row>
    <row r="41" spans="1:2" x14ac:dyDescent="0.25">
      <c r="A41" s="177">
        <v>2145</v>
      </c>
      <c r="B41" s="177" t="s">
        <v>539</v>
      </c>
    </row>
    <row r="42" spans="1:2" x14ac:dyDescent="0.25">
      <c r="A42" s="177">
        <v>2150</v>
      </c>
      <c r="B42" s="177" t="s">
        <v>4627</v>
      </c>
    </row>
    <row r="43" spans="1:2" x14ac:dyDescent="0.25">
      <c r="A43" s="177">
        <v>2155</v>
      </c>
      <c r="B43" s="177" t="s">
        <v>4626</v>
      </c>
    </row>
    <row r="44" spans="1:2" x14ac:dyDescent="0.25">
      <c r="A44" s="177">
        <v>2160</v>
      </c>
      <c r="B44" s="177" t="s">
        <v>615</v>
      </c>
    </row>
    <row r="45" spans="1:2" x14ac:dyDescent="0.25">
      <c r="A45" s="177">
        <v>2165</v>
      </c>
      <c r="B45" s="177" t="s">
        <v>4625</v>
      </c>
    </row>
    <row r="46" spans="1:2" x14ac:dyDescent="0.25">
      <c r="A46" s="177">
        <v>2170</v>
      </c>
      <c r="B46" s="177" t="s">
        <v>752</v>
      </c>
    </row>
    <row r="47" spans="1:2" x14ac:dyDescent="0.25">
      <c r="A47" s="177">
        <v>2175</v>
      </c>
      <c r="B47" s="177" t="s">
        <v>4624</v>
      </c>
    </row>
    <row r="48" spans="1:2" x14ac:dyDescent="0.25">
      <c r="A48" s="177">
        <v>2199</v>
      </c>
      <c r="B48" s="177" t="s">
        <v>4623</v>
      </c>
    </row>
    <row r="49" spans="1:2" x14ac:dyDescent="0.25">
      <c r="A49" s="177">
        <v>2200</v>
      </c>
      <c r="B49" s="177" t="s">
        <v>4622</v>
      </c>
    </row>
    <row r="50" spans="1:2" x14ac:dyDescent="0.25">
      <c r="A50" s="177">
        <v>2205</v>
      </c>
      <c r="B50" s="177" t="s">
        <v>487</v>
      </c>
    </row>
    <row r="51" spans="1:2" x14ac:dyDescent="0.25">
      <c r="A51" s="177">
        <v>2210</v>
      </c>
      <c r="B51" s="177" t="s">
        <v>4621</v>
      </c>
    </row>
    <row r="52" spans="1:2" x14ac:dyDescent="0.25">
      <c r="A52" s="177">
        <v>2215</v>
      </c>
      <c r="B52" s="177" t="s">
        <v>4620</v>
      </c>
    </row>
    <row r="53" spans="1:2" x14ac:dyDescent="0.25">
      <c r="A53" s="177">
        <v>2220</v>
      </c>
      <c r="B53" s="177" t="s">
        <v>1432</v>
      </c>
    </row>
    <row r="54" spans="1:2" x14ac:dyDescent="0.25">
      <c r="A54" s="177">
        <v>2225</v>
      </c>
      <c r="B54" s="177" t="s">
        <v>202</v>
      </c>
    </row>
    <row r="55" spans="1:2" x14ac:dyDescent="0.25">
      <c r="A55" s="177">
        <v>2226</v>
      </c>
      <c r="B55" s="177" t="s">
        <v>4619</v>
      </c>
    </row>
    <row r="56" spans="1:2" x14ac:dyDescent="0.25">
      <c r="A56" s="177">
        <v>2299</v>
      </c>
      <c r="B56" s="177" t="s">
        <v>4618</v>
      </c>
    </row>
    <row r="57" spans="1:2" x14ac:dyDescent="0.25">
      <c r="A57" s="177">
        <v>2300</v>
      </c>
      <c r="B57" s="177" t="s">
        <v>4617</v>
      </c>
    </row>
    <row r="58" spans="1:2" x14ac:dyDescent="0.25">
      <c r="A58" s="177">
        <v>2305</v>
      </c>
      <c r="B58" s="177" t="s">
        <v>477</v>
      </c>
    </row>
    <row r="59" spans="1:2" x14ac:dyDescent="0.25">
      <c r="A59" s="177">
        <v>2310</v>
      </c>
      <c r="B59" s="177" t="s">
        <v>286</v>
      </c>
    </row>
    <row r="60" spans="1:2" x14ac:dyDescent="0.25">
      <c r="A60" s="177">
        <v>2315</v>
      </c>
      <c r="B60" s="177" t="s">
        <v>292</v>
      </c>
    </row>
    <row r="61" spans="1:2" x14ac:dyDescent="0.25">
      <c r="A61" s="177">
        <v>2399</v>
      </c>
      <c r="B61" s="177" t="s">
        <v>4616</v>
      </c>
    </row>
    <row r="62" spans="1:2" x14ac:dyDescent="0.25">
      <c r="A62" s="177">
        <v>2400</v>
      </c>
      <c r="B62" s="177" t="s">
        <v>4615</v>
      </c>
    </row>
    <row r="63" spans="1:2" x14ac:dyDescent="0.25">
      <c r="A63" s="177">
        <v>2405</v>
      </c>
      <c r="B63" s="177" t="s">
        <v>213</v>
      </c>
    </row>
    <row r="64" spans="1:2" x14ac:dyDescent="0.25">
      <c r="A64" s="177">
        <v>2406</v>
      </c>
      <c r="B64" s="177" t="s">
        <v>4614</v>
      </c>
    </row>
    <row r="65" spans="1:2" x14ac:dyDescent="0.25">
      <c r="A65" s="177">
        <v>2410</v>
      </c>
      <c r="B65" s="177" t="s">
        <v>235</v>
      </c>
    </row>
    <row r="66" spans="1:2" x14ac:dyDescent="0.25">
      <c r="A66" s="177">
        <v>2415</v>
      </c>
      <c r="B66" s="177" t="s">
        <v>4613</v>
      </c>
    </row>
    <row r="67" spans="1:2" x14ac:dyDescent="0.25">
      <c r="A67" s="177">
        <v>2420</v>
      </c>
      <c r="B67" s="177" t="s">
        <v>4612</v>
      </c>
    </row>
    <row r="68" spans="1:2" x14ac:dyDescent="0.25">
      <c r="A68" s="177">
        <v>2425</v>
      </c>
      <c r="B68" s="177" t="s">
        <v>4611</v>
      </c>
    </row>
    <row r="69" spans="1:2" x14ac:dyDescent="0.25">
      <c r="A69" s="177">
        <v>2499</v>
      </c>
      <c r="B69" s="177" t="s">
        <v>4610</v>
      </c>
    </row>
    <row r="70" spans="1:2" x14ac:dyDescent="0.25">
      <c r="A70" s="177">
        <v>2500</v>
      </c>
      <c r="B70" s="177" t="s">
        <v>4609</v>
      </c>
    </row>
    <row r="71" spans="1:2" x14ac:dyDescent="0.25">
      <c r="A71" s="177">
        <v>2505</v>
      </c>
      <c r="B71" s="177" t="s">
        <v>205</v>
      </c>
    </row>
    <row r="72" spans="1:2" x14ac:dyDescent="0.25">
      <c r="A72" s="177">
        <v>2506</v>
      </c>
      <c r="B72" s="177" t="s">
        <v>466</v>
      </c>
    </row>
    <row r="73" spans="1:2" x14ac:dyDescent="0.25">
      <c r="A73" s="177">
        <v>2507</v>
      </c>
      <c r="B73" s="177" t="s">
        <v>4608</v>
      </c>
    </row>
    <row r="74" spans="1:2" x14ac:dyDescent="0.25">
      <c r="A74" s="177">
        <v>2510</v>
      </c>
      <c r="B74" s="177" t="s">
        <v>237</v>
      </c>
    </row>
    <row r="75" spans="1:2" x14ac:dyDescent="0.25">
      <c r="A75" s="177">
        <v>2515</v>
      </c>
      <c r="B75" s="177" t="s">
        <v>236</v>
      </c>
    </row>
    <row r="76" spans="1:2" x14ac:dyDescent="0.25">
      <c r="A76" s="177">
        <v>2520</v>
      </c>
      <c r="B76" s="177" t="s">
        <v>199</v>
      </c>
    </row>
    <row r="77" spans="1:2" x14ac:dyDescent="0.25">
      <c r="A77" s="177">
        <v>2599</v>
      </c>
      <c r="B77" s="177" t="s">
        <v>4607</v>
      </c>
    </row>
    <row r="78" spans="1:2" x14ac:dyDescent="0.25">
      <c r="A78" s="177">
        <v>2999</v>
      </c>
      <c r="B78" s="177" t="s">
        <v>4606</v>
      </c>
    </row>
    <row r="79" spans="1:2" x14ac:dyDescent="0.25">
      <c r="A79" s="177">
        <v>3000</v>
      </c>
      <c r="B79" s="177" t="s">
        <v>4605</v>
      </c>
    </row>
    <row r="80" spans="1:2" x14ac:dyDescent="0.25">
      <c r="A80" s="177">
        <v>3005</v>
      </c>
      <c r="B80" s="177" t="s">
        <v>4604</v>
      </c>
    </row>
    <row r="81" spans="1:2" x14ac:dyDescent="0.25">
      <c r="A81" s="177">
        <v>3010</v>
      </c>
      <c r="B81" s="177" t="s">
        <v>207</v>
      </c>
    </row>
    <row r="82" spans="1:2" x14ac:dyDescent="0.25">
      <c r="A82" s="177">
        <v>3015</v>
      </c>
      <c r="B82" s="177" t="s">
        <v>4603</v>
      </c>
    </row>
    <row r="83" spans="1:2" x14ac:dyDescent="0.25">
      <c r="A83" s="177">
        <v>3020</v>
      </c>
      <c r="B83" s="177" t="s">
        <v>4602</v>
      </c>
    </row>
    <row r="84" spans="1:2" x14ac:dyDescent="0.25">
      <c r="A84" s="177">
        <v>3025</v>
      </c>
      <c r="B84" s="177" t="s">
        <v>4601</v>
      </c>
    </row>
    <row r="85" spans="1:2" x14ac:dyDescent="0.25">
      <c r="A85" s="177">
        <v>3030</v>
      </c>
      <c r="B85" s="177" t="s">
        <v>211</v>
      </c>
    </row>
    <row r="86" spans="1:2" x14ac:dyDescent="0.25">
      <c r="A86" s="177">
        <v>3035</v>
      </c>
      <c r="B86" s="177" t="s">
        <v>4600</v>
      </c>
    </row>
    <row r="87" spans="1:2" x14ac:dyDescent="0.25">
      <c r="A87" s="177">
        <v>3040</v>
      </c>
      <c r="B87" s="177" t="s">
        <v>4599</v>
      </c>
    </row>
    <row r="88" spans="1:2" x14ac:dyDescent="0.25">
      <c r="A88" s="177">
        <v>3045</v>
      </c>
      <c r="B88" s="177" t="s">
        <v>4598</v>
      </c>
    </row>
    <row r="89" spans="1:2" x14ac:dyDescent="0.25">
      <c r="A89" s="177">
        <v>3049</v>
      </c>
      <c r="B89" s="177" t="s">
        <v>4597</v>
      </c>
    </row>
    <row r="90" spans="1:2" x14ac:dyDescent="0.25">
      <c r="A90" s="177">
        <v>3050</v>
      </c>
      <c r="B90" s="177" t="s">
        <v>4596</v>
      </c>
    </row>
    <row r="91" spans="1:2" x14ac:dyDescent="0.25">
      <c r="A91" s="177">
        <v>3055</v>
      </c>
      <c r="B91" s="177" t="s">
        <v>4595</v>
      </c>
    </row>
    <row r="92" spans="1:2" x14ac:dyDescent="0.25">
      <c r="A92" s="177">
        <v>3060</v>
      </c>
      <c r="B92" s="177" t="s">
        <v>4594</v>
      </c>
    </row>
    <row r="93" spans="1:2" x14ac:dyDescent="0.25">
      <c r="A93" s="177">
        <v>3065</v>
      </c>
      <c r="B93" s="177" t="s">
        <v>4593</v>
      </c>
    </row>
    <row r="94" spans="1:2" x14ac:dyDescent="0.25">
      <c r="A94" s="177">
        <v>3069</v>
      </c>
      <c r="B94" s="177" t="s">
        <v>4592</v>
      </c>
    </row>
    <row r="95" spans="1:2" x14ac:dyDescent="0.25">
      <c r="A95" s="177">
        <v>3100</v>
      </c>
      <c r="B95" s="177" t="s">
        <v>4591</v>
      </c>
    </row>
    <row r="96" spans="1:2" x14ac:dyDescent="0.25">
      <c r="A96" s="177">
        <v>3105</v>
      </c>
      <c r="B96" s="177" t="s">
        <v>4590</v>
      </c>
    </row>
    <row r="97" spans="1:2" x14ac:dyDescent="0.25">
      <c r="A97" s="177">
        <v>3110</v>
      </c>
      <c r="B97" s="177" t="s">
        <v>4589</v>
      </c>
    </row>
    <row r="98" spans="1:2" x14ac:dyDescent="0.25">
      <c r="A98" s="177">
        <v>3111</v>
      </c>
      <c r="B98" s="177" t="s">
        <v>4588</v>
      </c>
    </row>
    <row r="99" spans="1:2" x14ac:dyDescent="0.25">
      <c r="A99" s="177">
        <v>3112</v>
      </c>
      <c r="B99" s="177" t="s">
        <v>4587</v>
      </c>
    </row>
    <row r="100" spans="1:2" x14ac:dyDescent="0.25">
      <c r="A100" s="177">
        <v>3115</v>
      </c>
      <c r="B100" s="177" t="s">
        <v>4586</v>
      </c>
    </row>
    <row r="101" spans="1:2" x14ac:dyDescent="0.25">
      <c r="A101" s="177">
        <v>3120</v>
      </c>
      <c r="B101" s="177" t="s">
        <v>4585</v>
      </c>
    </row>
    <row r="102" spans="1:2" x14ac:dyDescent="0.25">
      <c r="A102" s="177">
        <v>3121</v>
      </c>
      <c r="B102" s="177" t="s">
        <v>4584</v>
      </c>
    </row>
    <row r="103" spans="1:2" x14ac:dyDescent="0.25">
      <c r="A103" s="177">
        <v>3122</v>
      </c>
      <c r="B103" s="177" t="s">
        <v>4583</v>
      </c>
    </row>
    <row r="104" spans="1:2" x14ac:dyDescent="0.25">
      <c r="A104" s="177">
        <v>3123</v>
      </c>
      <c r="B104" s="177" t="s">
        <v>4582</v>
      </c>
    </row>
    <row r="105" spans="1:2" x14ac:dyDescent="0.25">
      <c r="A105" s="177">
        <v>3125</v>
      </c>
      <c r="B105" s="177" t="s">
        <v>4581</v>
      </c>
    </row>
    <row r="106" spans="1:2" x14ac:dyDescent="0.25">
      <c r="A106" s="177">
        <v>3130</v>
      </c>
      <c r="B106" s="177" t="s">
        <v>4580</v>
      </c>
    </row>
    <row r="107" spans="1:2" x14ac:dyDescent="0.25">
      <c r="A107" s="177">
        <v>3135</v>
      </c>
      <c r="B107" s="177" t="s">
        <v>4579</v>
      </c>
    </row>
    <row r="108" spans="1:2" x14ac:dyDescent="0.25">
      <c r="A108" s="177">
        <v>3140</v>
      </c>
      <c r="B108" s="177" t="s">
        <v>532</v>
      </c>
    </row>
    <row r="109" spans="1:2" x14ac:dyDescent="0.25">
      <c r="A109" s="177">
        <v>3145</v>
      </c>
      <c r="B109" s="177" t="s">
        <v>4578</v>
      </c>
    </row>
    <row r="110" spans="1:2" x14ac:dyDescent="0.25">
      <c r="A110" s="177">
        <v>3150</v>
      </c>
      <c r="B110" s="177" t="s">
        <v>480</v>
      </c>
    </row>
    <row r="111" spans="1:2" x14ac:dyDescent="0.25">
      <c r="A111" s="177">
        <v>3151</v>
      </c>
      <c r="B111" s="177" t="s">
        <v>4577</v>
      </c>
    </row>
    <row r="112" spans="1:2" x14ac:dyDescent="0.25">
      <c r="A112" s="177">
        <v>3155</v>
      </c>
      <c r="B112" s="177" t="s">
        <v>4576</v>
      </c>
    </row>
    <row r="113" spans="1:2" x14ac:dyDescent="0.25">
      <c r="A113" s="177">
        <v>3160</v>
      </c>
      <c r="B113" s="177" t="s">
        <v>4575</v>
      </c>
    </row>
    <row r="114" spans="1:2" x14ac:dyDescent="0.25">
      <c r="A114" s="177">
        <v>3165</v>
      </c>
      <c r="B114" s="177" t="s">
        <v>1301</v>
      </c>
    </row>
    <row r="115" spans="1:2" x14ac:dyDescent="0.25">
      <c r="A115" s="177">
        <v>3166</v>
      </c>
      <c r="B115" s="177" t="s">
        <v>4574</v>
      </c>
    </row>
    <row r="116" spans="1:2" x14ac:dyDescent="0.25">
      <c r="A116" s="177">
        <v>3170</v>
      </c>
      <c r="B116" s="177" t="s">
        <v>4573</v>
      </c>
    </row>
    <row r="117" spans="1:2" x14ac:dyDescent="0.25">
      <c r="A117" s="177">
        <v>3175</v>
      </c>
      <c r="B117" s="177" t="s">
        <v>4572</v>
      </c>
    </row>
    <row r="118" spans="1:2" x14ac:dyDescent="0.25">
      <c r="A118" s="177">
        <v>3176</v>
      </c>
      <c r="B118" s="177" t="s">
        <v>4571</v>
      </c>
    </row>
    <row r="119" spans="1:2" x14ac:dyDescent="0.25">
      <c r="A119" s="177">
        <v>3188</v>
      </c>
      <c r="B119" s="177" t="s">
        <v>4570</v>
      </c>
    </row>
    <row r="120" spans="1:2" x14ac:dyDescent="0.25">
      <c r="A120" s="177">
        <v>3199</v>
      </c>
      <c r="B120" s="177" t="s">
        <v>4569</v>
      </c>
    </row>
    <row r="121" spans="1:2" x14ac:dyDescent="0.25">
      <c r="A121" s="177">
        <v>3200</v>
      </c>
      <c r="B121" s="177" t="s">
        <v>4568</v>
      </c>
    </row>
    <row r="122" spans="1:2" x14ac:dyDescent="0.25">
      <c r="A122" s="177">
        <v>3205</v>
      </c>
      <c r="B122" s="177" t="s">
        <v>4567</v>
      </c>
    </row>
    <row r="123" spans="1:2" x14ac:dyDescent="0.25">
      <c r="A123" s="177">
        <v>3210</v>
      </c>
      <c r="B123" s="177" t="s">
        <v>4566</v>
      </c>
    </row>
    <row r="124" spans="1:2" x14ac:dyDescent="0.25">
      <c r="A124" s="177">
        <v>3215</v>
      </c>
      <c r="B124" s="177" t="s">
        <v>493</v>
      </c>
    </row>
    <row r="125" spans="1:2" x14ac:dyDescent="0.25">
      <c r="A125" s="177">
        <v>3220</v>
      </c>
      <c r="B125" s="177" t="s">
        <v>4565</v>
      </c>
    </row>
    <row r="126" spans="1:2" x14ac:dyDescent="0.25">
      <c r="A126" s="177">
        <v>3230</v>
      </c>
      <c r="B126" s="177" t="s">
        <v>231</v>
      </c>
    </row>
    <row r="127" spans="1:2" x14ac:dyDescent="0.25">
      <c r="A127" s="177">
        <v>3235</v>
      </c>
      <c r="B127" s="177" t="s">
        <v>4564</v>
      </c>
    </row>
    <row r="128" spans="1:2" x14ac:dyDescent="0.25">
      <c r="A128" s="177">
        <v>3238</v>
      </c>
      <c r="B128" s="177" t="s">
        <v>4563</v>
      </c>
    </row>
    <row r="129" spans="1:2" x14ac:dyDescent="0.25">
      <c r="A129" s="177">
        <v>3240</v>
      </c>
      <c r="B129" s="177" t="s">
        <v>4562</v>
      </c>
    </row>
    <row r="130" spans="1:2" x14ac:dyDescent="0.25">
      <c r="A130" s="177">
        <v>3245</v>
      </c>
      <c r="B130" s="177" t="s">
        <v>4561</v>
      </c>
    </row>
    <row r="131" spans="1:2" x14ac:dyDescent="0.25">
      <c r="A131" s="177">
        <v>3246</v>
      </c>
      <c r="B131" s="177" t="s">
        <v>4560</v>
      </c>
    </row>
    <row r="132" spans="1:2" x14ac:dyDescent="0.25">
      <c r="A132" s="177">
        <v>3249</v>
      </c>
      <c r="B132" s="177" t="s">
        <v>4559</v>
      </c>
    </row>
    <row r="133" spans="1:2" x14ac:dyDescent="0.25">
      <c r="A133" s="177">
        <v>3250</v>
      </c>
      <c r="B133" s="177" t="s">
        <v>4558</v>
      </c>
    </row>
    <row r="134" spans="1:2" x14ac:dyDescent="0.25">
      <c r="A134" s="177">
        <v>3255</v>
      </c>
      <c r="B134" s="177" t="s">
        <v>504</v>
      </c>
    </row>
    <row r="135" spans="1:2" x14ac:dyDescent="0.25">
      <c r="A135" s="177">
        <v>3260</v>
      </c>
      <c r="B135" s="177" t="s">
        <v>490</v>
      </c>
    </row>
    <row r="136" spans="1:2" x14ac:dyDescent="0.25">
      <c r="A136" s="177">
        <v>3265</v>
      </c>
      <c r="B136" s="177" t="s">
        <v>215</v>
      </c>
    </row>
    <row r="137" spans="1:2" x14ac:dyDescent="0.25">
      <c r="A137" s="177">
        <v>3270</v>
      </c>
      <c r="B137" s="177" t="s">
        <v>4557</v>
      </c>
    </row>
    <row r="138" spans="1:2" x14ac:dyDescent="0.25">
      <c r="A138" s="177">
        <v>3275</v>
      </c>
      <c r="B138" s="177" t="s">
        <v>266</v>
      </c>
    </row>
    <row r="139" spans="1:2" x14ac:dyDescent="0.25">
      <c r="A139" s="177">
        <v>3276</v>
      </c>
      <c r="B139" s="177" t="s">
        <v>1757</v>
      </c>
    </row>
    <row r="140" spans="1:2" x14ac:dyDescent="0.25">
      <c r="A140" s="177">
        <v>3277</v>
      </c>
      <c r="B140" s="177" t="s">
        <v>4556</v>
      </c>
    </row>
    <row r="141" spans="1:2" x14ac:dyDescent="0.25">
      <c r="A141" s="177">
        <v>3280</v>
      </c>
      <c r="B141" s="177" t="s">
        <v>196</v>
      </c>
    </row>
    <row r="142" spans="1:2" x14ac:dyDescent="0.25">
      <c r="A142" s="177">
        <v>3289</v>
      </c>
      <c r="B142" s="177" t="s">
        <v>4555</v>
      </c>
    </row>
    <row r="143" spans="1:2" x14ac:dyDescent="0.25">
      <c r="A143" s="177">
        <v>3300</v>
      </c>
      <c r="B143" s="177" t="s">
        <v>22</v>
      </c>
    </row>
    <row r="144" spans="1:2" x14ac:dyDescent="0.25">
      <c r="A144" s="177">
        <v>3305</v>
      </c>
      <c r="B144" s="177" t="s">
        <v>283</v>
      </c>
    </row>
    <row r="145" spans="1:2" x14ac:dyDescent="0.25">
      <c r="A145" s="177">
        <v>3306</v>
      </c>
      <c r="B145" s="177" t="s">
        <v>217</v>
      </c>
    </row>
    <row r="146" spans="1:2" x14ac:dyDescent="0.25">
      <c r="A146" s="177">
        <v>3310</v>
      </c>
      <c r="B146" s="177" t="s">
        <v>249</v>
      </c>
    </row>
    <row r="147" spans="1:2" x14ac:dyDescent="0.25">
      <c r="A147" s="177">
        <v>3311</v>
      </c>
      <c r="B147" s="177" t="s">
        <v>220</v>
      </c>
    </row>
    <row r="148" spans="1:2" x14ac:dyDescent="0.25">
      <c r="A148" s="177">
        <v>3312</v>
      </c>
      <c r="B148" s="177" t="s">
        <v>4554</v>
      </c>
    </row>
    <row r="149" spans="1:2" x14ac:dyDescent="0.25">
      <c r="A149" s="177">
        <v>3313</v>
      </c>
      <c r="B149" s="177" t="s">
        <v>4553</v>
      </c>
    </row>
    <row r="150" spans="1:2" x14ac:dyDescent="0.25">
      <c r="A150" s="177">
        <v>3314</v>
      </c>
      <c r="B150" s="177" t="s">
        <v>225</v>
      </c>
    </row>
    <row r="151" spans="1:2" x14ac:dyDescent="0.25">
      <c r="A151" s="177">
        <v>3315</v>
      </c>
      <c r="B151" s="177" t="s">
        <v>1322</v>
      </c>
    </row>
    <row r="152" spans="1:2" x14ac:dyDescent="0.25">
      <c r="A152" s="177">
        <v>3320</v>
      </c>
      <c r="B152" s="177" t="s">
        <v>227</v>
      </c>
    </row>
    <row r="153" spans="1:2" x14ac:dyDescent="0.25">
      <c r="A153" s="177">
        <v>3321</v>
      </c>
      <c r="B153" s="177" t="s">
        <v>258</v>
      </c>
    </row>
    <row r="154" spans="1:2" x14ac:dyDescent="0.25">
      <c r="A154" s="177">
        <v>3325</v>
      </c>
      <c r="B154" s="177" t="s">
        <v>2081</v>
      </c>
    </row>
    <row r="155" spans="1:2" x14ac:dyDescent="0.25">
      <c r="A155" s="177">
        <v>3326</v>
      </c>
      <c r="B155" s="177" t="s">
        <v>252</v>
      </c>
    </row>
    <row r="156" spans="1:2" x14ac:dyDescent="0.25">
      <c r="A156" s="177">
        <v>3330</v>
      </c>
      <c r="B156" s="177" t="s">
        <v>4552</v>
      </c>
    </row>
    <row r="157" spans="1:2" x14ac:dyDescent="0.25">
      <c r="A157" s="177">
        <v>3335</v>
      </c>
      <c r="B157" s="177" t="s">
        <v>4551</v>
      </c>
    </row>
    <row r="158" spans="1:2" x14ac:dyDescent="0.25">
      <c r="A158" s="177">
        <v>3340</v>
      </c>
      <c r="B158" s="177" t="s">
        <v>4550</v>
      </c>
    </row>
    <row r="159" spans="1:2" x14ac:dyDescent="0.25">
      <c r="A159" s="177">
        <v>3345</v>
      </c>
      <c r="B159" s="177" t="s">
        <v>4549</v>
      </c>
    </row>
    <row r="160" spans="1:2" x14ac:dyDescent="0.25">
      <c r="A160" s="177">
        <v>3350</v>
      </c>
      <c r="B160" s="177" t="s">
        <v>4548</v>
      </c>
    </row>
    <row r="161" spans="1:2" x14ac:dyDescent="0.25">
      <c r="A161" s="177">
        <v>3359</v>
      </c>
      <c r="B161" s="177" t="s">
        <v>4547</v>
      </c>
    </row>
    <row r="162" spans="1:2" x14ac:dyDescent="0.25">
      <c r="A162" s="177">
        <v>3370</v>
      </c>
      <c r="B162" s="177" t="s">
        <v>4546</v>
      </c>
    </row>
    <row r="163" spans="1:2" x14ac:dyDescent="0.25">
      <c r="A163" s="177">
        <v>3375</v>
      </c>
      <c r="B163" s="177" t="s">
        <v>4545</v>
      </c>
    </row>
    <row r="164" spans="1:2" x14ac:dyDescent="0.25">
      <c r="A164" s="177">
        <v>3380</v>
      </c>
      <c r="B164" s="177" t="s">
        <v>4544</v>
      </c>
    </row>
    <row r="165" spans="1:2" x14ac:dyDescent="0.25">
      <c r="A165" s="177">
        <v>3385</v>
      </c>
      <c r="B165" s="177" t="s">
        <v>4543</v>
      </c>
    </row>
    <row r="166" spans="1:2" x14ac:dyDescent="0.25">
      <c r="A166" s="177">
        <v>3390</v>
      </c>
      <c r="B166" s="177" t="s">
        <v>4542</v>
      </c>
    </row>
    <row r="167" spans="1:2" x14ac:dyDescent="0.25">
      <c r="A167" s="177">
        <v>3395</v>
      </c>
      <c r="B167" s="177" t="s">
        <v>4541</v>
      </c>
    </row>
    <row r="168" spans="1:2" x14ac:dyDescent="0.25">
      <c r="A168" s="177">
        <v>3399</v>
      </c>
      <c r="B168" s="177" t="s">
        <v>4540</v>
      </c>
    </row>
    <row r="169" spans="1:2" x14ac:dyDescent="0.25">
      <c r="A169" s="177">
        <v>3400</v>
      </c>
      <c r="B169" s="177" t="s">
        <v>4539</v>
      </c>
    </row>
    <row r="170" spans="1:2" x14ac:dyDescent="0.25">
      <c r="A170" s="177">
        <v>3410</v>
      </c>
      <c r="B170" s="177" t="s">
        <v>240</v>
      </c>
    </row>
    <row r="171" spans="1:2" x14ac:dyDescent="0.25">
      <c r="A171" s="177">
        <v>3425</v>
      </c>
      <c r="B171" s="177" t="s">
        <v>239</v>
      </c>
    </row>
    <row r="172" spans="1:2" x14ac:dyDescent="0.25">
      <c r="A172" s="177">
        <v>3430</v>
      </c>
      <c r="B172" s="177" t="s">
        <v>4538</v>
      </c>
    </row>
    <row r="173" spans="1:2" x14ac:dyDescent="0.25">
      <c r="A173" s="177">
        <v>3435</v>
      </c>
      <c r="B173" s="177" t="s">
        <v>289</v>
      </c>
    </row>
    <row r="174" spans="1:2" x14ac:dyDescent="0.25">
      <c r="A174" s="177">
        <v>3440</v>
      </c>
      <c r="B174" s="177" t="s">
        <v>4537</v>
      </c>
    </row>
    <row r="175" spans="1:2" x14ac:dyDescent="0.25">
      <c r="A175" s="177">
        <v>3445</v>
      </c>
      <c r="B175" s="177" t="s">
        <v>4536</v>
      </c>
    </row>
    <row r="176" spans="1:2" x14ac:dyDescent="0.25">
      <c r="A176" s="177">
        <v>3446</v>
      </c>
      <c r="B176" s="177" t="s">
        <v>192</v>
      </c>
    </row>
    <row r="177" spans="1:2" x14ac:dyDescent="0.25">
      <c r="A177" s="177">
        <v>3447</v>
      </c>
      <c r="B177" s="177" t="s">
        <v>4535</v>
      </c>
    </row>
    <row r="178" spans="1:2" x14ac:dyDescent="0.25">
      <c r="A178" s="177">
        <v>3450</v>
      </c>
      <c r="B178" s="177" t="s">
        <v>4534</v>
      </c>
    </row>
    <row r="179" spans="1:2" x14ac:dyDescent="0.25">
      <c r="A179" s="177">
        <v>3455</v>
      </c>
      <c r="B179" s="177" t="s">
        <v>4533</v>
      </c>
    </row>
    <row r="180" spans="1:2" x14ac:dyDescent="0.25">
      <c r="A180" s="177">
        <v>3460</v>
      </c>
      <c r="B180" s="177" t="s">
        <v>1160</v>
      </c>
    </row>
    <row r="181" spans="1:2" x14ac:dyDescent="0.25">
      <c r="A181" s="177">
        <v>3465</v>
      </c>
      <c r="B181" s="177" t="s">
        <v>633</v>
      </c>
    </row>
    <row r="182" spans="1:2" x14ac:dyDescent="0.25">
      <c r="A182" s="177">
        <v>3470</v>
      </c>
      <c r="B182" s="177" t="s">
        <v>4532</v>
      </c>
    </row>
    <row r="183" spans="1:2" x14ac:dyDescent="0.25">
      <c r="A183" s="177">
        <v>3475</v>
      </c>
      <c r="B183" s="177" t="s">
        <v>4531</v>
      </c>
    </row>
    <row r="184" spans="1:2" x14ac:dyDescent="0.25">
      <c r="A184" s="177">
        <v>3476</v>
      </c>
      <c r="B184" s="177" t="s">
        <v>742</v>
      </c>
    </row>
    <row r="185" spans="1:2" x14ac:dyDescent="0.25">
      <c r="A185" s="177">
        <v>3480</v>
      </c>
      <c r="B185" s="177" t="s">
        <v>4530</v>
      </c>
    </row>
    <row r="186" spans="1:2" x14ac:dyDescent="0.25">
      <c r="A186" s="177">
        <v>3499</v>
      </c>
      <c r="B186" s="177" t="s">
        <v>4529</v>
      </c>
    </row>
    <row r="187" spans="1:2" x14ac:dyDescent="0.25">
      <c r="A187" s="177">
        <v>3500</v>
      </c>
      <c r="B187" s="177" t="s">
        <v>4528</v>
      </c>
    </row>
    <row r="188" spans="1:2" x14ac:dyDescent="0.25">
      <c r="A188" s="177">
        <v>3505</v>
      </c>
      <c r="B188" s="177" t="s">
        <v>4527</v>
      </c>
    </row>
    <row r="189" spans="1:2" x14ac:dyDescent="0.25">
      <c r="A189" s="177">
        <v>3510</v>
      </c>
      <c r="B189" s="177" t="s">
        <v>4526</v>
      </c>
    </row>
    <row r="190" spans="1:2" x14ac:dyDescent="0.25">
      <c r="A190" s="177">
        <v>3515</v>
      </c>
      <c r="B190" s="177" t="s">
        <v>4525</v>
      </c>
    </row>
    <row r="191" spans="1:2" x14ac:dyDescent="0.25">
      <c r="A191" s="177">
        <v>3520</v>
      </c>
      <c r="B191" s="177" t="s">
        <v>4524</v>
      </c>
    </row>
    <row r="192" spans="1:2" x14ac:dyDescent="0.25">
      <c r="A192" s="177">
        <v>3525</v>
      </c>
      <c r="B192" s="177" t="s">
        <v>4523</v>
      </c>
    </row>
    <row r="193" spans="1:2" x14ac:dyDescent="0.25">
      <c r="A193" s="177">
        <v>3530</v>
      </c>
      <c r="B193" s="177" t="s">
        <v>4522</v>
      </c>
    </row>
    <row r="194" spans="1:2" x14ac:dyDescent="0.25">
      <c r="A194" s="177">
        <v>3535</v>
      </c>
      <c r="B194" s="177" t="s">
        <v>4521</v>
      </c>
    </row>
    <row r="195" spans="1:2" x14ac:dyDescent="0.25">
      <c r="A195" s="177">
        <v>3540</v>
      </c>
      <c r="B195" s="177" t="s">
        <v>4520</v>
      </c>
    </row>
    <row r="196" spans="1:2" x14ac:dyDescent="0.25">
      <c r="A196" s="177">
        <v>3545</v>
      </c>
      <c r="B196" s="177" t="s">
        <v>4519</v>
      </c>
    </row>
    <row r="197" spans="1:2" x14ac:dyDescent="0.25">
      <c r="A197" s="177">
        <v>3550</v>
      </c>
      <c r="B197" s="177" t="s">
        <v>4518</v>
      </c>
    </row>
    <row r="198" spans="1:2" x14ac:dyDescent="0.25">
      <c r="A198" s="177">
        <v>3555</v>
      </c>
      <c r="B198" s="177" t="s">
        <v>4517</v>
      </c>
    </row>
    <row r="199" spans="1:2" x14ac:dyDescent="0.25">
      <c r="A199" s="177">
        <v>3560</v>
      </c>
      <c r="B199" s="177" t="s">
        <v>4516</v>
      </c>
    </row>
    <row r="200" spans="1:2" x14ac:dyDescent="0.25">
      <c r="A200" s="177">
        <v>3565</v>
      </c>
      <c r="B200" s="177" t="s">
        <v>4515</v>
      </c>
    </row>
    <row r="201" spans="1:2" x14ac:dyDescent="0.25">
      <c r="A201" s="177">
        <v>3570</v>
      </c>
      <c r="B201" s="177" t="s">
        <v>4514</v>
      </c>
    </row>
    <row r="202" spans="1:2" x14ac:dyDescent="0.25">
      <c r="A202" s="177">
        <v>3575</v>
      </c>
      <c r="B202" s="177" t="s">
        <v>4513</v>
      </c>
    </row>
    <row r="203" spans="1:2" x14ac:dyDescent="0.25">
      <c r="A203" s="177">
        <v>3580</v>
      </c>
      <c r="B203" s="177" t="s">
        <v>4512</v>
      </c>
    </row>
    <row r="204" spans="1:2" x14ac:dyDescent="0.25">
      <c r="A204" s="177">
        <v>3585</v>
      </c>
      <c r="B204" s="177" t="s">
        <v>4511</v>
      </c>
    </row>
    <row r="205" spans="1:2" x14ac:dyDescent="0.25">
      <c r="A205" s="177">
        <v>3590</v>
      </c>
      <c r="B205" s="177" t="s">
        <v>4510</v>
      </c>
    </row>
    <row r="206" spans="1:2" x14ac:dyDescent="0.25">
      <c r="A206" s="177">
        <v>3595</v>
      </c>
      <c r="B206" s="177" t="s">
        <v>4509</v>
      </c>
    </row>
    <row r="207" spans="1:2" x14ac:dyDescent="0.25">
      <c r="A207" s="177">
        <v>3605</v>
      </c>
      <c r="B207" s="177" t="s">
        <v>4508</v>
      </c>
    </row>
    <row r="208" spans="1:2" x14ac:dyDescent="0.25">
      <c r="A208" s="177">
        <v>3610</v>
      </c>
      <c r="B208" s="177" t="s">
        <v>4507</v>
      </c>
    </row>
    <row r="209" spans="1:2" x14ac:dyDescent="0.25">
      <c r="A209" s="177">
        <v>3615</v>
      </c>
      <c r="B209" s="177" t="s">
        <v>4506</v>
      </c>
    </row>
    <row r="210" spans="1:2" x14ac:dyDescent="0.25">
      <c r="A210" s="177">
        <v>3620</v>
      </c>
      <c r="B210" s="177" t="s">
        <v>4505</v>
      </c>
    </row>
    <row r="211" spans="1:2" x14ac:dyDescent="0.25">
      <c r="A211" s="177">
        <v>3625</v>
      </c>
      <c r="B211" s="177" t="s">
        <v>4504</v>
      </c>
    </row>
    <row r="212" spans="1:2" x14ac:dyDescent="0.25">
      <c r="A212" s="177">
        <v>3630</v>
      </c>
      <c r="B212" s="177" t="s">
        <v>4503</v>
      </c>
    </row>
    <row r="213" spans="1:2" x14ac:dyDescent="0.25">
      <c r="A213" s="177">
        <v>3640</v>
      </c>
      <c r="B213" s="177" t="s">
        <v>4502</v>
      </c>
    </row>
    <row r="214" spans="1:2" x14ac:dyDescent="0.25">
      <c r="A214" s="177">
        <v>3645</v>
      </c>
      <c r="B214" s="177" t="s">
        <v>4501</v>
      </c>
    </row>
    <row r="215" spans="1:2" x14ac:dyDescent="0.25">
      <c r="A215" s="177">
        <v>3650</v>
      </c>
      <c r="B215" s="177" t="s">
        <v>4500</v>
      </c>
    </row>
    <row r="216" spans="1:2" x14ac:dyDescent="0.25">
      <c r="A216" s="177">
        <v>3655</v>
      </c>
      <c r="B216" s="177" t="s">
        <v>4499</v>
      </c>
    </row>
    <row r="217" spans="1:2" x14ac:dyDescent="0.25">
      <c r="A217" s="177">
        <v>3660</v>
      </c>
      <c r="B217" s="177" t="s">
        <v>4498</v>
      </c>
    </row>
    <row r="218" spans="1:2" x14ac:dyDescent="0.25">
      <c r="A218" s="177">
        <v>3665</v>
      </c>
      <c r="B218" s="177" t="s">
        <v>4497</v>
      </c>
    </row>
    <row r="219" spans="1:2" x14ac:dyDescent="0.25">
      <c r="A219" s="177">
        <v>3670</v>
      </c>
      <c r="B219" s="177" t="s">
        <v>4496</v>
      </c>
    </row>
    <row r="220" spans="1:2" x14ac:dyDescent="0.25">
      <c r="A220" s="177">
        <v>3675</v>
      </c>
      <c r="B220" s="177" t="s">
        <v>4495</v>
      </c>
    </row>
    <row r="221" spans="1:2" x14ac:dyDescent="0.25">
      <c r="A221" s="177">
        <v>3680</v>
      </c>
      <c r="B221" s="177" t="s">
        <v>4494</v>
      </c>
    </row>
    <row r="222" spans="1:2" x14ac:dyDescent="0.25">
      <c r="A222" s="177">
        <v>3685</v>
      </c>
      <c r="B222" s="177" t="s">
        <v>4493</v>
      </c>
    </row>
    <row r="223" spans="1:2" x14ac:dyDescent="0.25">
      <c r="A223" s="177">
        <v>3690</v>
      </c>
      <c r="B223" s="177" t="s">
        <v>4492</v>
      </c>
    </row>
    <row r="224" spans="1:2" x14ac:dyDescent="0.25">
      <c r="A224" s="177">
        <v>3691</v>
      </c>
      <c r="B224" s="177" t="s">
        <v>4491</v>
      </c>
    </row>
    <row r="225" spans="1:2" x14ac:dyDescent="0.25">
      <c r="A225" s="177">
        <v>3695</v>
      </c>
      <c r="B225" s="177" t="s">
        <v>4490</v>
      </c>
    </row>
    <row r="226" spans="1:2" x14ac:dyDescent="0.25">
      <c r="A226" s="177">
        <v>3705</v>
      </c>
      <c r="B226" s="177" t="s">
        <v>204</v>
      </c>
    </row>
    <row r="227" spans="1:2" x14ac:dyDescent="0.25">
      <c r="A227" s="177">
        <v>3710</v>
      </c>
      <c r="B227" s="177" t="s">
        <v>206</v>
      </c>
    </row>
    <row r="228" spans="1:2" x14ac:dyDescent="0.25">
      <c r="A228" s="177">
        <v>3715</v>
      </c>
      <c r="B228" s="177" t="s">
        <v>208</v>
      </c>
    </row>
    <row r="229" spans="1:2" x14ac:dyDescent="0.25">
      <c r="A229" s="177">
        <v>3720</v>
      </c>
      <c r="B229" s="177" t="s">
        <v>4489</v>
      </c>
    </row>
    <row r="230" spans="1:2" x14ac:dyDescent="0.25">
      <c r="A230" s="177">
        <v>3730</v>
      </c>
      <c r="B230" s="177" t="s">
        <v>234</v>
      </c>
    </row>
    <row r="231" spans="1:2" x14ac:dyDescent="0.25">
      <c r="A231" s="177">
        <v>3732</v>
      </c>
      <c r="B231" s="177" t="s">
        <v>4488</v>
      </c>
    </row>
    <row r="232" spans="1:2" x14ac:dyDescent="0.25">
      <c r="A232" s="177">
        <v>3735</v>
      </c>
      <c r="B232" s="177" t="s">
        <v>4487</v>
      </c>
    </row>
    <row r="233" spans="1:2" x14ac:dyDescent="0.25">
      <c r="A233" s="177">
        <v>3740</v>
      </c>
      <c r="B233" s="177" t="s">
        <v>714</v>
      </c>
    </row>
    <row r="234" spans="1:2" x14ac:dyDescent="0.25">
      <c r="A234" s="177">
        <v>3745</v>
      </c>
      <c r="B234" s="177" t="s">
        <v>4486</v>
      </c>
    </row>
    <row r="235" spans="1:2" x14ac:dyDescent="0.25">
      <c r="A235" s="177">
        <v>3750</v>
      </c>
      <c r="B235" s="177" t="s">
        <v>216</v>
      </c>
    </row>
    <row r="236" spans="1:2" x14ac:dyDescent="0.25">
      <c r="A236" s="177">
        <v>3755</v>
      </c>
      <c r="B236" s="177" t="s">
        <v>4485</v>
      </c>
    </row>
    <row r="237" spans="1:2" x14ac:dyDescent="0.25">
      <c r="A237" s="177">
        <v>3760</v>
      </c>
      <c r="B237" s="177" t="s">
        <v>4484</v>
      </c>
    </row>
    <row r="238" spans="1:2" x14ac:dyDescent="0.25">
      <c r="A238" s="177">
        <v>3770</v>
      </c>
      <c r="B238" s="177" t="s">
        <v>313</v>
      </c>
    </row>
    <row r="239" spans="1:2" x14ac:dyDescent="0.25">
      <c r="A239" s="177">
        <v>3780</v>
      </c>
      <c r="B239" s="177" t="s">
        <v>4483</v>
      </c>
    </row>
    <row r="240" spans="1:2" x14ac:dyDescent="0.25">
      <c r="A240" s="177">
        <v>3785</v>
      </c>
      <c r="B240" s="177" t="s">
        <v>4482</v>
      </c>
    </row>
    <row r="241" spans="1:2" x14ac:dyDescent="0.25">
      <c r="A241" s="177">
        <v>3790</v>
      </c>
      <c r="B241" s="177" t="s">
        <v>279</v>
      </c>
    </row>
    <row r="242" spans="1:2" x14ac:dyDescent="0.25">
      <c r="A242" s="177">
        <v>3795</v>
      </c>
      <c r="B242" s="177" t="s">
        <v>278</v>
      </c>
    </row>
    <row r="243" spans="1:2" x14ac:dyDescent="0.25">
      <c r="A243" s="177">
        <v>3799</v>
      </c>
      <c r="B243" s="177" t="s">
        <v>4481</v>
      </c>
    </row>
    <row r="244" spans="1:2" x14ac:dyDescent="0.25">
      <c r="A244" s="177">
        <v>3800</v>
      </c>
      <c r="B244" s="177" t="s">
        <v>4480</v>
      </c>
    </row>
    <row r="245" spans="1:2" x14ac:dyDescent="0.25">
      <c r="A245" s="177">
        <v>3805</v>
      </c>
      <c r="B245" s="177" t="s">
        <v>4479</v>
      </c>
    </row>
    <row r="246" spans="1:2" x14ac:dyDescent="0.25">
      <c r="A246" s="177">
        <v>3810</v>
      </c>
      <c r="B246" s="177" t="s">
        <v>4478</v>
      </c>
    </row>
    <row r="247" spans="1:2" x14ac:dyDescent="0.25">
      <c r="A247" s="177">
        <v>3815</v>
      </c>
      <c r="B247" s="177" t="s">
        <v>4477</v>
      </c>
    </row>
    <row r="248" spans="1:2" x14ac:dyDescent="0.25">
      <c r="A248" s="177">
        <v>3820</v>
      </c>
      <c r="B248" s="177" t="s">
        <v>4476</v>
      </c>
    </row>
    <row r="249" spans="1:2" x14ac:dyDescent="0.25">
      <c r="A249" s="177">
        <v>3899</v>
      </c>
      <c r="B249" s="177" t="s">
        <v>4475</v>
      </c>
    </row>
    <row r="250" spans="1:2" x14ac:dyDescent="0.25">
      <c r="A250" s="177">
        <v>3900</v>
      </c>
      <c r="B250" s="177" t="s">
        <v>4288</v>
      </c>
    </row>
    <row r="251" spans="1:2" x14ac:dyDescent="0.25">
      <c r="A251" s="177">
        <v>3905</v>
      </c>
      <c r="B251" s="177" t="s">
        <v>4474</v>
      </c>
    </row>
    <row r="252" spans="1:2" x14ac:dyDescent="0.25">
      <c r="A252" s="177">
        <v>3910</v>
      </c>
      <c r="B252" s="177" t="s">
        <v>4473</v>
      </c>
    </row>
    <row r="253" spans="1:2" x14ac:dyDescent="0.25">
      <c r="A253" s="177">
        <v>3919</v>
      </c>
      <c r="B253" s="177" t="s">
        <v>4472</v>
      </c>
    </row>
    <row r="254" spans="1:2" x14ac:dyDescent="0.25">
      <c r="A254" s="177">
        <v>4100</v>
      </c>
      <c r="B254" s="177" t="s">
        <v>4471</v>
      </c>
    </row>
    <row r="255" spans="1:2" x14ac:dyDescent="0.25">
      <c r="A255" s="177">
        <v>4110</v>
      </c>
      <c r="B255" s="177" t="s">
        <v>459</v>
      </c>
    </row>
    <row r="256" spans="1:2" x14ac:dyDescent="0.25">
      <c r="A256" s="177">
        <v>4115</v>
      </c>
      <c r="B256" s="177" t="s">
        <v>4470</v>
      </c>
    </row>
    <row r="257" spans="1:2" x14ac:dyDescent="0.25">
      <c r="A257" s="177">
        <v>4120</v>
      </c>
      <c r="B257" s="177" t="s">
        <v>233</v>
      </c>
    </row>
    <row r="258" spans="1:2" x14ac:dyDescent="0.25">
      <c r="A258" s="177">
        <v>4125</v>
      </c>
      <c r="B258" s="177" t="s">
        <v>303</v>
      </c>
    </row>
    <row r="259" spans="1:2" x14ac:dyDescent="0.25">
      <c r="A259" s="177">
        <v>4140</v>
      </c>
      <c r="B259" s="177" t="s">
        <v>4469</v>
      </c>
    </row>
    <row r="260" spans="1:2" x14ac:dyDescent="0.25">
      <c r="A260" s="177">
        <v>4145</v>
      </c>
      <c r="B260" s="177" t="s">
        <v>526</v>
      </c>
    </row>
    <row r="261" spans="1:2" x14ac:dyDescent="0.25">
      <c r="A261" s="177">
        <v>4150</v>
      </c>
      <c r="B261" s="177" t="s">
        <v>4468</v>
      </c>
    </row>
    <row r="262" spans="1:2" x14ac:dyDescent="0.25">
      <c r="A262" s="177">
        <v>4155</v>
      </c>
      <c r="B262" s="177" t="s">
        <v>4467</v>
      </c>
    </row>
    <row r="263" spans="1:2" x14ac:dyDescent="0.25">
      <c r="A263" s="177">
        <v>4160</v>
      </c>
      <c r="B263" s="177" t="s">
        <v>4466</v>
      </c>
    </row>
    <row r="264" spans="1:2" x14ac:dyDescent="0.25">
      <c r="A264" s="177">
        <v>4199</v>
      </c>
      <c r="B264" s="177" t="s">
        <v>4465</v>
      </c>
    </row>
    <row r="265" spans="1:2" x14ac:dyDescent="0.25">
      <c r="A265" s="177">
        <v>4200</v>
      </c>
      <c r="B265" s="177" t="s">
        <v>4464</v>
      </c>
    </row>
    <row r="266" spans="1:2" x14ac:dyDescent="0.25">
      <c r="A266" s="177">
        <v>4210</v>
      </c>
      <c r="B266" s="177" t="s">
        <v>4463</v>
      </c>
    </row>
    <row r="267" spans="1:2" x14ac:dyDescent="0.25">
      <c r="A267" s="177">
        <v>4215</v>
      </c>
      <c r="B267" s="177" t="s">
        <v>393</v>
      </c>
    </row>
    <row r="268" spans="1:2" x14ac:dyDescent="0.25">
      <c r="A268" s="177">
        <v>4220</v>
      </c>
      <c r="B268" s="177" t="s">
        <v>388</v>
      </c>
    </row>
    <row r="269" spans="1:2" x14ac:dyDescent="0.25">
      <c r="A269" s="177">
        <v>4225</v>
      </c>
      <c r="B269" s="177" t="s">
        <v>392</v>
      </c>
    </row>
    <row r="270" spans="1:2" x14ac:dyDescent="0.25">
      <c r="A270" s="177">
        <v>4230</v>
      </c>
      <c r="B270" s="177" t="s">
        <v>4462</v>
      </c>
    </row>
    <row r="271" spans="1:2" x14ac:dyDescent="0.25">
      <c r="A271" s="177">
        <v>4235</v>
      </c>
      <c r="B271" s="177" t="s">
        <v>4461</v>
      </c>
    </row>
    <row r="272" spans="1:2" x14ac:dyDescent="0.25">
      <c r="A272" s="177">
        <v>4240</v>
      </c>
      <c r="B272" s="177" t="s">
        <v>4460</v>
      </c>
    </row>
    <row r="273" spans="1:2" x14ac:dyDescent="0.25">
      <c r="A273" s="177">
        <v>4245</v>
      </c>
      <c r="B273" s="177" t="s">
        <v>389</v>
      </c>
    </row>
    <row r="274" spans="1:2" x14ac:dyDescent="0.25">
      <c r="A274" s="177">
        <v>4250</v>
      </c>
      <c r="B274" s="177" t="s">
        <v>391</v>
      </c>
    </row>
    <row r="275" spans="1:2" x14ac:dyDescent="0.25">
      <c r="A275" s="177">
        <v>4270</v>
      </c>
      <c r="B275" s="177" t="s">
        <v>4459</v>
      </c>
    </row>
    <row r="276" spans="1:2" x14ac:dyDescent="0.25">
      <c r="A276" s="177">
        <v>4290</v>
      </c>
      <c r="B276" s="177" t="s">
        <v>4458</v>
      </c>
    </row>
    <row r="277" spans="1:2" x14ac:dyDescent="0.25">
      <c r="A277" s="177">
        <v>4299</v>
      </c>
      <c r="B277" s="177" t="s">
        <v>4457</v>
      </c>
    </row>
    <row r="278" spans="1:2" x14ac:dyDescent="0.25">
      <c r="A278" s="177">
        <v>4300</v>
      </c>
      <c r="B278" s="177" t="s">
        <v>4456</v>
      </c>
    </row>
    <row r="279" spans="1:2" x14ac:dyDescent="0.25">
      <c r="A279" s="177">
        <v>4315</v>
      </c>
      <c r="B279" s="177" t="s">
        <v>4455</v>
      </c>
    </row>
    <row r="280" spans="1:2" x14ac:dyDescent="0.25">
      <c r="A280" s="177">
        <v>4320</v>
      </c>
      <c r="B280" s="177" t="s">
        <v>4454</v>
      </c>
    </row>
    <row r="281" spans="1:2" x14ac:dyDescent="0.25">
      <c r="A281" s="177">
        <v>4325</v>
      </c>
      <c r="B281" s="177" t="s">
        <v>4453</v>
      </c>
    </row>
    <row r="282" spans="1:2" x14ac:dyDescent="0.25">
      <c r="A282" s="177">
        <v>4330</v>
      </c>
      <c r="B282" s="177" t="s">
        <v>4452</v>
      </c>
    </row>
    <row r="283" spans="1:2" x14ac:dyDescent="0.25">
      <c r="A283" s="177">
        <v>4335</v>
      </c>
      <c r="B283" s="177" t="s">
        <v>4451</v>
      </c>
    </row>
    <row r="284" spans="1:2" x14ac:dyDescent="0.25">
      <c r="A284" s="177">
        <v>4340</v>
      </c>
      <c r="B284" s="177" t="s">
        <v>4450</v>
      </c>
    </row>
    <row r="285" spans="1:2" x14ac:dyDescent="0.25">
      <c r="A285" s="177">
        <v>4345</v>
      </c>
      <c r="B285" s="177" t="s">
        <v>4449</v>
      </c>
    </row>
    <row r="286" spans="1:2" x14ac:dyDescent="0.25">
      <c r="A286" s="177">
        <v>4350</v>
      </c>
      <c r="B286" s="177" t="s">
        <v>4448</v>
      </c>
    </row>
    <row r="287" spans="1:2" x14ac:dyDescent="0.25">
      <c r="A287" s="177">
        <v>4399</v>
      </c>
      <c r="B287" s="177" t="s">
        <v>4447</v>
      </c>
    </row>
    <row r="288" spans="1:2" x14ac:dyDescent="0.25">
      <c r="A288" s="177">
        <v>4400</v>
      </c>
      <c r="B288" s="177" t="s">
        <v>4446</v>
      </c>
    </row>
    <row r="289" spans="1:2" x14ac:dyDescent="0.25">
      <c r="A289" s="177">
        <v>4405</v>
      </c>
      <c r="B289" s="177" t="s">
        <v>4445</v>
      </c>
    </row>
    <row r="290" spans="1:2" x14ac:dyDescent="0.25">
      <c r="A290" s="177">
        <v>4410</v>
      </c>
      <c r="B290" s="177" t="s">
        <v>4444</v>
      </c>
    </row>
    <row r="291" spans="1:2" x14ac:dyDescent="0.25">
      <c r="A291" s="177">
        <v>4415</v>
      </c>
      <c r="B291" s="177" t="s">
        <v>4443</v>
      </c>
    </row>
    <row r="292" spans="1:2" x14ac:dyDescent="0.25">
      <c r="A292" s="177">
        <v>4420</v>
      </c>
      <c r="B292" s="177" t="s">
        <v>4442</v>
      </c>
    </row>
    <row r="293" spans="1:2" x14ac:dyDescent="0.25">
      <c r="A293" s="177">
        <v>4425</v>
      </c>
      <c r="B293" s="177" t="s">
        <v>4441</v>
      </c>
    </row>
    <row r="294" spans="1:2" x14ac:dyDescent="0.25">
      <c r="A294" s="177">
        <v>4430</v>
      </c>
      <c r="B294" s="177" t="s">
        <v>4440</v>
      </c>
    </row>
    <row r="295" spans="1:2" x14ac:dyDescent="0.25">
      <c r="A295" s="177">
        <v>4435</v>
      </c>
      <c r="B295" s="177" t="s">
        <v>4439</v>
      </c>
    </row>
    <row r="296" spans="1:2" x14ac:dyDescent="0.25">
      <c r="A296" s="177">
        <v>4440</v>
      </c>
      <c r="B296" s="177" t="s">
        <v>4438</v>
      </c>
    </row>
    <row r="297" spans="1:2" x14ac:dyDescent="0.25">
      <c r="A297" s="177">
        <v>4445</v>
      </c>
      <c r="B297" s="177" t="s">
        <v>4437</v>
      </c>
    </row>
    <row r="298" spans="1:2" x14ac:dyDescent="0.25">
      <c r="A298" s="177">
        <v>4450</v>
      </c>
      <c r="B298" s="177" t="s">
        <v>4436</v>
      </c>
    </row>
    <row r="299" spans="1:2" x14ac:dyDescent="0.25">
      <c r="A299" s="177">
        <v>4460</v>
      </c>
      <c r="B299" s="177" t="s">
        <v>4435</v>
      </c>
    </row>
    <row r="300" spans="1:2" x14ac:dyDescent="0.25">
      <c r="A300" s="177">
        <v>4470</v>
      </c>
      <c r="B300" s="177" t="s">
        <v>4434</v>
      </c>
    </row>
    <row r="301" spans="1:2" x14ac:dyDescent="0.25">
      <c r="A301" s="177">
        <v>4480</v>
      </c>
      <c r="B301" s="177" t="s">
        <v>4332</v>
      </c>
    </row>
    <row r="302" spans="1:2" x14ac:dyDescent="0.25">
      <c r="A302" s="177">
        <v>4499</v>
      </c>
      <c r="B302" s="177" t="s">
        <v>4433</v>
      </c>
    </row>
    <row r="303" spans="1:2" x14ac:dyDescent="0.25">
      <c r="A303" s="177">
        <v>4500</v>
      </c>
      <c r="B303" s="177" t="s">
        <v>4432</v>
      </c>
    </row>
    <row r="304" spans="1:2" x14ac:dyDescent="0.25">
      <c r="A304" s="177">
        <v>4505</v>
      </c>
      <c r="B304" s="177" t="s">
        <v>396</v>
      </c>
    </row>
    <row r="305" spans="1:2" x14ac:dyDescent="0.25">
      <c r="A305" s="177">
        <v>4510</v>
      </c>
      <c r="B305" s="177" t="s">
        <v>501</v>
      </c>
    </row>
    <row r="306" spans="1:2" x14ac:dyDescent="0.25">
      <c r="A306" s="177">
        <v>4515</v>
      </c>
      <c r="B306" s="177" t="s">
        <v>4431</v>
      </c>
    </row>
    <row r="307" spans="1:2" x14ac:dyDescent="0.25">
      <c r="A307" s="177">
        <v>4520</v>
      </c>
      <c r="B307" s="177" t="s">
        <v>214</v>
      </c>
    </row>
    <row r="308" spans="1:2" x14ac:dyDescent="0.25">
      <c r="A308" s="177">
        <v>4525</v>
      </c>
      <c r="B308" s="177" t="s">
        <v>1350</v>
      </c>
    </row>
    <row r="309" spans="1:2" x14ac:dyDescent="0.25">
      <c r="A309" s="177">
        <v>4599</v>
      </c>
      <c r="B309" s="177" t="s">
        <v>4430</v>
      </c>
    </row>
    <row r="310" spans="1:2" x14ac:dyDescent="0.25">
      <c r="A310" s="177">
        <v>4999</v>
      </c>
      <c r="B310" s="177" t="s">
        <v>4429</v>
      </c>
    </row>
    <row r="311" spans="1:2" x14ac:dyDescent="0.25">
      <c r="A311" s="177">
        <v>5000</v>
      </c>
      <c r="B311" s="177" t="s">
        <v>4428</v>
      </c>
    </row>
    <row r="312" spans="1:2" x14ac:dyDescent="0.25">
      <c r="A312" s="177">
        <v>5910</v>
      </c>
      <c r="B312" s="177" t="s">
        <v>4427</v>
      </c>
    </row>
    <row r="313" spans="1:2" x14ac:dyDescent="0.25">
      <c r="A313" s="177">
        <v>5915</v>
      </c>
      <c r="B313" s="177" t="s">
        <v>4426</v>
      </c>
    </row>
    <row r="314" spans="1:2" x14ac:dyDescent="0.25">
      <c r="A314" s="177">
        <v>5920</v>
      </c>
      <c r="B314" s="177" t="s">
        <v>4425</v>
      </c>
    </row>
    <row r="315" spans="1:2" x14ac:dyDescent="0.25">
      <c r="A315" s="177">
        <v>5925</v>
      </c>
      <c r="B315" s="177" t="s">
        <v>4424</v>
      </c>
    </row>
    <row r="316" spans="1:2" x14ac:dyDescent="0.25">
      <c r="A316" s="177">
        <v>5930</v>
      </c>
      <c r="B316" s="177" t="s">
        <v>4423</v>
      </c>
    </row>
    <row r="317" spans="1:2" x14ac:dyDescent="0.25">
      <c r="A317" s="177">
        <v>5935</v>
      </c>
      <c r="B317" s="177" t="s">
        <v>4422</v>
      </c>
    </row>
    <row r="318" spans="1:2" x14ac:dyDescent="0.25">
      <c r="A318" s="177">
        <v>5940</v>
      </c>
      <c r="B318" s="177" t="s">
        <v>4421</v>
      </c>
    </row>
    <row r="319" spans="1:2" x14ac:dyDescent="0.25">
      <c r="A319" s="177">
        <v>5945</v>
      </c>
      <c r="B319" s="177" t="s">
        <v>4420</v>
      </c>
    </row>
    <row r="320" spans="1:2" x14ac:dyDescent="0.25">
      <c r="A320" s="177">
        <v>5950</v>
      </c>
      <c r="B320" s="177" t="s">
        <v>4419</v>
      </c>
    </row>
    <row r="321" spans="1:2" x14ac:dyDescent="0.25">
      <c r="A321" s="177">
        <v>5961</v>
      </c>
      <c r="B321" s="177" t="s">
        <v>4418</v>
      </c>
    </row>
    <row r="322" spans="1:2" x14ac:dyDescent="0.25">
      <c r="A322" s="177">
        <v>5990</v>
      </c>
      <c r="B322" s="177" t="s">
        <v>4417</v>
      </c>
    </row>
    <row r="323" spans="1:2" x14ac:dyDescent="0.25">
      <c r="A323" s="177">
        <v>5995</v>
      </c>
      <c r="B323" s="177" t="s">
        <v>4416</v>
      </c>
    </row>
    <row r="324" spans="1:2" x14ac:dyDescent="0.25">
      <c r="A324" s="177">
        <v>5999</v>
      </c>
      <c r="B324" s="177" t="s">
        <v>4415</v>
      </c>
    </row>
    <row r="325" spans="1:2" x14ac:dyDescent="0.25">
      <c r="A325" s="177">
        <v>6000</v>
      </c>
      <c r="B325" s="177" t="s">
        <v>4414</v>
      </c>
    </row>
    <row r="326" spans="1:2" x14ac:dyDescent="0.25">
      <c r="A326" s="177">
        <v>6001</v>
      </c>
      <c r="B326" s="177" t="s">
        <v>4413</v>
      </c>
    </row>
    <row r="327" spans="1:2" x14ac:dyDescent="0.25">
      <c r="A327" s="177">
        <v>6100</v>
      </c>
      <c r="B327" s="177" t="s">
        <v>4412</v>
      </c>
    </row>
    <row r="328" spans="1:2" x14ac:dyDescent="0.25">
      <c r="A328" s="177">
        <v>6105</v>
      </c>
      <c r="B328" s="177" t="s">
        <v>4411</v>
      </c>
    </row>
    <row r="329" spans="1:2" x14ac:dyDescent="0.25">
      <c r="A329" s="177">
        <v>6110</v>
      </c>
      <c r="B329" s="177" t="s">
        <v>4410</v>
      </c>
    </row>
    <row r="330" spans="1:2" x14ac:dyDescent="0.25">
      <c r="A330" s="177">
        <v>6199</v>
      </c>
      <c r="B330" s="177" t="s">
        <v>4409</v>
      </c>
    </row>
    <row r="331" spans="1:2" x14ac:dyDescent="0.25">
      <c r="A331" s="177">
        <v>6200</v>
      </c>
      <c r="B331" s="177" t="s">
        <v>4408</v>
      </c>
    </row>
    <row r="332" spans="1:2" x14ac:dyDescent="0.25">
      <c r="A332" s="177">
        <v>6205</v>
      </c>
      <c r="B332" s="177" t="s">
        <v>4407</v>
      </c>
    </row>
    <row r="333" spans="1:2" x14ac:dyDescent="0.25">
      <c r="A333" s="177">
        <v>6210</v>
      </c>
      <c r="B333" s="177" t="s">
        <v>4406</v>
      </c>
    </row>
    <row r="334" spans="1:2" x14ac:dyDescent="0.25">
      <c r="A334" s="177">
        <v>6215</v>
      </c>
      <c r="B334" s="177" t="s">
        <v>4405</v>
      </c>
    </row>
    <row r="335" spans="1:2" x14ac:dyDescent="0.25">
      <c r="A335" s="177">
        <v>6216</v>
      </c>
      <c r="B335" s="177" t="s">
        <v>4325</v>
      </c>
    </row>
    <row r="336" spans="1:2" x14ac:dyDescent="0.25">
      <c r="A336" s="177">
        <v>6217</v>
      </c>
      <c r="B336" s="177" t="s">
        <v>4339</v>
      </c>
    </row>
    <row r="337" spans="1:2" x14ac:dyDescent="0.25">
      <c r="A337" s="177">
        <v>6220</v>
      </c>
      <c r="B337" s="177" t="s">
        <v>4404</v>
      </c>
    </row>
    <row r="338" spans="1:2" x14ac:dyDescent="0.25">
      <c r="A338" s="177">
        <v>6225</v>
      </c>
      <c r="B338" s="177" t="s">
        <v>4403</v>
      </c>
    </row>
    <row r="339" spans="1:2" x14ac:dyDescent="0.25">
      <c r="A339" s="177">
        <v>6230</v>
      </c>
      <c r="B339" s="177" t="s">
        <v>4403</v>
      </c>
    </row>
    <row r="340" spans="1:2" x14ac:dyDescent="0.25">
      <c r="A340" s="177">
        <v>6235</v>
      </c>
      <c r="B340" s="177" t="s">
        <v>4320</v>
      </c>
    </row>
    <row r="341" spans="1:2" x14ac:dyDescent="0.25">
      <c r="A341" s="177">
        <v>6240</v>
      </c>
      <c r="B341" s="177" t="s">
        <v>4402</v>
      </c>
    </row>
    <row r="342" spans="1:2" x14ac:dyDescent="0.25">
      <c r="A342" s="177">
        <v>6244</v>
      </c>
      <c r="B342" s="177" t="s">
        <v>4401</v>
      </c>
    </row>
    <row r="343" spans="1:2" x14ac:dyDescent="0.25">
      <c r="A343" s="177">
        <v>6245</v>
      </c>
      <c r="B343" s="177" t="s">
        <v>4400</v>
      </c>
    </row>
    <row r="344" spans="1:2" x14ac:dyDescent="0.25">
      <c r="A344" s="177">
        <v>6246</v>
      </c>
      <c r="B344" s="177" t="s">
        <v>4399</v>
      </c>
    </row>
    <row r="345" spans="1:2" x14ac:dyDescent="0.25">
      <c r="A345" s="177">
        <v>6247</v>
      </c>
      <c r="B345" s="177" t="s">
        <v>4398</v>
      </c>
    </row>
    <row r="346" spans="1:2" x14ac:dyDescent="0.25">
      <c r="A346" s="177">
        <v>6248</v>
      </c>
      <c r="B346" s="177" t="s">
        <v>4397</v>
      </c>
    </row>
    <row r="347" spans="1:2" x14ac:dyDescent="0.25">
      <c r="A347" s="177">
        <v>6249</v>
      </c>
      <c r="B347" s="177" t="s">
        <v>4396</v>
      </c>
    </row>
    <row r="348" spans="1:2" x14ac:dyDescent="0.25">
      <c r="A348" s="177">
        <v>6250</v>
      </c>
      <c r="B348" s="177" t="s">
        <v>4333</v>
      </c>
    </row>
    <row r="349" spans="1:2" x14ac:dyDescent="0.25">
      <c r="A349" s="177">
        <v>6299</v>
      </c>
      <c r="B349" s="177" t="s">
        <v>4395</v>
      </c>
    </row>
    <row r="350" spans="1:2" x14ac:dyDescent="0.25">
      <c r="A350" s="177">
        <v>6300</v>
      </c>
      <c r="B350" s="177" t="s">
        <v>4394</v>
      </c>
    </row>
    <row r="351" spans="1:2" x14ac:dyDescent="0.25">
      <c r="A351" s="177">
        <v>6305</v>
      </c>
      <c r="B351" s="177" t="s">
        <v>4393</v>
      </c>
    </row>
    <row r="352" spans="1:2" x14ac:dyDescent="0.25">
      <c r="A352" s="177">
        <v>6307</v>
      </c>
      <c r="B352" s="177" t="s">
        <v>4392</v>
      </c>
    </row>
    <row r="353" spans="1:2" x14ac:dyDescent="0.25">
      <c r="A353" s="177">
        <v>6310</v>
      </c>
      <c r="B353" s="177" t="s">
        <v>4319</v>
      </c>
    </row>
    <row r="354" spans="1:2" x14ac:dyDescent="0.25">
      <c r="A354" s="177">
        <v>6399</v>
      </c>
      <c r="B354" s="177" t="s">
        <v>4391</v>
      </c>
    </row>
    <row r="355" spans="1:2" x14ac:dyDescent="0.25">
      <c r="A355" s="177">
        <v>6999</v>
      </c>
      <c r="B355" s="177" t="s">
        <v>4390</v>
      </c>
    </row>
    <row r="356" spans="1:2" x14ac:dyDescent="0.25">
      <c r="A356" s="177">
        <v>7000</v>
      </c>
      <c r="B356" s="177" t="s">
        <v>4389</v>
      </c>
    </row>
    <row r="357" spans="1:2" x14ac:dyDescent="0.25">
      <c r="A357" s="177">
        <v>7001</v>
      </c>
      <c r="B357" s="177" t="s">
        <v>4388</v>
      </c>
    </row>
    <row r="358" spans="1:2" x14ac:dyDescent="0.25">
      <c r="A358" s="177">
        <v>7105</v>
      </c>
      <c r="B358" s="177" t="s">
        <v>4387</v>
      </c>
    </row>
    <row r="359" spans="1:2" x14ac:dyDescent="0.25">
      <c r="A359" s="177">
        <v>7110</v>
      </c>
      <c r="B359" s="177" t="s">
        <v>4386</v>
      </c>
    </row>
    <row r="360" spans="1:2" x14ac:dyDescent="0.25">
      <c r="A360" s="177">
        <v>7115</v>
      </c>
      <c r="B360" s="177" t="s">
        <v>4385</v>
      </c>
    </row>
    <row r="361" spans="1:2" x14ac:dyDescent="0.25">
      <c r="A361" s="177">
        <v>7120</v>
      </c>
      <c r="B361" s="177" t="s">
        <v>4384</v>
      </c>
    </row>
    <row r="362" spans="1:2" x14ac:dyDescent="0.25">
      <c r="A362" s="177">
        <v>7125</v>
      </c>
      <c r="B362" s="177" t="s">
        <v>4383</v>
      </c>
    </row>
    <row r="363" spans="1:2" x14ac:dyDescent="0.25">
      <c r="A363" s="177">
        <v>7130</v>
      </c>
      <c r="B363" s="177" t="s">
        <v>4382</v>
      </c>
    </row>
    <row r="364" spans="1:2" x14ac:dyDescent="0.25">
      <c r="A364" s="177">
        <v>7135</v>
      </c>
      <c r="B364" s="177" t="s">
        <v>4381</v>
      </c>
    </row>
    <row r="365" spans="1:2" x14ac:dyDescent="0.25">
      <c r="A365" s="177">
        <v>7140</v>
      </c>
      <c r="B365" s="177" t="s">
        <v>4380</v>
      </c>
    </row>
    <row r="366" spans="1:2" x14ac:dyDescent="0.25">
      <c r="A366" s="177">
        <v>7145</v>
      </c>
      <c r="B366" s="177" t="s">
        <v>4379</v>
      </c>
    </row>
    <row r="367" spans="1:2" x14ac:dyDescent="0.25">
      <c r="A367" s="177">
        <v>7160</v>
      </c>
      <c r="B367" s="177" t="s">
        <v>4378</v>
      </c>
    </row>
    <row r="368" spans="1:2" x14ac:dyDescent="0.25">
      <c r="A368" s="177">
        <v>7170</v>
      </c>
      <c r="B368" s="177" t="s">
        <v>4377</v>
      </c>
    </row>
    <row r="369" spans="1:2" x14ac:dyDescent="0.25">
      <c r="A369" s="177">
        <v>7175</v>
      </c>
      <c r="B369" s="177" t="s">
        <v>4376</v>
      </c>
    </row>
    <row r="370" spans="1:2" x14ac:dyDescent="0.25">
      <c r="A370" s="177">
        <v>7188</v>
      </c>
      <c r="B370" s="177" t="s">
        <v>4375</v>
      </c>
    </row>
    <row r="371" spans="1:2" x14ac:dyDescent="0.25">
      <c r="A371" s="177">
        <v>7199</v>
      </c>
      <c r="B371" s="177" t="s">
        <v>4374</v>
      </c>
    </row>
    <row r="372" spans="1:2" x14ac:dyDescent="0.25">
      <c r="A372" s="177">
        <v>7200</v>
      </c>
      <c r="B372" s="177" t="s">
        <v>4373</v>
      </c>
    </row>
    <row r="373" spans="1:2" x14ac:dyDescent="0.25">
      <c r="A373" s="177">
        <v>7210</v>
      </c>
      <c r="B373" s="177" t="s">
        <v>4372</v>
      </c>
    </row>
    <row r="374" spans="1:2" x14ac:dyDescent="0.25">
      <c r="A374" s="177">
        <v>7211</v>
      </c>
      <c r="B374" s="177" t="s">
        <v>4371</v>
      </c>
    </row>
    <row r="375" spans="1:2" x14ac:dyDescent="0.25">
      <c r="A375" s="177">
        <v>7215</v>
      </c>
      <c r="B375" s="177" t="s">
        <v>4370</v>
      </c>
    </row>
    <row r="376" spans="1:2" x14ac:dyDescent="0.25">
      <c r="A376" s="177">
        <v>7220</v>
      </c>
      <c r="B376" s="177" t="s">
        <v>4369</v>
      </c>
    </row>
    <row r="377" spans="1:2" x14ac:dyDescent="0.25">
      <c r="A377" s="177">
        <v>7225</v>
      </c>
      <c r="B377" s="177" t="s">
        <v>4368</v>
      </c>
    </row>
    <row r="378" spans="1:2" x14ac:dyDescent="0.25">
      <c r="A378" s="177">
        <v>7230</v>
      </c>
      <c r="B378" s="177" t="s">
        <v>4367</v>
      </c>
    </row>
    <row r="379" spans="1:2" x14ac:dyDescent="0.25">
      <c r="A379" s="177">
        <v>7235</v>
      </c>
      <c r="B379" s="177" t="s">
        <v>4366</v>
      </c>
    </row>
    <row r="380" spans="1:2" x14ac:dyDescent="0.25">
      <c r="A380" s="177">
        <v>7240</v>
      </c>
      <c r="B380" s="177" t="s">
        <v>4365</v>
      </c>
    </row>
    <row r="381" spans="1:2" x14ac:dyDescent="0.25">
      <c r="A381" s="177">
        <v>7245</v>
      </c>
      <c r="B381" s="177" t="s">
        <v>4364</v>
      </c>
    </row>
    <row r="382" spans="1:2" x14ac:dyDescent="0.25">
      <c r="A382" s="177">
        <v>7299</v>
      </c>
      <c r="B382" s="177" t="s">
        <v>4363</v>
      </c>
    </row>
    <row r="383" spans="1:2" x14ac:dyDescent="0.25">
      <c r="A383" s="177">
        <v>7300</v>
      </c>
      <c r="B383" s="177" t="s">
        <v>4362</v>
      </c>
    </row>
    <row r="384" spans="1:2" x14ac:dyDescent="0.25">
      <c r="A384" s="177">
        <v>7310</v>
      </c>
      <c r="B384" s="177" t="s">
        <v>4361</v>
      </c>
    </row>
    <row r="385" spans="1:2" x14ac:dyDescent="0.25">
      <c r="A385" s="177">
        <v>7315</v>
      </c>
      <c r="B385" s="177" t="s">
        <v>4360</v>
      </c>
    </row>
    <row r="386" spans="1:2" x14ac:dyDescent="0.25">
      <c r="A386" s="177">
        <v>7320</v>
      </c>
      <c r="B386" s="177" t="s">
        <v>4359</v>
      </c>
    </row>
    <row r="387" spans="1:2" x14ac:dyDescent="0.25">
      <c r="A387" s="177">
        <v>7325</v>
      </c>
      <c r="B387" s="177" t="s">
        <v>4358</v>
      </c>
    </row>
    <row r="388" spans="1:2" x14ac:dyDescent="0.25">
      <c r="A388" s="177">
        <v>7330</v>
      </c>
      <c r="B388" s="177" t="s">
        <v>4357</v>
      </c>
    </row>
    <row r="389" spans="1:2" x14ac:dyDescent="0.25">
      <c r="A389" s="177">
        <v>7335</v>
      </c>
      <c r="B389" s="177" t="s">
        <v>4356</v>
      </c>
    </row>
    <row r="390" spans="1:2" x14ac:dyDescent="0.25">
      <c r="A390" s="177">
        <v>7340</v>
      </c>
      <c r="B390" s="177" t="s">
        <v>4355</v>
      </c>
    </row>
    <row r="391" spans="1:2" x14ac:dyDescent="0.25">
      <c r="A391" s="177">
        <v>7345</v>
      </c>
      <c r="B391" s="177" t="s">
        <v>4354</v>
      </c>
    </row>
    <row r="392" spans="1:2" x14ac:dyDescent="0.25">
      <c r="A392" s="177">
        <v>7370</v>
      </c>
      <c r="B392" s="177" t="s">
        <v>4353</v>
      </c>
    </row>
    <row r="393" spans="1:2" x14ac:dyDescent="0.25">
      <c r="A393" s="177">
        <v>7399</v>
      </c>
      <c r="B393" s="177" t="s">
        <v>4352</v>
      </c>
    </row>
    <row r="394" spans="1:2" x14ac:dyDescent="0.25">
      <c r="A394" s="177">
        <v>7400</v>
      </c>
      <c r="B394" s="177" t="s">
        <v>4351</v>
      </c>
    </row>
    <row r="395" spans="1:2" x14ac:dyDescent="0.25">
      <c r="A395" s="177">
        <v>7500</v>
      </c>
      <c r="B395" s="177" t="s">
        <v>4350</v>
      </c>
    </row>
    <row r="396" spans="1:2" x14ac:dyDescent="0.25">
      <c r="A396" s="177">
        <v>7501</v>
      </c>
      <c r="B396" s="177" t="s">
        <v>4349</v>
      </c>
    </row>
    <row r="397" spans="1:2" x14ac:dyDescent="0.25">
      <c r="A397" s="177">
        <v>7502</v>
      </c>
      <c r="B397" s="177" t="s">
        <v>4348</v>
      </c>
    </row>
    <row r="398" spans="1:2" x14ac:dyDescent="0.25">
      <c r="A398" s="177">
        <v>7503</v>
      </c>
      <c r="B398" s="177" t="s">
        <v>4347</v>
      </c>
    </row>
    <row r="399" spans="1:2" x14ac:dyDescent="0.25">
      <c r="A399" s="177">
        <v>7599</v>
      </c>
      <c r="B399" s="177" t="s">
        <v>4346</v>
      </c>
    </row>
    <row r="400" spans="1:2" x14ac:dyDescent="0.25">
      <c r="A400" s="177">
        <v>7600</v>
      </c>
      <c r="B400" s="177" t="s">
        <v>4345</v>
      </c>
    </row>
    <row r="401" spans="1:2" x14ac:dyDescent="0.25">
      <c r="A401" s="177">
        <v>7999</v>
      </c>
      <c r="B401" s="177" t="s">
        <v>4344</v>
      </c>
    </row>
    <row r="402" spans="1:2" x14ac:dyDescent="0.25">
      <c r="A402" s="177">
        <v>8000</v>
      </c>
      <c r="B402" s="177" t="s">
        <v>4343</v>
      </c>
    </row>
    <row r="403" spans="1:2" x14ac:dyDescent="0.25">
      <c r="A403" s="177">
        <v>8001</v>
      </c>
      <c r="B403" s="177" t="s">
        <v>4342</v>
      </c>
    </row>
    <row r="404" spans="1:2" x14ac:dyDescent="0.25">
      <c r="A404" s="177">
        <v>8100</v>
      </c>
      <c r="B404" s="177" t="s">
        <v>4341</v>
      </c>
    </row>
    <row r="405" spans="1:2" x14ac:dyDescent="0.25">
      <c r="A405" s="177">
        <v>8105</v>
      </c>
      <c r="B405" s="177" t="s">
        <v>4340</v>
      </c>
    </row>
    <row r="406" spans="1:2" x14ac:dyDescent="0.25">
      <c r="A406" s="177">
        <v>8110</v>
      </c>
      <c r="B406" s="177" t="s">
        <v>4339</v>
      </c>
    </row>
    <row r="407" spans="1:2" x14ac:dyDescent="0.25">
      <c r="A407" s="177">
        <v>8115</v>
      </c>
      <c r="B407" s="177" t="s">
        <v>4338</v>
      </c>
    </row>
    <row r="408" spans="1:2" x14ac:dyDescent="0.25">
      <c r="A408" s="177">
        <v>8120</v>
      </c>
      <c r="B408" s="177" t="s">
        <v>4337</v>
      </c>
    </row>
    <row r="409" spans="1:2" x14ac:dyDescent="0.25">
      <c r="A409" s="177">
        <v>8125</v>
      </c>
      <c r="B409" s="177" t="s">
        <v>4336</v>
      </c>
    </row>
    <row r="410" spans="1:2" x14ac:dyDescent="0.25">
      <c r="A410" s="177">
        <v>8130</v>
      </c>
      <c r="B410" s="177" t="s">
        <v>4335</v>
      </c>
    </row>
    <row r="411" spans="1:2" x14ac:dyDescent="0.25">
      <c r="A411" s="177">
        <v>8131</v>
      </c>
      <c r="B411" s="177" t="s">
        <v>4334</v>
      </c>
    </row>
    <row r="412" spans="1:2" x14ac:dyDescent="0.25">
      <c r="A412" s="177">
        <v>8132</v>
      </c>
      <c r="B412" s="177" t="s">
        <v>4333</v>
      </c>
    </row>
    <row r="413" spans="1:2" x14ac:dyDescent="0.25">
      <c r="A413" s="177">
        <v>8135</v>
      </c>
      <c r="B413" s="177" t="s">
        <v>4332</v>
      </c>
    </row>
    <row r="414" spans="1:2" x14ac:dyDescent="0.25">
      <c r="A414" s="177">
        <v>8140</v>
      </c>
      <c r="B414" s="177" t="s">
        <v>4331</v>
      </c>
    </row>
    <row r="415" spans="1:2" x14ac:dyDescent="0.25">
      <c r="A415" s="177">
        <v>8142</v>
      </c>
      <c r="B415" s="177" t="s">
        <v>4330</v>
      </c>
    </row>
    <row r="416" spans="1:2" x14ac:dyDescent="0.25">
      <c r="A416" s="177">
        <v>8145</v>
      </c>
      <c r="B416" s="177" t="s">
        <v>4329</v>
      </c>
    </row>
    <row r="417" spans="1:2" x14ac:dyDescent="0.25">
      <c r="A417" s="177">
        <v>8150</v>
      </c>
      <c r="B417" s="177" t="s">
        <v>4328</v>
      </c>
    </row>
    <row r="418" spans="1:2" x14ac:dyDescent="0.25">
      <c r="A418" s="177">
        <v>8165</v>
      </c>
      <c r="B418" s="177" t="s">
        <v>4327</v>
      </c>
    </row>
    <row r="419" spans="1:2" x14ac:dyDescent="0.25">
      <c r="A419" s="177">
        <v>8170</v>
      </c>
      <c r="B419" s="177" t="s">
        <v>4326</v>
      </c>
    </row>
    <row r="420" spans="1:2" x14ac:dyDescent="0.25">
      <c r="A420" s="177">
        <v>8175</v>
      </c>
      <c r="B420" s="177" t="s">
        <v>4325</v>
      </c>
    </row>
    <row r="421" spans="1:2" x14ac:dyDescent="0.25">
      <c r="A421" s="177">
        <v>8180</v>
      </c>
      <c r="B421" s="177" t="s">
        <v>4324</v>
      </c>
    </row>
    <row r="422" spans="1:2" x14ac:dyDescent="0.25">
      <c r="A422" s="177">
        <v>8185</v>
      </c>
      <c r="B422" s="177" t="s">
        <v>4323</v>
      </c>
    </row>
    <row r="423" spans="1:2" x14ac:dyDescent="0.25">
      <c r="A423" s="177">
        <v>8199</v>
      </c>
      <c r="B423" s="177" t="s">
        <v>4322</v>
      </c>
    </row>
    <row r="424" spans="1:2" x14ac:dyDescent="0.25">
      <c r="A424" s="177">
        <v>8200</v>
      </c>
      <c r="B424" s="177" t="s">
        <v>4321</v>
      </c>
    </row>
    <row r="425" spans="1:2" x14ac:dyDescent="0.25">
      <c r="A425" s="177">
        <v>8205</v>
      </c>
      <c r="B425" s="177" t="s">
        <v>4320</v>
      </c>
    </row>
    <row r="426" spans="1:2" x14ac:dyDescent="0.25">
      <c r="A426" s="177">
        <v>8210</v>
      </c>
      <c r="B426" s="177" t="s">
        <v>4319</v>
      </c>
    </row>
    <row r="427" spans="1:2" x14ac:dyDescent="0.25">
      <c r="A427" s="177">
        <v>8299</v>
      </c>
      <c r="B427" s="177" t="s">
        <v>4318</v>
      </c>
    </row>
    <row r="428" spans="1:2" x14ac:dyDescent="0.25">
      <c r="A428" s="177">
        <v>8300</v>
      </c>
      <c r="B428" s="177" t="s">
        <v>4309</v>
      </c>
    </row>
    <row r="429" spans="1:2" x14ac:dyDescent="0.25">
      <c r="A429" s="177">
        <v>8305</v>
      </c>
      <c r="B429" s="177" t="s">
        <v>4317</v>
      </c>
    </row>
    <row r="430" spans="1:2" x14ac:dyDescent="0.25">
      <c r="A430" s="177">
        <v>8310</v>
      </c>
      <c r="B430" s="177" t="s">
        <v>4316</v>
      </c>
    </row>
    <row r="431" spans="1:2" x14ac:dyDescent="0.25">
      <c r="A431" s="177">
        <v>8315</v>
      </c>
      <c r="B431" s="177" t="s">
        <v>4315</v>
      </c>
    </row>
    <row r="432" spans="1:2" x14ac:dyDescent="0.25">
      <c r="A432" s="177">
        <v>8320</v>
      </c>
      <c r="B432" s="177" t="s">
        <v>4314</v>
      </c>
    </row>
    <row r="433" spans="1:2" x14ac:dyDescent="0.25">
      <c r="A433" s="177">
        <v>8325</v>
      </c>
      <c r="B433" s="177" t="s">
        <v>4313</v>
      </c>
    </row>
    <row r="434" spans="1:2" x14ac:dyDescent="0.25">
      <c r="A434" s="177">
        <v>8399</v>
      </c>
      <c r="B434" s="177" t="s">
        <v>4312</v>
      </c>
    </row>
    <row r="435" spans="1:2" x14ac:dyDescent="0.25">
      <c r="A435" s="177">
        <v>8499</v>
      </c>
      <c r="B435" s="177" t="s">
        <v>4311</v>
      </c>
    </row>
    <row r="436" spans="1:2" x14ac:dyDescent="0.25">
      <c r="A436" s="177">
        <v>8500</v>
      </c>
      <c r="B436" s="177" t="s">
        <v>4310</v>
      </c>
    </row>
    <row r="437" spans="1:2" x14ac:dyDescent="0.25">
      <c r="A437" s="177">
        <v>8501</v>
      </c>
      <c r="B437" s="177" t="s">
        <v>4309</v>
      </c>
    </row>
    <row r="438" spans="1:2" x14ac:dyDescent="0.25">
      <c r="A438" s="177">
        <v>8505</v>
      </c>
      <c r="B438" s="177" t="s">
        <v>4308</v>
      </c>
    </row>
    <row r="439" spans="1:2" x14ac:dyDescent="0.25">
      <c r="A439" s="177">
        <v>8510</v>
      </c>
      <c r="B439" s="177" t="s">
        <v>4307</v>
      </c>
    </row>
    <row r="440" spans="1:2" x14ac:dyDescent="0.25">
      <c r="A440" s="177">
        <v>8559</v>
      </c>
      <c r="B440" s="177" t="s">
        <v>4306</v>
      </c>
    </row>
    <row r="441" spans="1:2" x14ac:dyDescent="0.25">
      <c r="A441" s="177">
        <v>8599</v>
      </c>
      <c r="B441" s="177" t="s">
        <v>4305</v>
      </c>
    </row>
    <row r="442" spans="1:2" x14ac:dyDescent="0.25">
      <c r="A442" s="177">
        <v>8600</v>
      </c>
      <c r="B442" s="177" t="s">
        <v>4304</v>
      </c>
    </row>
    <row r="443" spans="1:2" x14ac:dyDescent="0.25">
      <c r="A443" s="177">
        <v>8999</v>
      </c>
      <c r="B443" s="177" t="s">
        <v>4303</v>
      </c>
    </row>
    <row r="444" spans="1:2" x14ac:dyDescent="0.25">
      <c r="A444" s="177">
        <v>9000</v>
      </c>
      <c r="B444" s="177" t="s">
        <v>4302</v>
      </c>
    </row>
    <row r="445" spans="1:2" x14ac:dyDescent="0.25">
      <c r="A445" s="177">
        <v>9100</v>
      </c>
      <c r="B445" s="177" t="s">
        <v>4301</v>
      </c>
    </row>
    <row r="446" spans="1:2" x14ac:dyDescent="0.25">
      <c r="A446" s="177">
        <v>9105</v>
      </c>
      <c r="B446" s="177" t="s">
        <v>4291</v>
      </c>
    </row>
    <row r="447" spans="1:2" x14ac:dyDescent="0.25">
      <c r="A447" s="177">
        <v>9110</v>
      </c>
      <c r="B447" s="177" t="s">
        <v>4300</v>
      </c>
    </row>
    <row r="448" spans="1:2" x14ac:dyDescent="0.25">
      <c r="A448" s="177">
        <v>9115</v>
      </c>
      <c r="B448" s="177" t="s">
        <v>4299</v>
      </c>
    </row>
    <row r="449" spans="1:2" x14ac:dyDescent="0.25">
      <c r="A449" s="177">
        <v>9120</v>
      </c>
      <c r="B449" s="177" t="s">
        <v>4298</v>
      </c>
    </row>
    <row r="450" spans="1:2" x14ac:dyDescent="0.25">
      <c r="A450" s="177">
        <v>9125</v>
      </c>
      <c r="B450" s="177" t="s">
        <v>4297</v>
      </c>
    </row>
    <row r="451" spans="1:2" x14ac:dyDescent="0.25">
      <c r="A451" s="177">
        <v>9130</v>
      </c>
      <c r="B451" s="177" t="s">
        <v>4296</v>
      </c>
    </row>
    <row r="452" spans="1:2" x14ac:dyDescent="0.25">
      <c r="A452" s="177">
        <v>9135</v>
      </c>
      <c r="B452" s="177" t="s">
        <v>4295</v>
      </c>
    </row>
    <row r="453" spans="1:2" x14ac:dyDescent="0.25">
      <c r="A453" s="177">
        <v>9140</v>
      </c>
      <c r="B453" s="177" t="s">
        <v>4294</v>
      </c>
    </row>
    <row r="454" spans="1:2" x14ac:dyDescent="0.25">
      <c r="A454" s="177">
        <v>9199</v>
      </c>
      <c r="B454" s="177" t="s">
        <v>4293</v>
      </c>
    </row>
    <row r="455" spans="1:2" x14ac:dyDescent="0.25">
      <c r="A455" s="177">
        <v>9200</v>
      </c>
      <c r="B455" s="177" t="s">
        <v>4292</v>
      </c>
    </row>
    <row r="456" spans="1:2" x14ac:dyDescent="0.25">
      <c r="A456" s="177">
        <v>9201</v>
      </c>
      <c r="B456" s="177" t="s">
        <v>4291</v>
      </c>
    </row>
    <row r="457" spans="1:2" x14ac:dyDescent="0.25">
      <c r="A457" s="177">
        <v>9205</v>
      </c>
      <c r="B457" s="177" t="s">
        <v>4290</v>
      </c>
    </row>
    <row r="458" spans="1:2" x14ac:dyDescent="0.25">
      <c r="A458" s="177">
        <v>9210</v>
      </c>
      <c r="B458" s="177" t="s">
        <v>4289</v>
      </c>
    </row>
    <row r="459" spans="1:2" x14ac:dyDescent="0.25">
      <c r="A459" s="177">
        <v>9260</v>
      </c>
      <c r="B459" s="177" t="s">
        <v>4288</v>
      </c>
    </row>
    <row r="460" spans="1:2" x14ac:dyDescent="0.25">
      <c r="A460" s="177">
        <v>9270</v>
      </c>
      <c r="B460" s="177" t="s">
        <v>4287</v>
      </c>
    </row>
    <row r="461" spans="1:2" x14ac:dyDescent="0.25">
      <c r="A461" s="177">
        <v>9275</v>
      </c>
      <c r="B461" s="177" t="s">
        <v>4286</v>
      </c>
    </row>
    <row r="462" spans="1:2" x14ac:dyDescent="0.25">
      <c r="A462" s="177">
        <v>9280</v>
      </c>
      <c r="B462" s="177" t="s">
        <v>4285</v>
      </c>
    </row>
    <row r="463" spans="1:2" x14ac:dyDescent="0.25">
      <c r="A463" s="177">
        <v>9299</v>
      </c>
      <c r="B463" s="177" t="s">
        <v>4284</v>
      </c>
    </row>
    <row r="464" spans="1:2" x14ac:dyDescent="0.25">
      <c r="A464" s="177">
        <v>9990</v>
      </c>
      <c r="B464" s="177" t="s">
        <v>4283</v>
      </c>
    </row>
    <row r="465" spans="1:2" x14ac:dyDescent="0.25">
      <c r="A465" s="177">
        <v>9998</v>
      </c>
      <c r="B465" s="177" t="s">
        <v>4282</v>
      </c>
    </row>
    <row r="466" spans="1:2" x14ac:dyDescent="0.25">
      <c r="A466" s="177">
        <v>9999</v>
      </c>
      <c r="B466" s="177" t="s">
        <v>4281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www.w3.org/XML/1998/namespace"/>
    <ds:schemaRef ds:uri="http://schemas.microsoft.com/office/infopath/2007/PartnerControls"/>
    <ds:schemaRef ds:uri="http://purl.org/dc/elements/1.1/"/>
    <ds:schemaRef ds:uri="http://schemas.microsoft.com/office/2006/metadata/properties"/>
    <ds:schemaRef ds:uri="12165527-d881-4234-97f9-ee139a3f0c31"/>
    <ds:schemaRef ds:uri="http://schemas.openxmlformats.org/package/2006/metadata/core-properties"/>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Guidance for agencies</vt:lpstr>
      <vt:lpstr>Summary and sign-off</vt:lpstr>
      <vt:lpstr>Travel</vt:lpstr>
      <vt:lpstr>Hospitality</vt:lpstr>
      <vt:lpstr>All other expenses</vt:lpstr>
      <vt:lpstr>Gifts and benefits</vt:lpstr>
      <vt:lpstr>Pivot -  FY20</vt:lpstr>
      <vt:lpstr>OPP - FY20</vt:lpstr>
      <vt:lpstr>OPP</vt:lpstr>
      <vt:lpstr>Chart of Accounts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James Picker</cp:lastModifiedBy>
  <cp:revision/>
  <dcterms:created xsi:type="dcterms:W3CDTF">2010-10-17T20:59:02Z</dcterms:created>
  <dcterms:modified xsi:type="dcterms:W3CDTF">2020-10-27T20:11:13Z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