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amlet\UserShares\dpmc\data\HollandS\Documents\temp\"/>
    </mc:Choice>
  </mc:AlternateContent>
  <xr:revisionPtr revIDLastSave="0" documentId="13_ncr:1_{47F14A0F-2A6D-4454-9B50-0443D4E3D418}" xr6:coauthVersionLast="47" xr6:coauthVersionMax="47" xr10:uidLastSave="{00000000-0000-0000-0000-000000000000}"/>
  <bookViews>
    <workbookView xWindow="57480" yWindow="-858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expenses'!$A$1:$E$33</definedName>
    <definedName name="_xlnm.Print_Area" localSheetId="5">'Gifts and benefits'!$A$1:$F$33</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4" l="1"/>
  <c r="C27" i="3"/>
  <c r="C25" i="2"/>
  <c r="C47" i="1"/>
  <c r="C61" i="1"/>
  <c r="C22" i="1"/>
  <c r="B6" i="13" l="1"/>
  <c r="E60" i="13"/>
  <c r="C60" i="13"/>
  <c r="C24" i="4"/>
  <c r="C23" i="4"/>
  <c r="B60" i="13" l="1"/>
  <c r="B59" i="13"/>
  <c r="D59" i="13"/>
  <c r="B58" i="13"/>
  <c r="D58" i="13"/>
  <c r="D57" i="13"/>
  <c r="B57" i="13"/>
  <c r="D56" i="13"/>
  <c r="B56" i="13"/>
  <c r="D55" i="13"/>
  <c r="B55" i="13"/>
  <c r="F58" i="13" l="1"/>
  <c r="D25" i="2" s="1"/>
  <c r="F60" i="13"/>
  <c r="E22" i="4" s="1"/>
  <c r="F59" i="13"/>
  <c r="D27" i="3" s="1"/>
  <c r="F57" i="13"/>
  <c r="D61" i="1" s="1"/>
  <c r="F56" i="13"/>
  <c r="D47" i="1" s="1"/>
  <c r="F55" i="13"/>
  <c r="D22" i="1" s="1"/>
  <c r="C13" i="13"/>
  <c r="C12" i="13"/>
  <c r="C11" i="13"/>
  <c r="C16" i="13" l="1"/>
  <c r="C17" i="13"/>
  <c r="C15" i="13" l="1"/>
  <c r="F12" i="13" l="1"/>
  <c r="C22" i="4"/>
  <c r="F11" i="13" s="1"/>
  <c r="F13" i="13" l="1"/>
  <c r="B61" i="1"/>
  <c r="B17" i="13" s="1"/>
  <c r="B47" i="1"/>
  <c r="B16" i="13" s="1"/>
  <c r="B22" i="1"/>
  <c r="B15" i="13" s="1"/>
  <c r="B27" i="3" l="1"/>
  <c r="B13" i="13" s="1"/>
  <c r="B25" i="2"/>
  <c r="B12" i="13" s="1"/>
  <c r="B11" i="13" l="1"/>
  <c r="B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<sst xmlns="http://schemas.openxmlformats.org/spreadsheetml/2006/main" count="261" uniqueCount="189">
  <si>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</si>
  <si>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</si>
  <si>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</si>
  <si>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</si>
  <si>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</si>
  <si>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</si>
  <si>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</si>
  <si>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</si>
  <si>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</si>
  <si>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</si>
  <si>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</si>
  <si>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</si>
  <si>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</si>
  <si>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</si>
  <si>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</si>
  <si>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</si>
  <si>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</si>
  <si>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</si>
  <si>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</si>
  <si>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</si>
  <si>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</si>
  <si>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</si>
  <si>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</si>
  <si>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</si>
  <si>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</si>
  <si>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</si>
  <si>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</si>
  <si>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</si>
  <si>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</si>
  <si>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</si>
  <si>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</si>
  <si>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</si>
  <si>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</si>
  <si>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</si>
  <si>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</si>
  <si>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</si>
  <si>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</si>
  <si>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</si>
  <si>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</si>
  <si>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</si>
  <si>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</si>
  <si>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</si>
  <si>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</si>
  <si>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</si>
  <si>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</si>
  <si>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</si>
  <si>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</si>
  <si>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</si>
  <si>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</si>
  <si>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</si>
  <si>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</si>
  <si>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</si>
  <si>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</si>
  <si>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</si>
  <si>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</si>
  <si>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</si>
  <si>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</si>
  <si>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</si>
  <si>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</si>
  <si>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</si>
  <si>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</si>
  <si>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</si>
  <si>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</si>
  <si>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</si>
  <si>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</si>
  <si>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</si>
  <si>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</si>
  <si>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</si>
  <si>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</si>
  <si>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</si>
  <si>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</si>
  <si>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</si>
  <si>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</si>
  <si>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</si>
  <si>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</si>
  <si>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</si>
  <si>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</si>
  <si>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</si>
  <si>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</si>
  <si>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</si>
  <si>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</si>
  <si>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</si>
  <si>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</si>
  <si>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</si>
  <si>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</si>
  <si>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</si>
  <si>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</si>
  <si>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</si>
  <si>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</si>
  <si>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</si>
  <si>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</si>
  <si>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</si>
  <si>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</si>
  <si>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</si>
  <si>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</si>
  <si>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</si>
  <si>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</si>
  <si>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</si>
  <si>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</si>
  <si>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</si>
  <si>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</si>
  <si>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</si>
  <si>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</si>
  <si>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</si>
  <si>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</si>
  <si>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</si>
  <si>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</si>
  <si>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</si>
  <si>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</si>
  <si>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</si>
  <si>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</si>
  <si>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</si>
  <si>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</si>
  <si>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</si>
  <si>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</si>
  <si>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</si>
  <si>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</si>
  <si>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</si>
  <si>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</si>
  <si>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</si>
  <si>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</si>
  <si>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</si>
  <si>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</si>
  <si>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</si>
  <si>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</si>
  <si>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</si>
  <si>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</si>
  <si>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</si>
  <si>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</si>
  <si>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</si>
  <si>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</si>
  <si>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</si>
  <si>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</si>
  <si>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</si>
  <si>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</si>
  <si>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</si>
  <si>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</si>
  <si>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</si>
  <si>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</si>
  <si>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</si>
  <si>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</si>
  <si>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</si>
  <si>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</si>
  <si>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</si>
  <si>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</si>
  <si>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</si>
  <si>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</si>
  <si>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</si>
  <si>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</si>
  <si>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</si>
  <si>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</si>
  <si>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</si>
  <si>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</si>
  <si>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</si>
  <si>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</si>
  <si>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</si>
  <si>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</si>
  <si>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</si>
  <si>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</si>
  <si>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</si>
  <si>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</si>
  <si>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</si>
  <si>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</si>
  <si>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</si>
  <si>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</si>
  <si>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</si>
  <si>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</si>
  <si>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</si>
  <si>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</si>
  <si>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National Emergency Management Agency</t>
  </si>
  <si>
    <t xml:space="preserve">National Emergency Management Agency </t>
  </si>
  <si>
    <t>Airfares</t>
  </si>
  <si>
    <t xml:space="preserve">Taxi </t>
  </si>
  <si>
    <t>Taxi</t>
  </si>
  <si>
    <t>Wellington</t>
  </si>
  <si>
    <t>Phone and Data Costs</t>
  </si>
  <si>
    <t>Monthly Fee</t>
  </si>
  <si>
    <t>Carolyn Schwalger</t>
  </si>
  <si>
    <t>Meals</t>
  </si>
  <si>
    <t>Hawkes Bay</t>
  </si>
  <si>
    <t>TBC</t>
  </si>
  <si>
    <t xml:space="preserve">Christchurch </t>
  </si>
  <si>
    <t>July - August 2021</t>
  </si>
  <si>
    <t xml:space="preserve">Visit to Chrstchurch (Community Resilience) </t>
  </si>
  <si>
    <t>Sector Lunch (Community Resilience focus)</t>
  </si>
  <si>
    <t xml:space="preserve">Visit to Hawkes Bay (Community Resilience) </t>
  </si>
  <si>
    <t>No gifts or hospitality to disclose</t>
  </si>
  <si>
    <t>No expenses to disclose</t>
  </si>
  <si>
    <t>This disclosure has been approved by the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</si>
</sst>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167" fontId="13" fillId="0" borderId="2" xfId="0" applyNumberFormat="1" applyFont="1" applyBorder="1" applyAlignment="1" applyProtection="1">
      <alignment horizontal="left"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7" zoomScaleNormal="100" workbookViewId="0">
      <selection activeCell="A54" sqref="A54"/>
    </sheetView>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5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2"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1" spans="1:1" hidden="1" x14ac:dyDescent="0.3">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9" sqref="A9:F9"/>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2" t="s">
        <v>51</v>
      </c>
      <c r="B1" s="172"/>
      <c r="C1" s="172"/>
      <c r="D1" s="172"/>
      <c r="E1" s="172"/>
      <c r="F1" s="172"/>
      <c r="G1" s="46"/>
      <c r="H1" s="46"/>
      <c r="I1" s="46"/>
      <c r="J1" s="46"/>
      <c r="K1" s="46"/>
    </row>
    <row r="2" spans="1:11" ht="21" customHeight="1" x14ac:dyDescent="0.25">
      <c r="A2" s="4" t="s">
        <v>52</v>
      </c>
      <c r="B2" s="173" t="s">
        <v>170</v>
      </c>
      <c r="C2" s="173"/>
      <c r="D2" s="173"/>
      <c r="E2" s="173"/>
      <c r="F2" s="173"/>
      <c r="G2" s="46"/>
      <c r="H2" s="46"/>
      <c r="I2" s="46"/>
      <c r="J2" s="46"/>
      <c r="K2" s="46"/>
    </row>
    <row r="3" spans="1:11" ht="21" customHeight="1" x14ac:dyDescent="0.25">
      <c r="A3" s="4" t="s">
        <v>53</v>
      </c>
      <c r="B3" s="173" t="s">
        <v>177</v>
      </c>
      <c r="C3" s="173"/>
      <c r="D3" s="173"/>
      <c r="E3" s="173"/>
      <c r="F3" s="173"/>
      <c r="G3" s="46"/>
      <c r="H3" s="46"/>
      <c r="I3" s="46"/>
      <c r="J3" s="46"/>
      <c r="K3" s="46"/>
    </row>
    <row r="4" spans="1:11" ht="21" customHeight="1" x14ac:dyDescent="0.25">
      <c r="A4" s="4" t="s">
        <v>54</v>
      </c>
      <c r="B4" s="174">
        <v>44378</v>
      </c>
      <c r="C4" s="174"/>
      <c r="D4" s="174"/>
      <c r="E4" s="174"/>
      <c r="F4" s="174"/>
      <c r="G4" s="46"/>
      <c r="H4" s="46"/>
      <c r="I4" s="46"/>
      <c r="J4" s="46"/>
      <c r="K4" s="46"/>
    </row>
    <row r="5" spans="1:11" ht="21" customHeight="1" x14ac:dyDescent="0.25">
      <c r="A5" s="4" t="s">
        <v>55</v>
      </c>
      <c r="B5" s="174">
        <v>44439</v>
      </c>
      <c r="C5" s="174"/>
      <c r="D5" s="174"/>
      <c r="E5" s="174"/>
      <c r="F5" s="174"/>
      <c r="G5" s="46"/>
      <c r="H5" s="46"/>
      <c r="I5" s="46"/>
      <c r="J5" s="46"/>
      <c r="K5" s="46"/>
    </row>
    <row r="6" spans="1:11" ht="21" customHeight="1" x14ac:dyDescent="0.25">
      <c r="A6" s="4" t="s">
        <v>56</v>
      </c>
      <c r="B6" s="171" t="str">
        <f>IF(AND(Travel!B7&lt;&gt;A30,Hospitality!B7&lt;&gt;A30,'All other expenses'!B7&lt;&gt;A30,'Gifts and benefits'!B7&lt;&gt;A30),A31,IF(AND(Travel!B7=A30,Hospitality!B7=A30,'All other expenses'!B7=A30,'Gifts and benefits'!B7=A30),A33,A32))</f>
        <v>Data and totals checked on all sheets</v>
      </c>
      <c r="C6" s="171"/>
      <c r="D6" s="171"/>
      <c r="E6" s="171"/>
      <c r="F6" s="171"/>
      <c r="G6" s="34"/>
      <c r="H6" s="46"/>
      <c r="I6" s="46"/>
      <c r="J6" s="46"/>
      <c r="K6" s="46"/>
    </row>
    <row r="7" spans="1:11" ht="21" customHeight="1" x14ac:dyDescent="0.25">
      <c r="A7" s="4" t="s">
        <v>57</v>
      </c>
      <c r="B7" s="170" t="s">
        <v>89</v>
      </c>
      <c r="C7" s="170"/>
      <c r="D7" s="170"/>
      <c r="E7" s="170"/>
      <c r="F7" s="170"/>
      <c r="G7" s="34"/>
      <c r="H7" s="46"/>
      <c r="I7" s="46"/>
      <c r="J7" s="46"/>
      <c r="K7" s="46"/>
    </row>
    <row r="8" spans="1:11" ht="21" customHeight="1" x14ac:dyDescent="0.25">
      <c r="A8" s="4" t="s">
        <v>59</v>
      </c>
      <c r="B8" s="170" t="s">
        <v>188</v>
      </c>
      <c r="C8" s="170"/>
      <c r="D8" s="170"/>
      <c r="E8" s="170"/>
      <c r="F8" s="170"/>
      <c r="G8" s="34"/>
      <c r="H8" s="46"/>
      <c r="I8" s="46"/>
      <c r="J8" s="46"/>
      <c r="K8" s="46"/>
    </row>
    <row r="9" spans="1:11" ht="66.75" customHeight="1" x14ac:dyDescent="0.25">
      <c r="A9" s="169" t="s">
        <v>60</v>
      </c>
      <c r="B9" s="169"/>
      <c r="C9" s="169"/>
      <c r="D9" s="169"/>
      <c r="E9" s="169"/>
      <c r="F9" s="169"/>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505.01</v>
      </c>
      <c r="C11" s="102" t="str">
        <f>IF(Travel!B6="",A34,Travel!B6)</f>
        <v>Figures exclude GST</v>
      </c>
      <c r="D11" s="8"/>
      <c r="E11" s="10" t="s">
        <v>66</v>
      </c>
      <c r="F11" s="56">
        <f>'Gifts and benefits'!C22</f>
        <v>0</v>
      </c>
      <c r="G11" s="47"/>
      <c r="H11" s="47"/>
      <c r="I11" s="47"/>
      <c r="J11" s="47"/>
      <c r="K11" s="47"/>
    </row>
    <row r="12" spans="1:11" ht="27.75" customHeight="1" x14ac:dyDescent="0.35">
      <c r="A12" s="10" t="s">
        <v>24</v>
      </c>
      <c r="B12" s="94">
        <f>Hospitality!B25</f>
        <v>245.44</v>
      </c>
      <c r="C12" s="102" t="str">
        <f>IF(Hospitality!B6="",A34,Hospitality!B6)</f>
        <v>Figures exclude GST</v>
      </c>
      <c r="D12" s="8"/>
      <c r="E12" s="10" t="s">
        <v>67</v>
      </c>
      <c r="F12" s="56">
        <f>'Gifts and benefits'!C23</f>
        <v>0</v>
      </c>
      <c r="G12" s="47"/>
      <c r="H12" s="47"/>
      <c r="I12" s="47"/>
      <c r="J12" s="47"/>
      <c r="K12" s="47"/>
    </row>
    <row r="13" spans="1:11" ht="27.75" customHeight="1" x14ac:dyDescent="0.25">
      <c r="A13" s="10" t="s">
        <v>68</v>
      </c>
      <c r="B13" s="94">
        <f>'All other expenses'!B27</f>
        <v>84</v>
      </c>
      <c r="C13" s="102" t="str">
        <f>IF('All other expenses'!B6="",A34,'All other expenses'!B6)</f>
        <v>Figures exclude GST</v>
      </c>
      <c r="D13" s="8"/>
      <c r="E13" s="10" t="s">
        <v>69</v>
      </c>
      <c r="F13" s="56">
        <f>'Gifts and benefits'!C24</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Travel!B22</f>
        <v>0</v>
      </c>
      <c r="C15" s="104" t="str">
        <f>C11</f>
        <v>Figures exclude GST</v>
      </c>
      <c r="D15" s="8"/>
      <c r="E15" s="8"/>
      <c r="F15" s="58"/>
      <c r="G15" s="46"/>
      <c r="H15" s="46"/>
      <c r="I15" s="46"/>
      <c r="J15" s="46"/>
      <c r="K15" s="46"/>
    </row>
    <row r="16" spans="1:11" ht="27.75" customHeight="1" x14ac:dyDescent="0.25">
      <c r="A16" s="11" t="s">
        <v>71</v>
      </c>
      <c r="B16" s="96">
        <f>Travel!B47</f>
        <v>505.01</v>
      </c>
      <c r="C16" s="104" t="str">
        <f>C11</f>
        <v>Figures exclude GST</v>
      </c>
      <c r="D16" s="59"/>
      <c r="E16" s="8"/>
      <c r="F16" s="60"/>
      <c r="G16" s="46"/>
      <c r="H16" s="46"/>
      <c r="I16" s="46"/>
      <c r="J16" s="46"/>
      <c r="K16" s="46"/>
    </row>
    <row r="17" spans="1:11" ht="27.75" customHeight="1" x14ac:dyDescent="0.25">
      <c r="A17" s="11" t="s">
        <v>72</v>
      </c>
      <c r="B17" s="96">
        <f>Travel!B61</f>
        <v>0</v>
      </c>
      <c r="C17" s="10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COUNT(Travel!B12:B21)</f>
        <v>0</v>
      </c>
      <c r="C55" s="111"/>
      <c r="D55" s="111">
        <f>COUNTIF(Travel!D12:D21,"*")</f>
        <v>0</v>
      </c>
      <c r="E55" s="112"/>
      <c r="F55" s="112" t="b">
        <f>MIN(B55,D55)=MAX(B55,D55)</f>
        <v>1</v>
      </c>
      <c r="G55" s="46"/>
      <c r="H55" s="46"/>
      <c r="I55" s="46"/>
      <c r="J55" s="46"/>
      <c r="K55" s="46"/>
    </row>
    <row r="56" spans="1:11" ht="13" hidden="1" x14ac:dyDescent="0.25">
      <c r="A56" s="121" t="s">
        <v>105</v>
      </c>
      <c r="B56" s="111">
        <f>COUNT(Travel!B26:B46)</f>
        <v>4</v>
      </c>
      <c r="C56" s="111"/>
      <c r="D56" s="111">
        <f>COUNTIF(Travel!D26:D46,"*")</f>
        <v>4</v>
      </c>
      <c r="E56" s="112"/>
      <c r="F56" s="112" t="b">
        <f>MIN(B56,D56)=MAX(B56,D56)</f>
        <v>1</v>
      </c>
    </row>
    <row r="57" spans="1:11" ht="13" hidden="1" x14ac:dyDescent="0.3">
      <c r="A57" s="122"/>
      <c r="B57" s="111">
        <f>COUNT(Travel!B51:B60)</f>
        <v>0</v>
      </c>
      <c r="C57" s="111"/>
      <c r="D57" s="111">
        <f>COUNTIF(Travel!D51:D60,"*")</f>
        <v>0</v>
      </c>
      <c r="E57" s="112"/>
      <c r="F57" s="112" t="b">
        <f>MIN(B57,D57)=MAX(B57,D57)</f>
        <v>1</v>
      </c>
    </row>
    <row r="58" spans="1:11" ht="13" hidden="1" x14ac:dyDescent="0.3">
      <c r="A58" s="123" t="s">
        <v>106</v>
      </c>
      <c r="B58" s="113">
        <f>COUNT(Hospitality!B11:B24)</f>
        <v>1</v>
      </c>
      <c r="C58" s="113"/>
      <c r="D58" s="113">
        <f>COUNTIF(Hospitality!D11:D24,"*")</f>
        <v>1</v>
      </c>
      <c r="E58" s="114"/>
      <c r="F58" s="114" t="b">
        <f>MIN(B58,D58)=MAX(B58,D58)</f>
        <v>1</v>
      </c>
    </row>
    <row r="59" spans="1:11" ht="13" hidden="1" x14ac:dyDescent="0.3">
      <c r="A59" s="124" t="s">
        <v>107</v>
      </c>
      <c r="B59" s="112">
        <f>COUNT('All other expenses'!B11:B26)</f>
        <v>1</v>
      </c>
      <c r="C59" s="112"/>
      <c r="D59" s="112">
        <f>COUNTIF('All other expenses'!D11:D26,"*")</f>
        <v>1</v>
      </c>
      <c r="E59" s="112"/>
      <c r="F59" s="112" t="b">
        <f>MIN(B59,D59)=MAX(B59,D59)</f>
        <v>1</v>
      </c>
    </row>
    <row r="60" spans="1:11" ht="13" hidden="1" x14ac:dyDescent="0.3">
      <c r="A60" s="123" t="s">
        <v>108</v>
      </c>
      <c r="B60" s="113">
        <f>COUNTIF('Gifts and benefits'!B11:B21,"*")</f>
        <v>1</v>
      </c>
      <c r="C60" s="113">
        <f>COUNTIF('Gifts and benefits'!C11:C21,"*")</f>
        <v>0</v>
      </c>
      <c r="D60" s="113"/>
      <c r="E60" s="113">
        <f>COUNTA('Gifts and benefits'!E11:E21)</f>
        <v>0</v>
      </c>
      <c r="F60" s="114" t="b">
        <f>MIN(B60,C60,E60)=MAX(B60,C60,E60)</f>
        <v>0</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9"/>
  <sheetViews>
    <sheetView zoomScale="115" zoomScaleNormal="115" workbookViewId="0">
      <selection activeCell="C52" sqref="C52"/>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2" t="s">
        <v>109</v>
      </c>
      <c r="B1" s="172"/>
      <c r="C1" s="172"/>
      <c r="D1" s="172"/>
      <c r="E1" s="172"/>
      <c r="F1" s="46"/>
    </row>
    <row r="2" spans="1:6" ht="21" customHeight="1" x14ac:dyDescent="0.25">
      <c r="A2" s="4" t="s">
        <v>52</v>
      </c>
      <c r="B2" s="177" t="s">
        <v>169</v>
      </c>
      <c r="C2" s="177"/>
      <c r="D2" s="177"/>
      <c r="E2" s="177"/>
      <c r="F2" s="46"/>
    </row>
    <row r="3" spans="1:6" ht="21" customHeight="1" x14ac:dyDescent="0.25">
      <c r="A3" s="4" t="s">
        <v>110</v>
      </c>
      <c r="B3" s="173" t="s">
        <v>177</v>
      </c>
      <c r="C3" s="173"/>
      <c r="D3" s="173"/>
      <c r="E3" s="173"/>
      <c r="F3" s="173"/>
    </row>
    <row r="4" spans="1:6" ht="21" customHeight="1" x14ac:dyDescent="0.25">
      <c r="A4" s="4" t="s">
        <v>111</v>
      </c>
      <c r="B4" s="174">
        <v>44378</v>
      </c>
      <c r="C4" s="174"/>
      <c r="D4" s="174"/>
      <c r="E4" s="174"/>
      <c r="F4" s="174"/>
    </row>
    <row r="5" spans="1:6" ht="21" customHeight="1" x14ac:dyDescent="0.25">
      <c r="A5" s="4" t="s">
        <v>112</v>
      </c>
      <c r="B5" s="174">
        <v>44439</v>
      </c>
      <c r="C5" s="174"/>
      <c r="D5" s="174"/>
      <c r="E5" s="174"/>
      <c r="F5" s="174"/>
    </row>
    <row r="6" spans="1:6" ht="21" customHeight="1" x14ac:dyDescent="0.25">
      <c r="A6" s="4" t="s">
        <v>113</v>
      </c>
      <c r="B6" s="170" t="s">
        <v>81</v>
      </c>
      <c r="C6" s="170"/>
      <c r="D6" s="170"/>
      <c r="E6" s="170"/>
      <c r="F6" s="46"/>
    </row>
    <row r="7" spans="1:6" ht="21" customHeight="1" x14ac:dyDescent="0.25">
      <c r="A7" s="4" t="s">
        <v>56</v>
      </c>
      <c r="B7" s="170" t="s">
        <v>83</v>
      </c>
      <c r="C7" s="170"/>
      <c r="D7" s="170"/>
      <c r="E7" s="170"/>
      <c r="F7" s="46"/>
    </row>
    <row r="8" spans="1:6" ht="36" customHeight="1" x14ac:dyDescent="0.3">
      <c r="A8" s="178" t="s">
        <v>114</v>
      </c>
      <c r="B8" s="179"/>
      <c r="C8" s="179"/>
      <c r="D8" s="179"/>
      <c r="E8" s="179"/>
      <c r="F8" s="22"/>
    </row>
    <row r="9" spans="1:6" ht="36" customHeight="1" x14ac:dyDescent="0.3">
      <c r="A9" s="180" t="s">
        <v>115</v>
      </c>
      <c r="B9" s="181"/>
      <c r="C9" s="181"/>
      <c r="D9" s="181"/>
      <c r="E9" s="181"/>
      <c r="F9" s="22"/>
    </row>
    <row r="10" spans="1:6" ht="24.75" customHeight="1" x14ac:dyDescent="0.35">
      <c r="A10" s="176" t="s">
        <v>116</v>
      </c>
      <c r="B10" s="182"/>
      <c r="C10" s="176"/>
      <c r="D10" s="176"/>
      <c r="E10" s="176"/>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B13" s="158"/>
      <c r="C13" s="157" t="s">
        <v>187</v>
      </c>
      <c r="D13" s="159"/>
      <c r="E13" s="160"/>
      <c r="F13" s="1"/>
    </row>
    <row r="14" spans="1:6" s="87" customFormat="1" x14ac:dyDescent="0.25">
      <c r="A14" s="157"/>
      <c r="B14" s="158"/>
      <c r="C14" s="159"/>
      <c r="D14" s="159"/>
      <c r="E14" s="160"/>
      <c r="F14" s="1"/>
    </row>
    <row r="15" spans="1:6" s="87" customFormat="1" x14ac:dyDescent="0.25">
      <c r="A15" s="157"/>
      <c r="B15" s="158"/>
      <c r="C15" s="159"/>
      <c r="D15" s="159"/>
      <c r="E15" s="160"/>
      <c r="F15" s="1"/>
    </row>
    <row r="16" spans="1:6" s="87" customFormat="1" x14ac:dyDescent="0.25">
      <c r="A16" s="157"/>
      <c r="B16" s="158"/>
      <c r="C16" s="159"/>
      <c r="D16" s="159"/>
      <c r="E16" s="160"/>
      <c r="F16" s="1"/>
    </row>
    <row r="17" spans="1:6" s="87" customFormat="1" x14ac:dyDescent="0.25">
      <c r="A17" s="157"/>
      <c r="B17" s="158"/>
      <c r="C17" s="159"/>
      <c r="D17" s="159"/>
      <c r="E17" s="160"/>
      <c r="F17" s="1"/>
    </row>
    <row r="18" spans="1:6" s="87" customFormat="1" ht="12.75" customHeight="1" x14ac:dyDescent="0.25">
      <c r="A18" s="157"/>
      <c r="B18" s="158"/>
      <c r="C18" s="159"/>
      <c r="D18" s="159"/>
      <c r="E18" s="160"/>
      <c r="F18" s="1"/>
    </row>
    <row r="19" spans="1:6" s="87" customFormat="1" x14ac:dyDescent="0.25">
      <c r="A19" s="161"/>
      <c r="B19" s="158"/>
      <c r="C19" s="159"/>
      <c r="D19" s="159"/>
      <c r="E19" s="160"/>
      <c r="F19" s="1"/>
    </row>
    <row r="20" spans="1:6" s="87" customFormat="1" x14ac:dyDescent="0.25">
      <c r="A20" s="161"/>
      <c r="B20" s="158"/>
      <c r="C20" s="159"/>
      <c r="D20" s="159"/>
      <c r="E20" s="160"/>
      <c r="F20" s="1"/>
    </row>
    <row r="21" spans="1:6" s="87" customFormat="1" hidden="1" x14ac:dyDescent="0.25">
      <c r="A21" s="143"/>
      <c r="B21" s="144"/>
      <c r="C21" s="145"/>
      <c r="D21" s="145"/>
      <c r="E21" s="146"/>
      <c r="F21" s="1"/>
    </row>
    <row r="22" spans="1:6" ht="19.5" customHeight="1" x14ac:dyDescent="0.25">
      <c r="A22" s="107" t="s">
        <v>122</v>
      </c>
      <c r="B22" s="108">
        <f>SUM(B12:B21)</f>
        <v>0</v>
      </c>
      <c r="C22" s="168" t="str">
        <f>IF(SUBTOTAL(3,B12:B21)=SUBTOTAL(103,B12:B21),'Summary and sign-off'!$A$48,'Summary and sign-off'!$A$49)</f>
        <v>Check - there are no hidden rows with data</v>
      </c>
      <c r="D22" s="175" t="str">
        <f>IF('Summary and sign-off'!F55='Summary and sign-off'!F54,'Summary and sign-off'!A51,'Summary and sign-off'!A50)</f>
        <v>Check - each entry provides sufficient information</v>
      </c>
      <c r="E22" s="175"/>
      <c r="F22" s="46"/>
    </row>
    <row r="23" spans="1:6" ht="10.5" customHeight="1" x14ac:dyDescent="0.3">
      <c r="A23" s="27"/>
      <c r="B23" s="22"/>
      <c r="C23" s="27"/>
      <c r="D23" s="27"/>
      <c r="E23" s="27"/>
      <c r="F23" s="27"/>
    </row>
    <row r="24" spans="1:6" ht="24.75" customHeight="1" x14ac:dyDescent="0.35">
      <c r="A24" s="176" t="s">
        <v>123</v>
      </c>
      <c r="B24" s="176"/>
      <c r="C24" s="176"/>
      <c r="D24" s="176"/>
      <c r="E24" s="176"/>
      <c r="F24" s="47"/>
    </row>
    <row r="25" spans="1:6" ht="27" customHeight="1" x14ac:dyDescent="0.25">
      <c r="A25" s="35" t="s">
        <v>117</v>
      </c>
      <c r="B25" s="35" t="s">
        <v>62</v>
      </c>
      <c r="C25" s="35" t="s">
        <v>124</v>
      </c>
      <c r="D25" s="35" t="s">
        <v>120</v>
      </c>
      <c r="E25" s="35" t="s">
        <v>121</v>
      </c>
      <c r="F25" s="48"/>
    </row>
    <row r="26" spans="1:6" s="87" customFormat="1" hidden="1" x14ac:dyDescent="0.25">
      <c r="A26" s="133"/>
      <c r="B26" s="134"/>
      <c r="C26" s="135"/>
      <c r="D26" s="135"/>
      <c r="E26" s="136"/>
      <c r="F26" s="1"/>
    </row>
    <row r="27" spans="1:6" s="87" customFormat="1" x14ac:dyDescent="0.25">
      <c r="A27" s="157">
        <v>44403</v>
      </c>
      <c r="B27" s="158">
        <v>337.26</v>
      </c>
      <c r="C27" s="159" t="s">
        <v>183</v>
      </c>
      <c r="D27" s="159" t="s">
        <v>171</v>
      </c>
      <c r="E27" s="160" t="s">
        <v>181</v>
      </c>
      <c r="F27" s="1"/>
    </row>
    <row r="28" spans="1:6" s="87" customFormat="1" x14ac:dyDescent="0.25">
      <c r="A28" s="157">
        <v>44439</v>
      </c>
      <c r="B28" s="158">
        <v>129.57</v>
      </c>
      <c r="C28" s="159" t="s">
        <v>185</v>
      </c>
      <c r="D28" s="159" t="s">
        <v>171</v>
      </c>
      <c r="E28" s="160" t="s">
        <v>179</v>
      </c>
      <c r="F28" s="1"/>
    </row>
    <row r="29" spans="1:6" s="87" customFormat="1" x14ac:dyDescent="0.25">
      <c r="A29" s="157">
        <v>44448</v>
      </c>
      <c r="B29" s="158">
        <v>11.42</v>
      </c>
      <c r="C29" s="159" t="s">
        <v>173</v>
      </c>
      <c r="D29" s="159" t="s">
        <v>173</v>
      </c>
      <c r="E29" s="160" t="s">
        <v>180</v>
      </c>
      <c r="F29" s="1"/>
    </row>
    <row r="30" spans="1:6" s="87" customFormat="1" x14ac:dyDescent="0.25">
      <c r="A30" s="157">
        <v>44448</v>
      </c>
      <c r="B30" s="158">
        <v>26.76</v>
      </c>
      <c r="C30" s="159" t="s">
        <v>173</v>
      </c>
      <c r="D30" s="159" t="s">
        <v>172</v>
      </c>
      <c r="E30" s="160" t="s">
        <v>180</v>
      </c>
      <c r="F30" s="1"/>
    </row>
    <row r="31" spans="1:6" s="87" customFormat="1" x14ac:dyDescent="0.25">
      <c r="A31" s="157"/>
      <c r="B31" s="158"/>
      <c r="C31" s="159"/>
      <c r="D31" s="159"/>
      <c r="E31" s="160"/>
      <c r="F31" s="1"/>
    </row>
    <row r="32" spans="1:6" s="87" customFormat="1" x14ac:dyDescent="0.25">
      <c r="A32" s="157"/>
      <c r="B32" s="158"/>
      <c r="C32" s="159"/>
      <c r="D32" s="159"/>
      <c r="E32" s="160"/>
      <c r="F32" s="1"/>
    </row>
    <row r="33" spans="1:6" s="87" customFormat="1" x14ac:dyDescent="0.25">
      <c r="A33" s="157"/>
      <c r="B33" s="158"/>
      <c r="C33" s="159"/>
      <c r="D33" s="159"/>
      <c r="E33" s="160"/>
      <c r="F33" s="1"/>
    </row>
    <row r="34" spans="1:6" s="87" customFormat="1" x14ac:dyDescent="0.25">
      <c r="A34" s="157"/>
      <c r="B34" s="158"/>
      <c r="C34" s="159"/>
      <c r="D34" s="159"/>
      <c r="E34" s="160"/>
      <c r="F34" s="1"/>
    </row>
    <row r="35" spans="1:6" s="87" customFormat="1" x14ac:dyDescent="0.25">
      <c r="A35" s="157"/>
      <c r="B35" s="158"/>
      <c r="C35" s="159"/>
      <c r="D35" s="159"/>
      <c r="E35" s="160"/>
      <c r="F35" s="1"/>
    </row>
    <row r="36" spans="1:6" s="87" customFormat="1" x14ac:dyDescent="0.25">
      <c r="A36" s="157"/>
      <c r="B36" s="158"/>
      <c r="C36" s="159"/>
      <c r="D36" s="159"/>
      <c r="E36" s="160"/>
      <c r="F36" s="1"/>
    </row>
    <row r="37" spans="1:6" s="87" customFormat="1" x14ac:dyDescent="0.25">
      <c r="A37" s="157"/>
      <c r="B37" s="158"/>
      <c r="C37" s="159"/>
      <c r="D37" s="159"/>
      <c r="E37" s="160"/>
      <c r="F37" s="1"/>
    </row>
    <row r="38" spans="1:6" s="87" customFormat="1" x14ac:dyDescent="0.25">
      <c r="A38" s="157"/>
      <c r="B38" s="158"/>
      <c r="C38" s="159"/>
      <c r="D38" s="159"/>
      <c r="E38" s="160"/>
      <c r="F38" s="1"/>
    </row>
    <row r="39" spans="1:6" s="87" customFormat="1" x14ac:dyDescent="0.25">
      <c r="A39" s="157"/>
      <c r="B39" s="158"/>
      <c r="C39" s="159"/>
      <c r="D39" s="159"/>
      <c r="E39" s="160"/>
      <c r="F39" s="1"/>
    </row>
    <row r="40" spans="1:6" s="87" customFormat="1" x14ac:dyDescent="0.25">
      <c r="A40" s="157"/>
      <c r="B40" s="158"/>
      <c r="C40" s="159"/>
      <c r="D40" s="159"/>
      <c r="E40" s="160"/>
      <c r="F40" s="1"/>
    </row>
    <row r="41" spans="1:6" s="87" customFormat="1" x14ac:dyDescent="0.25">
      <c r="A41" s="157"/>
      <c r="B41" s="158"/>
      <c r="C41" s="159"/>
      <c r="D41" s="159"/>
      <c r="E41" s="160"/>
      <c r="F41" s="1"/>
    </row>
    <row r="42" spans="1:6" s="87" customFormat="1" x14ac:dyDescent="0.25">
      <c r="A42" s="157"/>
      <c r="B42" s="158"/>
      <c r="C42" s="159"/>
      <c r="D42" s="159"/>
      <c r="E42" s="160"/>
      <c r="F42" s="1"/>
    </row>
    <row r="43" spans="1:6" s="87" customFormat="1" x14ac:dyDescent="0.25">
      <c r="A43" s="157"/>
      <c r="B43" s="158"/>
      <c r="C43" s="159"/>
      <c r="D43" s="159"/>
      <c r="E43" s="160"/>
      <c r="F43" s="1"/>
    </row>
    <row r="44" spans="1:6" s="87" customFormat="1" x14ac:dyDescent="0.25">
      <c r="A44" s="157"/>
      <c r="B44" s="158"/>
      <c r="C44" s="159"/>
      <c r="D44" s="159"/>
      <c r="E44" s="160"/>
      <c r="F44" s="1"/>
    </row>
    <row r="45" spans="1:6" s="87" customFormat="1" x14ac:dyDescent="0.25">
      <c r="A45" s="157"/>
      <c r="B45" s="158"/>
      <c r="C45" s="159"/>
      <c r="D45" s="159"/>
      <c r="E45" s="160"/>
      <c r="F45" s="1"/>
    </row>
    <row r="46" spans="1:6" s="87" customFormat="1" hidden="1" x14ac:dyDescent="0.25">
      <c r="A46" s="147"/>
      <c r="B46" s="148"/>
      <c r="C46" s="149"/>
      <c r="D46" s="149"/>
      <c r="E46" s="150"/>
      <c r="F46" s="1"/>
    </row>
    <row r="47" spans="1:6" ht="19.5" customHeight="1" x14ac:dyDescent="0.25">
      <c r="A47" s="107" t="s">
        <v>125</v>
      </c>
      <c r="B47" s="108">
        <f>SUM(B26:B46)</f>
        <v>505.01</v>
      </c>
      <c r="C47" s="168" t="str">
        <f>IF(SUBTOTAL(3,B26:B46)=SUBTOTAL(103,B26:B46),'Summary and sign-off'!$A$48,'Summary and sign-off'!$A$49)</f>
        <v>Check - there are no hidden rows with data</v>
      </c>
      <c r="D47" s="175" t="str">
        <f>IF('Summary and sign-off'!F56='Summary and sign-off'!F54,'Summary and sign-off'!A51,'Summary and sign-off'!A50)</f>
        <v>Check - each entry provides sufficient information</v>
      </c>
      <c r="E47" s="175"/>
      <c r="F47" s="46"/>
    </row>
    <row r="48" spans="1:6" ht="10.5" customHeight="1" x14ac:dyDescent="0.3">
      <c r="A48" s="27"/>
      <c r="B48" s="22"/>
      <c r="C48" s="27"/>
      <c r="D48" s="27"/>
      <c r="E48" s="27"/>
      <c r="F48" s="27"/>
    </row>
    <row r="49" spans="1:6" ht="24.75" customHeight="1" x14ac:dyDescent="0.25">
      <c r="A49" s="176" t="s">
        <v>126</v>
      </c>
      <c r="B49" s="176"/>
      <c r="C49" s="176"/>
      <c r="D49" s="176"/>
      <c r="E49" s="176"/>
      <c r="F49" s="46"/>
    </row>
    <row r="50" spans="1:6" ht="27" customHeight="1" x14ac:dyDescent="0.25">
      <c r="A50" s="35" t="s">
        <v>117</v>
      </c>
      <c r="B50" s="35" t="s">
        <v>62</v>
      </c>
      <c r="C50" s="35" t="s">
        <v>127</v>
      </c>
      <c r="D50" s="35" t="s">
        <v>128</v>
      </c>
      <c r="E50" s="35" t="s">
        <v>121</v>
      </c>
      <c r="F50" s="49"/>
    </row>
    <row r="51" spans="1:6" s="87" customFormat="1" hidden="1" x14ac:dyDescent="0.25">
      <c r="A51" s="133"/>
      <c r="B51" s="134"/>
      <c r="C51" s="135"/>
      <c r="D51" s="135"/>
      <c r="E51" s="136"/>
      <c r="F51" s="1"/>
    </row>
    <row r="52" spans="1:6" s="87" customFormat="1" x14ac:dyDescent="0.25">
      <c r="B52" s="158"/>
      <c r="C52" s="157" t="s">
        <v>187</v>
      </c>
      <c r="D52" s="159"/>
      <c r="E52" s="160"/>
      <c r="F52" s="1"/>
    </row>
    <row r="53" spans="1:6" s="87" customFormat="1" x14ac:dyDescent="0.25">
      <c r="A53" s="157"/>
      <c r="B53" s="158"/>
      <c r="C53" s="159"/>
      <c r="D53" s="159"/>
      <c r="E53" s="160"/>
      <c r="F53" s="1"/>
    </row>
    <row r="54" spans="1:6" s="87" customFormat="1" x14ac:dyDescent="0.25">
      <c r="A54" s="157"/>
      <c r="B54" s="158"/>
      <c r="C54" s="159"/>
      <c r="D54" s="159"/>
      <c r="E54" s="160"/>
      <c r="F54" s="1"/>
    </row>
    <row r="55" spans="1:6" s="87" customFormat="1" x14ac:dyDescent="0.25">
      <c r="A55" s="157"/>
      <c r="B55" s="158"/>
      <c r="C55" s="159"/>
      <c r="D55" s="159"/>
      <c r="E55" s="160"/>
      <c r="F55" s="1"/>
    </row>
    <row r="56" spans="1:6" s="87" customFormat="1" x14ac:dyDescent="0.25">
      <c r="A56" s="157"/>
      <c r="B56" s="158"/>
      <c r="C56" s="159"/>
      <c r="D56" s="159"/>
      <c r="E56" s="160"/>
      <c r="F56" s="1"/>
    </row>
    <row r="57" spans="1:6" s="87" customFormat="1" x14ac:dyDescent="0.25">
      <c r="A57" s="157"/>
      <c r="B57" s="158"/>
      <c r="C57" s="159"/>
      <c r="D57" s="159"/>
      <c r="E57" s="160"/>
      <c r="F57" s="1"/>
    </row>
    <row r="58" spans="1:6" s="87" customFormat="1" x14ac:dyDescent="0.25">
      <c r="A58" s="157"/>
      <c r="B58" s="158"/>
      <c r="C58" s="159"/>
      <c r="D58" s="159"/>
      <c r="E58" s="160"/>
      <c r="F58" s="1"/>
    </row>
    <row r="59" spans="1:6" s="87" customFormat="1" x14ac:dyDescent="0.25">
      <c r="A59" s="157"/>
      <c r="B59" s="158"/>
      <c r="C59" s="159"/>
      <c r="D59" s="159"/>
      <c r="E59" s="160"/>
      <c r="F59" s="1"/>
    </row>
    <row r="60" spans="1:6" s="87" customFormat="1" hidden="1" x14ac:dyDescent="0.25">
      <c r="A60" s="133"/>
      <c r="B60" s="134"/>
      <c r="C60" s="135"/>
      <c r="D60" s="135"/>
      <c r="E60" s="136"/>
      <c r="F60" s="1"/>
    </row>
    <row r="61" spans="1:6" ht="19.5" customHeight="1" x14ac:dyDescent="0.25">
      <c r="A61" s="107" t="s">
        <v>129</v>
      </c>
      <c r="B61" s="108">
        <f>SUM(B51:B60)</f>
        <v>0</v>
      </c>
      <c r="C61" s="168" t="str">
        <f>IF(SUBTOTAL(3,B51:B60)=SUBTOTAL(103,B51:B60),'Summary and sign-off'!$A$48,'Summary and sign-off'!$A$49)</f>
        <v>Check - there are no hidden rows with data</v>
      </c>
      <c r="D61" s="175" t="str">
        <f>IF('Summary and sign-off'!F57='Summary and sign-off'!F54,'Summary and sign-off'!A51,'Summary and sign-off'!A50)</f>
        <v>Check - each entry provides sufficient information</v>
      </c>
      <c r="E61" s="175"/>
      <c r="F61" s="46"/>
    </row>
    <row r="62" spans="1:6" ht="10.5" customHeight="1" x14ac:dyDescent="0.3">
      <c r="A62" s="27"/>
      <c r="B62" s="92"/>
      <c r="C62" s="22"/>
      <c r="D62" s="27"/>
      <c r="E62" s="27"/>
      <c r="F62" s="27"/>
    </row>
    <row r="63" spans="1:6" ht="34.5" customHeight="1" x14ac:dyDescent="0.25">
      <c r="A63" s="50" t="s">
        <v>130</v>
      </c>
      <c r="B63" s="93">
        <f>B22+B47+B61</f>
        <v>505.01</v>
      </c>
      <c r="C63" s="51"/>
      <c r="D63" s="51"/>
      <c r="E63" s="51"/>
      <c r="F63" s="26"/>
    </row>
    <row r="64" spans="1:6" ht="13" x14ac:dyDescent="0.3">
      <c r="A64" s="27"/>
      <c r="B64" s="22"/>
      <c r="C64" s="27"/>
      <c r="D64" s="27"/>
      <c r="E64" s="27"/>
      <c r="F64" s="27"/>
    </row>
    <row r="65" spans="1:6" ht="13" x14ac:dyDescent="0.3">
      <c r="A65" s="52" t="s">
        <v>73</v>
      </c>
      <c r="B65" s="25"/>
      <c r="C65" s="26"/>
      <c r="D65" s="26"/>
      <c r="E65" s="26"/>
      <c r="F65" s="27"/>
    </row>
    <row r="66" spans="1:6" ht="12.65" customHeight="1" x14ac:dyDescent="0.25">
      <c r="A66" s="23" t="s">
        <v>131</v>
      </c>
      <c r="B66" s="53"/>
      <c r="C66" s="53"/>
      <c r="D66" s="32"/>
      <c r="E66" s="32"/>
      <c r="F66" s="27"/>
    </row>
    <row r="67" spans="1:6" ht="13" customHeight="1" x14ac:dyDescent="0.25">
      <c r="A67" s="31" t="s">
        <v>132</v>
      </c>
      <c r="B67" s="27"/>
      <c r="C67" s="32"/>
      <c r="D67" s="27"/>
      <c r="E67" s="32"/>
      <c r="F67" s="27"/>
    </row>
    <row r="68" spans="1:6" x14ac:dyDescent="0.25">
      <c r="A68" s="31" t="s">
        <v>133</v>
      </c>
      <c r="B68" s="32"/>
      <c r="C68" s="32"/>
      <c r="D68" s="32"/>
      <c r="E68" s="54"/>
      <c r="F68" s="46"/>
    </row>
    <row r="69" spans="1:6" ht="13" x14ac:dyDescent="0.3">
      <c r="A69" s="23" t="s">
        <v>79</v>
      </c>
      <c r="B69" s="25"/>
      <c r="C69" s="26"/>
      <c r="D69" s="26"/>
      <c r="E69" s="26"/>
      <c r="F69" s="27"/>
    </row>
    <row r="70" spans="1:6" ht="13" customHeight="1" x14ac:dyDescent="0.25">
      <c r="A70" s="31" t="s">
        <v>134</v>
      </c>
      <c r="B70" s="27"/>
      <c r="C70" s="32"/>
      <c r="D70" s="27"/>
      <c r="E70" s="32"/>
      <c r="F70" s="27"/>
    </row>
    <row r="71" spans="1:6" x14ac:dyDescent="0.25">
      <c r="A71" s="31" t="s">
        <v>135</v>
      </c>
      <c r="B71" s="32"/>
      <c r="C71" s="32"/>
      <c r="D71" s="32"/>
      <c r="E71" s="54"/>
      <c r="F71" s="46"/>
    </row>
    <row r="72" spans="1:6" x14ac:dyDescent="0.25">
      <c r="A72" s="36" t="s">
        <v>136</v>
      </c>
      <c r="B72" s="36"/>
      <c r="C72" s="36"/>
      <c r="D72" s="36"/>
      <c r="E72" s="54"/>
      <c r="F72" s="46"/>
    </row>
    <row r="73" spans="1:6" x14ac:dyDescent="0.25">
      <c r="A73" s="40"/>
      <c r="B73" s="27"/>
      <c r="C73" s="27"/>
      <c r="D73" s="27"/>
      <c r="E73" s="46"/>
      <c r="F73" s="46"/>
    </row>
    <row r="74" spans="1:6" hidden="1" x14ac:dyDescent="0.25">
      <c r="A74" s="40"/>
      <c r="B74" s="27"/>
      <c r="C74" s="27"/>
      <c r="D74" s="27"/>
      <c r="E74" s="46"/>
      <c r="F74" s="46"/>
    </row>
    <row r="75" spans="1:6" x14ac:dyDescent="0.25"/>
    <row r="76" spans="1:6" x14ac:dyDescent="0.25"/>
    <row r="77" spans="1:6" x14ac:dyDescent="0.25"/>
    <row r="78" spans="1:6" x14ac:dyDescent="0.25"/>
    <row r="79" spans="1:6" ht="12.75" hidden="1" customHeight="1" x14ac:dyDescent="0.25"/>
    <row r="80" spans="1:6" x14ac:dyDescent="0.25"/>
    <row r="81" spans="1:6" x14ac:dyDescent="0.25"/>
    <row r="82" spans="1:6" hidden="1" x14ac:dyDescent="0.25">
      <c r="A82" s="55"/>
      <c r="B82" s="46"/>
      <c r="C82" s="46"/>
      <c r="D82" s="46"/>
      <c r="E82" s="46"/>
      <c r="F82" s="46"/>
    </row>
    <row r="83" spans="1:6" hidden="1" x14ac:dyDescent="0.25">
      <c r="A83" s="55"/>
      <c r="B83" s="46"/>
      <c r="C83" s="46"/>
      <c r="D83" s="46"/>
      <c r="E83" s="46"/>
      <c r="F83" s="46"/>
    </row>
    <row r="84" spans="1:6" hidden="1" x14ac:dyDescent="0.25">
      <c r="A84" s="55"/>
      <c r="B84" s="46"/>
      <c r="C84" s="46"/>
      <c r="D84" s="46"/>
      <c r="E84" s="46"/>
      <c r="F84" s="46"/>
    </row>
    <row r="85" spans="1:6" hidden="1" x14ac:dyDescent="0.25">
      <c r="A85" s="55"/>
      <c r="B85" s="46"/>
      <c r="C85" s="46"/>
      <c r="D85" s="46"/>
      <c r="E85" s="46"/>
      <c r="F85" s="46"/>
    </row>
    <row r="86" spans="1:6" hidden="1" x14ac:dyDescent="0.25">
      <c r="A86" s="55"/>
      <c r="B86" s="46"/>
      <c r="C86" s="46"/>
      <c r="D86" s="46"/>
      <c r="E86" s="46"/>
      <c r="F86" s="46"/>
    </row>
    <row r="87" spans="1:6" x14ac:dyDescent="0.25"/>
    <row r="88" spans="1:6" x14ac:dyDescent="0.25"/>
    <row r="89" spans="1:6" x14ac:dyDescent="0.25"/>
    <row r="90" spans="1:6" x14ac:dyDescent="0.25"/>
    <row r="91" spans="1:6" x14ac:dyDescent="0.25"/>
    <row r="95" spans="1:6" x14ac:dyDescent="0.25"/>
    <row r="96" spans="1:6" x14ac:dyDescent="0.25"/>
    <row r="97" x14ac:dyDescent="0.25"/>
    <row r="98" x14ac:dyDescent="0.25"/>
    <row r="99" x14ac:dyDescent="0.25"/>
  </sheetData>
  <sheetProtection formatCells="0" formatRows="0" insertColumns="0" insertRows="0" deleteRows="0"/>
  <mergeCells count="15">
    <mergeCell ref="B4:F4"/>
    <mergeCell ref="B5:F5"/>
    <mergeCell ref="B7:E7"/>
    <mergeCell ref="D61:E61"/>
    <mergeCell ref="A1:E1"/>
    <mergeCell ref="A24:E24"/>
    <mergeCell ref="A49:E49"/>
    <mergeCell ref="B2:E2"/>
    <mergeCell ref="A8:E8"/>
    <mergeCell ref="A9:E9"/>
    <mergeCell ref="B6:E6"/>
    <mergeCell ref="D22:E22"/>
    <mergeCell ref="D47:E47"/>
    <mergeCell ref="A10:E10"/>
    <mergeCell ref="B3:F3"/>
  </mergeCells>
  <dataValidations count="5">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6 A60 A12 A21 A51 A2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0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7:A45 C13 A14:A20 C52 A53:A59" xr:uid="{67A21C94-90C0-4AFE-B6AC-F64AD77E4F2B}">
      <formula1>$B$4</formula1>
      <formula2>$B$5</formula2>
    </dataValidation>
    <dataValidation allowBlank="1" showInputMessage="1" showErrorMessage="1" prompt="Headings on following tabs will pre populate with what you enter here_x000a__x000a_Update if a shorter or different period is covered" sqref="B4:F5" xr:uid="{A2ED0E8D-1563-41C4-9697-E580C7A72716}"/>
    <dataValidation allowBlank="1" showInputMessage="1" showErrorMessage="1" prompt="Headings on following tabs will pre populate with what you enter here_x000a__x000a_Create a new workbook for a new Chief Executive" sqref="B3:F3" xr:uid="{E8F79F13-42F5-4CE4-A6D5-911B26D79779}"/>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B51:B60 B12:B21 B26:B46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2" t="s">
        <v>109</v>
      </c>
      <c r="B1" s="172"/>
      <c r="C1" s="172"/>
      <c r="D1" s="172"/>
      <c r="E1" s="172"/>
      <c r="F1" s="38"/>
    </row>
    <row r="2" spans="1:6" ht="21" customHeight="1" x14ac:dyDescent="0.25">
      <c r="A2" s="4" t="s">
        <v>52</v>
      </c>
      <c r="B2" s="177" t="s">
        <v>169</v>
      </c>
      <c r="C2" s="177"/>
      <c r="D2" s="177"/>
      <c r="E2" s="177"/>
      <c r="F2" s="38"/>
    </row>
    <row r="3" spans="1:6" ht="21" customHeight="1" x14ac:dyDescent="0.25">
      <c r="A3" s="4" t="s">
        <v>110</v>
      </c>
      <c r="B3" s="173" t="s">
        <v>177</v>
      </c>
      <c r="C3" s="173"/>
      <c r="D3" s="173"/>
      <c r="E3" s="173"/>
      <c r="F3" s="173"/>
    </row>
    <row r="4" spans="1:6" ht="21" customHeight="1" x14ac:dyDescent="0.25">
      <c r="A4" s="4" t="s">
        <v>111</v>
      </c>
      <c r="B4" s="174">
        <v>44378</v>
      </c>
      <c r="C4" s="174"/>
      <c r="D4" s="174"/>
      <c r="E4" s="174"/>
      <c r="F4" s="174"/>
    </row>
    <row r="5" spans="1:6" ht="21" customHeight="1" x14ac:dyDescent="0.25">
      <c r="A5" s="4" t="s">
        <v>112</v>
      </c>
      <c r="B5" s="174">
        <v>44439</v>
      </c>
      <c r="C5" s="174"/>
      <c r="D5" s="174"/>
      <c r="E5" s="174"/>
      <c r="F5" s="174"/>
    </row>
    <row r="6" spans="1:6" ht="21" customHeight="1" x14ac:dyDescent="0.25">
      <c r="A6" s="4" t="s">
        <v>113</v>
      </c>
      <c r="B6" s="170" t="s">
        <v>81</v>
      </c>
      <c r="C6" s="170"/>
      <c r="D6" s="170"/>
      <c r="E6" s="170"/>
      <c r="F6" s="38"/>
    </row>
    <row r="7" spans="1:6" ht="21" customHeight="1" x14ac:dyDescent="0.25">
      <c r="A7" s="4" t="s">
        <v>56</v>
      </c>
      <c r="B7" s="170" t="s">
        <v>83</v>
      </c>
      <c r="C7" s="170"/>
      <c r="D7" s="170"/>
      <c r="E7" s="170"/>
      <c r="F7" s="38"/>
    </row>
    <row r="8" spans="1:6" ht="35.25" customHeight="1" x14ac:dyDescent="0.35">
      <c r="A8" s="185" t="s">
        <v>137</v>
      </c>
      <c r="B8" s="185"/>
      <c r="C8" s="186"/>
      <c r="D8" s="186"/>
      <c r="E8" s="186"/>
      <c r="F8" s="42"/>
    </row>
    <row r="9" spans="1:6" ht="35.25" customHeight="1" x14ac:dyDescent="0.35">
      <c r="A9" s="183" t="s">
        <v>138</v>
      </c>
      <c r="B9" s="184"/>
      <c r="C9" s="184"/>
      <c r="D9" s="184"/>
      <c r="E9" s="184"/>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v>44410</v>
      </c>
      <c r="B12" s="158">
        <v>245.44</v>
      </c>
      <c r="C12" s="162" t="s">
        <v>184</v>
      </c>
      <c r="D12" s="162" t="s">
        <v>178</v>
      </c>
      <c r="E12" s="163" t="s">
        <v>179</v>
      </c>
      <c r="F12" s="3"/>
    </row>
    <row r="13" spans="1:6" s="87" customFormat="1" x14ac:dyDescent="0.25">
      <c r="A13" s="157"/>
      <c r="B13" s="158"/>
      <c r="C13" s="162"/>
      <c r="D13" s="162"/>
      <c r="E13" s="163"/>
      <c r="F13" s="2"/>
    </row>
    <row r="14" spans="1:6" s="87" customFormat="1" x14ac:dyDescent="0.25">
      <c r="A14" s="157"/>
      <c r="B14" s="158"/>
      <c r="C14" s="162"/>
      <c r="D14" s="162"/>
      <c r="E14" s="163"/>
      <c r="F14" s="2"/>
    </row>
    <row r="15" spans="1:6" s="87" customFormat="1" x14ac:dyDescent="0.25">
      <c r="A15" s="157"/>
      <c r="B15" s="158"/>
      <c r="C15" s="162"/>
      <c r="D15" s="162"/>
      <c r="E15" s="163"/>
      <c r="F15" s="2"/>
    </row>
    <row r="16" spans="1:6" s="87" customFormat="1" x14ac:dyDescent="0.25">
      <c r="A16" s="157"/>
      <c r="B16" s="158"/>
      <c r="C16" s="162"/>
      <c r="D16" s="162"/>
      <c r="E16" s="163"/>
      <c r="F16" s="2"/>
    </row>
    <row r="17" spans="1:6" s="87" customFormat="1" x14ac:dyDescent="0.25">
      <c r="A17" s="157"/>
      <c r="B17" s="158"/>
      <c r="C17" s="162"/>
      <c r="D17" s="162"/>
      <c r="E17" s="163"/>
      <c r="F17" s="2"/>
    </row>
    <row r="18" spans="1:6" s="87" customFormat="1" x14ac:dyDescent="0.25">
      <c r="A18" s="157"/>
      <c r="B18" s="158"/>
      <c r="C18" s="162"/>
      <c r="D18" s="162"/>
      <c r="E18" s="163"/>
      <c r="F18" s="2"/>
    </row>
    <row r="19" spans="1:6" s="87" customFormat="1" x14ac:dyDescent="0.25">
      <c r="A19" s="157"/>
      <c r="B19" s="158"/>
      <c r="C19" s="162"/>
      <c r="D19" s="162"/>
      <c r="E19" s="163"/>
      <c r="F19" s="2"/>
    </row>
    <row r="20" spans="1:6" s="87" customFormat="1" x14ac:dyDescent="0.25">
      <c r="A20" s="157"/>
      <c r="B20" s="158"/>
      <c r="C20" s="162"/>
      <c r="D20" s="162"/>
      <c r="E20" s="163"/>
      <c r="F20" s="2"/>
    </row>
    <row r="21" spans="1:6" s="87" customFormat="1" x14ac:dyDescent="0.25">
      <c r="A21" s="157"/>
      <c r="B21" s="158"/>
      <c r="C21" s="162"/>
      <c r="D21" s="162"/>
      <c r="E21" s="163"/>
      <c r="F21" s="2"/>
    </row>
    <row r="22" spans="1:6" s="87" customFormat="1" x14ac:dyDescent="0.25">
      <c r="A22" s="161"/>
      <c r="B22" s="158"/>
      <c r="C22" s="162"/>
      <c r="D22" s="162"/>
      <c r="E22" s="163"/>
      <c r="F22" s="2"/>
    </row>
    <row r="23" spans="1:6" s="87" customFormat="1" x14ac:dyDescent="0.25">
      <c r="A23" s="161"/>
      <c r="B23" s="158"/>
      <c r="C23" s="162"/>
      <c r="D23" s="162"/>
      <c r="E23" s="163"/>
      <c r="F23" s="2"/>
    </row>
    <row r="24" spans="1:6" s="87" customFormat="1" ht="11.25" hidden="1" customHeight="1" x14ac:dyDescent="0.25">
      <c r="A24" s="137"/>
      <c r="B24" s="134"/>
      <c r="C24" s="138"/>
      <c r="D24" s="138"/>
      <c r="E24" s="139"/>
      <c r="F24" s="2"/>
    </row>
    <row r="25" spans="1:6" ht="34.5" customHeight="1" x14ac:dyDescent="0.25">
      <c r="A25" s="88" t="s">
        <v>142</v>
      </c>
      <c r="B25" s="97">
        <f>SUM(B11:B24)</f>
        <v>245.44</v>
      </c>
      <c r="C25" s="106" t="str">
        <f>IF(SUBTOTAL(3,B11:B24)=SUBTOTAL(103,B11:B24),'Summary and sign-off'!$A$48,'Summary and sign-off'!$A$49)</f>
        <v>Check - there are no hidden rows with data</v>
      </c>
      <c r="D25" s="175" t="str">
        <f>IF('Summary and sign-off'!F58='Summary and sign-off'!F54,'Summary and sign-off'!A51,'Summary and sign-off'!A50)</f>
        <v>Check - each entry provides sufficient information</v>
      </c>
      <c r="E25" s="175"/>
      <c r="F25" s="2"/>
    </row>
    <row r="26" spans="1:6" ht="13" x14ac:dyDescent="0.3">
      <c r="A26" s="21"/>
      <c r="B26" s="20"/>
      <c r="C26" s="20"/>
      <c r="D26" s="20"/>
      <c r="E26" s="20"/>
      <c r="F26" s="38"/>
    </row>
    <row r="27" spans="1:6" ht="13" x14ac:dyDescent="0.3">
      <c r="A27" s="21" t="s">
        <v>73</v>
      </c>
      <c r="B27" s="22"/>
      <c r="C27" s="27"/>
      <c r="D27" s="20"/>
      <c r="E27" s="20"/>
      <c r="F27" s="38"/>
    </row>
    <row r="28" spans="1:6" ht="12.75" customHeight="1" x14ac:dyDescent="0.25">
      <c r="A28" s="23" t="s">
        <v>143</v>
      </c>
      <c r="B28" s="23"/>
      <c r="C28" s="23"/>
      <c r="D28" s="23"/>
      <c r="E28" s="23"/>
      <c r="F28" s="38"/>
    </row>
    <row r="29" spans="1:6" x14ac:dyDescent="0.25">
      <c r="A29" s="23" t="s">
        <v>144</v>
      </c>
      <c r="B29" s="31"/>
      <c r="C29" s="43"/>
      <c r="D29" s="44"/>
      <c r="E29" s="44"/>
      <c r="F29" s="38"/>
    </row>
    <row r="30" spans="1:6" ht="13" x14ac:dyDescent="0.3">
      <c r="A30" s="23" t="s">
        <v>79</v>
      </c>
      <c r="B30" s="25"/>
      <c r="C30" s="26"/>
      <c r="D30" s="26"/>
      <c r="E30" s="26"/>
      <c r="F30" s="27"/>
    </row>
    <row r="31" spans="1:6" x14ac:dyDescent="0.25">
      <c r="A31" s="31" t="s">
        <v>145</v>
      </c>
      <c r="B31" s="31"/>
      <c r="C31" s="43"/>
      <c r="D31" s="43"/>
      <c r="E31" s="43"/>
      <c r="F31" s="38"/>
    </row>
    <row r="32" spans="1:6" ht="12.75" customHeight="1" x14ac:dyDescent="0.25">
      <c r="A32" s="31" t="s">
        <v>146</v>
      </c>
      <c r="B32" s="31"/>
      <c r="C32" s="45"/>
      <c r="D32" s="45"/>
      <c r="E32" s="33"/>
      <c r="F32" s="38"/>
    </row>
    <row r="33" spans="1:6" x14ac:dyDescent="0.25">
      <c r="A33" s="20"/>
      <c r="B33" s="20"/>
      <c r="C33" s="20"/>
      <c r="D33" s="20"/>
      <c r="E33" s="20"/>
      <c r="F33" s="38"/>
    </row>
  </sheetData>
  <sheetProtection formatCells="0" insertRows="0" deleteRows="0"/>
  <mergeCells count="10">
    <mergeCell ref="D25:E25"/>
    <mergeCell ref="B6:E6"/>
    <mergeCell ref="A1:E1"/>
    <mergeCell ref="A9:E9"/>
    <mergeCell ref="B2:E2"/>
    <mergeCell ref="A8:E8"/>
    <mergeCell ref="B7:E7"/>
    <mergeCell ref="B3:F3"/>
    <mergeCell ref="B4:F4"/>
    <mergeCell ref="B5:F5"/>
  </mergeCells>
  <dataValidations count="5">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xr:uid="{9A7E9F63-43B8-46EF-8656-0D5E1A7A706A}">
      <formula1>$B$4</formula1>
      <formula2>$B$5</formula2>
    </dataValidation>
    <dataValidation allowBlank="1" showInputMessage="1" showErrorMessage="1" prompt="Headings on following tabs will pre populate with what you enter here_x000a__x000a_Update if a shorter or different period is covered" sqref="B4:F5" xr:uid="{BA4FA18C-4B0A-41E0-AF4D-703033E10D7D}"/>
    <dataValidation allowBlank="1" showInputMessage="1" showErrorMessage="1" prompt="Headings on following tabs will pre populate with what you enter here_x000a__x000a_Create a new workbook for a new Chief Executive" sqref="B3:F3" xr:uid="{649BB545-833B-4B8D-AF6F-C94E5D10D71B}"/>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8"/>
  <sheetViews>
    <sheetView zoomScaleNormal="100" workbookViewId="0">
      <selection activeCell="B7" sqref="B7:E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2" t="s">
        <v>109</v>
      </c>
      <c r="B1" s="172"/>
      <c r="C1" s="172"/>
      <c r="D1" s="172"/>
      <c r="E1" s="172"/>
      <c r="F1" s="24"/>
    </row>
    <row r="2" spans="1:6" ht="21" customHeight="1" x14ac:dyDescent="0.25">
      <c r="A2" s="4" t="s">
        <v>52</v>
      </c>
      <c r="B2" s="177" t="s">
        <v>170</v>
      </c>
      <c r="C2" s="177"/>
      <c r="D2" s="177"/>
      <c r="E2" s="177"/>
      <c r="F2" s="24"/>
    </row>
    <row r="3" spans="1:6" ht="21" customHeight="1" x14ac:dyDescent="0.25">
      <c r="A3" s="4" t="s">
        <v>110</v>
      </c>
      <c r="B3" s="173" t="s">
        <v>177</v>
      </c>
      <c r="C3" s="173"/>
      <c r="D3" s="173"/>
      <c r="E3" s="173"/>
      <c r="F3" s="173"/>
    </row>
    <row r="4" spans="1:6" ht="21" customHeight="1" x14ac:dyDescent="0.25">
      <c r="A4" s="4" t="s">
        <v>111</v>
      </c>
      <c r="B4" s="174">
        <v>44378</v>
      </c>
      <c r="C4" s="174"/>
      <c r="D4" s="174"/>
      <c r="E4" s="174"/>
      <c r="F4" s="174"/>
    </row>
    <row r="5" spans="1:6" ht="21" customHeight="1" x14ac:dyDescent="0.25">
      <c r="A5" s="4" t="s">
        <v>112</v>
      </c>
      <c r="B5" s="174">
        <v>44439</v>
      </c>
      <c r="C5" s="174"/>
      <c r="D5" s="174"/>
      <c r="E5" s="174"/>
      <c r="F5" s="174"/>
    </row>
    <row r="6" spans="1:6" ht="21" customHeight="1" x14ac:dyDescent="0.25">
      <c r="A6" s="4" t="s">
        <v>113</v>
      </c>
      <c r="B6" s="170" t="s">
        <v>81</v>
      </c>
      <c r="C6" s="170"/>
      <c r="D6" s="170"/>
      <c r="E6" s="170"/>
      <c r="F6" s="34"/>
    </row>
    <row r="7" spans="1:6" ht="21" customHeight="1" x14ac:dyDescent="0.25">
      <c r="A7" s="4" t="s">
        <v>56</v>
      </c>
      <c r="B7" s="170" t="s">
        <v>83</v>
      </c>
      <c r="C7" s="170"/>
      <c r="D7" s="170"/>
      <c r="E7" s="170"/>
      <c r="F7" s="34"/>
    </row>
    <row r="8" spans="1:6" ht="35.25" customHeight="1" x14ac:dyDescent="0.25">
      <c r="A8" s="179" t="s">
        <v>147</v>
      </c>
      <c r="B8" s="179"/>
      <c r="C8" s="186"/>
      <c r="D8" s="186"/>
      <c r="E8" s="186"/>
      <c r="F8" s="24"/>
    </row>
    <row r="9" spans="1:6" ht="35.25" customHeight="1" x14ac:dyDescent="0.25">
      <c r="A9" s="187" t="s">
        <v>148</v>
      </c>
      <c r="B9" s="188"/>
      <c r="C9" s="188"/>
      <c r="D9" s="188"/>
      <c r="E9" s="188"/>
      <c r="F9" s="24"/>
    </row>
    <row r="10" spans="1:6" ht="27" customHeight="1" x14ac:dyDescent="0.25">
      <c r="A10" s="35" t="s">
        <v>117</v>
      </c>
      <c r="B10" s="35" t="s">
        <v>62</v>
      </c>
      <c r="C10" s="35" t="s">
        <v>149</v>
      </c>
      <c r="D10" s="35" t="s">
        <v>150</v>
      </c>
      <c r="E10" s="35" t="s">
        <v>121</v>
      </c>
      <c r="F10" s="36"/>
    </row>
    <row r="11" spans="1:6" s="87" customFormat="1" x14ac:dyDescent="0.25">
      <c r="A11" s="157" t="s">
        <v>182</v>
      </c>
      <c r="B11" s="158">
        <v>84</v>
      </c>
      <c r="C11" s="162" t="s">
        <v>176</v>
      </c>
      <c r="D11" s="162" t="s">
        <v>175</v>
      </c>
      <c r="E11" s="163" t="s">
        <v>174</v>
      </c>
      <c r="F11" s="3"/>
    </row>
    <row r="12" spans="1:6" s="87" customFormat="1" x14ac:dyDescent="0.25">
      <c r="A12" s="157"/>
      <c r="B12" s="158"/>
      <c r="C12" s="162"/>
      <c r="D12" s="162"/>
      <c r="E12" s="163"/>
      <c r="F12" s="3"/>
    </row>
    <row r="13" spans="1:6" s="87" customFormat="1" x14ac:dyDescent="0.25">
      <c r="A13" s="157"/>
      <c r="B13" s="158"/>
      <c r="C13" s="162"/>
      <c r="D13" s="162"/>
      <c r="E13" s="163"/>
      <c r="F13" s="3"/>
    </row>
    <row r="14" spans="1:6" s="87" customFormat="1" x14ac:dyDescent="0.25">
      <c r="A14" s="157"/>
      <c r="B14" s="158"/>
      <c r="C14" s="162"/>
      <c r="D14" s="162"/>
      <c r="E14" s="163"/>
      <c r="F14" s="3"/>
    </row>
    <row r="15" spans="1:6" s="87" customFormat="1" x14ac:dyDescent="0.25">
      <c r="A15" s="161"/>
      <c r="B15" s="158"/>
      <c r="C15" s="162"/>
      <c r="D15" s="162"/>
      <c r="E15" s="163"/>
      <c r="F15" s="3"/>
    </row>
    <row r="16" spans="1:6" s="87" customFormat="1" x14ac:dyDescent="0.25">
      <c r="A16" s="161"/>
      <c r="B16" s="158"/>
      <c r="C16" s="162"/>
      <c r="D16" s="162"/>
      <c r="E16" s="163"/>
      <c r="F16" s="3"/>
    </row>
    <row r="17" spans="1:6" s="87" customFormat="1" x14ac:dyDescent="0.25">
      <c r="A17" s="161"/>
      <c r="B17" s="158"/>
      <c r="C17" s="162"/>
      <c r="D17" s="162"/>
      <c r="E17" s="163"/>
      <c r="F17" s="3"/>
    </row>
    <row r="18" spans="1:6" s="87" customFormat="1" x14ac:dyDescent="0.25">
      <c r="A18" s="157"/>
      <c r="B18" s="158"/>
      <c r="C18" s="162"/>
      <c r="D18" s="162"/>
      <c r="E18" s="163"/>
      <c r="F18" s="3"/>
    </row>
    <row r="19" spans="1:6" s="87" customFormat="1" x14ac:dyDescent="0.25">
      <c r="A19" s="161"/>
      <c r="B19" s="158"/>
      <c r="C19" s="162"/>
      <c r="D19" s="162"/>
      <c r="E19" s="163"/>
      <c r="F19" s="3"/>
    </row>
    <row r="20" spans="1:6" s="87" customFormat="1" x14ac:dyDescent="0.25">
      <c r="A20" s="161"/>
      <c r="B20" s="158"/>
      <c r="C20" s="162"/>
      <c r="D20" s="162"/>
      <c r="E20" s="163"/>
      <c r="F20" s="3"/>
    </row>
    <row r="21" spans="1:6" s="87" customFormat="1" x14ac:dyDescent="0.25">
      <c r="A21" s="161"/>
      <c r="B21" s="158"/>
      <c r="C21" s="162"/>
      <c r="D21" s="162"/>
      <c r="E21" s="163"/>
      <c r="F21" s="3"/>
    </row>
    <row r="22" spans="1:6" s="87" customFormat="1" x14ac:dyDescent="0.25">
      <c r="A22" s="161"/>
      <c r="B22" s="158"/>
      <c r="C22" s="162"/>
      <c r="D22" s="162"/>
      <c r="E22" s="163"/>
      <c r="F22" s="3"/>
    </row>
    <row r="23" spans="1:6" s="87" customFormat="1" x14ac:dyDescent="0.25">
      <c r="A23" s="161"/>
      <c r="B23" s="158"/>
      <c r="C23" s="162"/>
      <c r="D23" s="162"/>
      <c r="E23" s="163"/>
      <c r="F23" s="3"/>
    </row>
    <row r="24" spans="1:6" s="87" customFormat="1" x14ac:dyDescent="0.25">
      <c r="A24" s="161"/>
      <c r="B24" s="158"/>
      <c r="C24" s="162"/>
      <c r="D24" s="162"/>
      <c r="E24" s="163"/>
      <c r="F24" s="3"/>
    </row>
    <row r="25" spans="1:6" s="87" customFormat="1" x14ac:dyDescent="0.25">
      <c r="A25" s="161"/>
      <c r="B25" s="158"/>
      <c r="C25" s="162"/>
      <c r="D25" s="162"/>
      <c r="E25" s="163"/>
      <c r="F25" s="3"/>
    </row>
    <row r="26" spans="1:6" s="87" customFormat="1" hidden="1" x14ac:dyDescent="0.25">
      <c r="A26" s="137"/>
      <c r="B26" s="134"/>
      <c r="C26" s="138"/>
      <c r="D26" s="138"/>
      <c r="E26" s="139"/>
      <c r="F26" s="3"/>
    </row>
    <row r="27" spans="1:6" ht="34.5" customHeight="1" x14ac:dyDescent="0.25">
      <c r="A27" s="88" t="s">
        <v>151</v>
      </c>
      <c r="B27" s="97">
        <f>SUM(B11:B26)</f>
        <v>84</v>
      </c>
      <c r="C27" s="106" t="str">
        <f>IF(SUBTOTAL(3,B11:B26)=SUBTOTAL(103,B11:B26),'Summary and sign-off'!$A$48,'Summary and sign-off'!$A$49)</f>
        <v>Check - there are no hidden rows with data</v>
      </c>
      <c r="D27" s="175" t="str">
        <f>IF('Summary and sign-off'!F59='Summary and sign-off'!F54,'Summary and sign-off'!A51,'Summary and sign-off'!A50)</f>
        <v>Check - each entry provides sufficient information</v>
      </c>
      <c r="E27" s="175"/>
      <c r="F27" s="37"/>
    </row>
    <row r="28" spans="1:6" ht="14.15" customHeight="1" x14ac:dyDescent="0.25">
      <c r="A28" s="38"/>
      <c r="B28" s="27"/>
      <c r="C28" s="20"/>
      <c r="D28" s="20"/>
      <c r="E28" s="20"/>
      <c r="F28" s="24"/>
    </row>
    <row r="29" spans="1:6" ht="13" x14ac:dyDescent="0.3">
      <c r="A29" s="21" t="s">
        <v>152</v>
      </c>
      <c r="B29" s="20"/>
      <c r="C29" s="20"/>
      <c r="D29" s="20"/>
      <c r="E29" s="20"/>
      <c r="F29" s="24"/>
    </row>
    <row r="30" spans="1:6" ht="12.65" customHeight="1" x14ac:dyDescent="0.25">
      <c r="A30" s="23" t="s">
        <v>131</v>
      </c>
      <c r="B30" s="20"/>
      <c r="C30" s="20"/>
      <c r="D30" s="20"/>
      <c r="E30" s="20"/>
      <c r="F30" s="24"/>
    </row>
    <row r="31" spans="1:6" ht="13" x14ac:dyDescent="0.3">
      <c r="A31" s="23" t="s">
        <v>79</v>
      </c>
      <c r="B31" s="25"/>
      <c r="C31" s="26"/>
      <c r="D31" s="26"/>
      <c r="E31" s="26"/>
      <c r="F31" s="27"/>
    </row>
    <row r="32" spans="1:6" x14ac:dyDescent="0.25">
      <c r="A32" s="31" t="s">
        <v>145</v>
      </c>
      <c r="B32" s="32"/>
      <c r="C32" s="27"/>
      <c r="D32" s="27"/>
      <c r="E32" s="27"/>
      <c r="F32" s="27"/>
    </row>
    <row r="33" spans="1:6" ht="12.75" customHeight="1" x14ac:dyDescent="0.25">
      <c r="A33" s="31" t="s">
        <v>146</v>
      </c>
      <c r="B33" s="39"/>
      <c r="C33" s="33"/>
      <c r="D33" s="33"/>
      <c r="E33" s="33"/>
      <c r="F33" s="33"/>
    </row>
    <row r="34" spans="1:6" x14ac:dyDescent="0.25">
      <c r="A34" s="38"/>
      <c r="B34" s="40"/>
      <c r="C34" s="20"/>
      <c r="D34" s="20"/>
      <c r="E34" s="20"/>
      <c r="F34" s="38"/>
    </row>
    <row r="35" spans="1:6" hidden="1" x14ac:dyDescent="0.25">
      <c r="A35" s="20"/>
      <c r="B35" s="20"/>
      <c r="C35" s="20"/>
      <c r="D35" s="20"/>
      <c r="E35" s="38"/>
    </row>
    <row r="36" spans="1:6" ht="12.75" hidden="1" customHeight="1" x14ac:dyDescent="0.25"/>
    <row r="37" spans="1:6" hidden="1" x14ac:dyDescent="0.25">
      <c r="A37" s="41"/>
      <c r="B37" s="41"/>
      <c r="C37" s="41"/>
      <c r="D37" s="41"/>
      <c r="E37" s="41"/>
      <c r="F37" s="24"/>
    </row>
    <row r="38" spans="1:6" hidden="1" x14ac:dyDescent="0.25">
      <c r="A38" s="41"/>
      <c r="B38" s="41"/>
      <c r="C38" s="41"/>
      <c r="D38" s="41"/>
      <c r="E38" s="41"/>
      <c r="F38" s="24"/>
    </row>
    <row r="39" spans="1:6" hidden="1" x14ac:dyDescent="0.25">
      <c r="A39" s="41"/>
      <c r="B39" s="41"/>
      <c r="C39" s="41"/>
      <c r="D39" s="41"/>
      <c r="E39" s="41"/>
      <c r="F39" s="24"/>
    </row>
    <row r="40" spans="1:6" hidden="1" x14ac:dyDescent="0.25">
      <c r="A40" s="41"/>
      <c r="B40" s="41"/>
      <c r="C40" s="41"/>
      <c r="D40" s="41"/>
      <c r="E40" s="41"/>
      <c r="F40" s="24"/>
    </row>
    <row r="41" spans="1:6" hidden="1" x14ac:dyDescent="0.25">
      <c r="A41" s="41"/>
      <c r="B41" s="41"/>
      <c r="C41" s="41"/>
      <c r="D41" s="41"/>
      <c r="E41" s="41"/>
      <c r="F41" s="24"/>
    </row>
    <row r="42" spans="1:6" x14ac:dyDescent="0.25"/>
    <row r="43" spans="1:6" x14ac:dyDescent="0.25"/>
    <row r="44" spans="1:6" x14ac:dyDescent="0.25"/>
    <row r="45" spans="1:6" x14ac:dyDescent="0.25"/>
    <row r="46" spans="1:6" x14ac:dyDescent="0.25"/>
    <row r="47" spans="1:6" x14ac:dyDescent="0.25"/>
    <row r="48" spans="1:6" x14ac:dyDescent="0.25"/>
  </sheetData>
  <sheetProtection formatCells="0" insertRows="0" deleteRows="0"/>
  <mergeCells count="10">
    <mergeCell ref="D27:E27"/>
    <mergeCell ref="B6:E6"/>
    <mergeCell ref="B7:E7"/>
    <mergeCell ref="A1:E1"/>
    <mergeCell ref="B2:E2"/>
    <mergeCell ref="A9:E9"/>
    <mergeCell ref="A8:E8"/>
    <mergeCell ref="B3:F3"/>
    <mergeCell ref="B4:F4"/>
    <mergeCell ref="B5:F5"/>
  </mergeCells>
  <dataValidations count="5">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allowBlank="1" showInputMessage="1" showErrorMessage="1" prompt="Headings on following tabs will pre populate with what you enter here_x000a__x000a_Update if a shorter or different period is covered" sqref="B4:F5" xr:uid="{CB0EF00C-57E8-4C70-BAA5-FBC4FDC4349D}"/>
    <dataValidation allowBlank="1" showInputMessage="1" showErrorMessage="1" prompt="Headings on following tabs will pre populate with what you enter here_x000a__x000a_Create a new workbook for a new Chief Executive" sqref="B3:F3" xr:uid="{4EB65516-1FC3-4BAF-8163-4A4B47BB238D}"/>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2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6"/>
  <sheetViews>
    <sheetView zoomScale="85" zoomScaleNormal="85" workbookViewId="0">
      <selection activeCell="B7" sqref="B7:F7"/>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72" t="s">
        <v>153</v>
      </c>
      <c r="B1" s="172"/>
      <c r="C1" s="172"/>
      <c r="D1" s="172"/>
      <c r="E1" s="172"/>
      <c r="F1" s="172"/>
    </row>
    <row r="2" spans="1:6" ht="21" customHeight="1" x14ac:dyDescent="0.25">
      <c r="A2" s="4" t="s">
        <v>52</v>
      </c>
      <c r="B2" s="177" t="s">
        <v>170</v>
      </c>
      <c r="C2" s="177"/>
      <c r="D2" s="177"/>
      <c r="E2" s="177"/>
      <c r="F2" s="177"/>
    </row>
    <row r="3" spans="1:6" ht="21" customHeight="1" x14ac:dyDescent="0.25">
      <c r="A3" s="4" t="s">
        <v>110</v>
      </c>
      <c r="B3" s="173" t="s">
        <v>177</v>
      </c>
      <c r="C3" s="173"/>
      <c r="D3" s="173"/>
      <c r="E3" s="173"/>
      <c r="F3" s="173"/>
    </row>
    <row r="4" spans="1:6" ht="21" customHeight="1" x14ac:dyDescent="0.25">
      <c r="A4" s="4" t="s">
        <v>111</v>
      </c>
      <c r="B4" s="174">
        <v>44378</v>
      </c>
      <c r="C4" s="174"/>
      <c r="D4" s="174"/>
      <c r="E4" s="174"/>
      <c r="F4" s="174"/>
    </row>
    <row r="5" spans="1:6" ht="21" customHeight="1" x14ac:dyDescent="0.25">
      <c r="A5" s="4" t="s">
        <v>112</v>
      </c>
      <c r="B5" s="174">
        <v>44439</v>
      </c>
      <c r="C5" s="174"/>
      <c r="D5" s="174"/>
      <c r="E5" s="174"/>
      <c r="F5" s="174"/>
    </row>
    <row r="6" spans="1:6" ht="21" customHeight="1" x14ac:dyDescent="0.25">
      <c r="A6" s="4" t="s">
        <v>154</v>
      </c>
      <c r="B6" s="170" t="s">
        <v>81</v>
      </c>
      <c r="C6" s="170"/>
      <c r="D6" s="170"/>
      <c r="E6" s="170"/>
      <c r="F6" s="170"/>
    </row>
    <row r="7" spans="1:6" ht="21" customHeight="1" x14ac:dyDescent="0.25">
      <c r="A7" s="4" t="s">
        <v>56</v>
      </c>
      <c r="B7" s="170" t="s">
        <v>83</v>
      </c>
      <c r="C7" s="170"/>
      <c r="D7" s="170"/>
      <c r="E7" s="170"/>
      <c r="F7" s="170"/>
    </row>
    <row r="8" spans="1:6" ht="36" customHeight="1" x14ac:dyDescent="0.25">
      <c r="A8" s="179" t="s">
        <v>155</v>
      </c>
      <c r="B8" s="179"/>
      <c r="C8" s="179"/>
      <c r="D8" s="179"/>
      <c r="E8" s="179"/>
      <c r="F8" s="179"/>
    </row>
    <row r="9" spans="1:6" ht="36" customHeight="1" x14ac:dyDescent="0.25">
      <c r="A9" s="187" t="s">
        <v>156</v>
      </c>
      <c r="B9" s="188"/>
      <c r="C9" s="188"/>
      <c r="D9" s="188"/>
      <c r="E9" s="188"/>
      <c r="F9" s="188"/>
    </row>
    <row r="10" spans="1:6" ht="39" customHeight="1" x14ac:dyDescent="0.25">
      <c r="A10" s="35" t="s">
        <v>117</v>
      </c>
      <c r="B10" s="151" t="s">
        <v>157</v>
      </c>
      <c r="C10" s="151" t="s">
        <v>158</v>
      </c>
      <c r="D10" s="151" t="s">
        <v>159</v>
      </c>
      <c r="E10" s="151" t="s">
        <v>160</v>
      </c>
      <c r="F10" s="151" t="s">
        <v>161</v>
      </c>
    </row>
    <row r="11" spans="1:6" s="87" customFormat="1" hidden="1" x14ac:dyDescent="0.25">
      <c r="A11" s="133"/>
      <c r="B11" s="138"/>
      <c r="C11" s="140"/>
      <c r="D11" s="138"/>
      <c r="E11" s="141"/>
      <c r="F11" s="139"/>
    </row>
    <row r="12" spans="1:6" s="87" customFormat="1" x14ac:dyDescent="0.25">
      <c r="A12" s="157"/>
      <c r="B12" s="157" t="s">
        <v>186</v>
      </c>
      <c r="C12" s="165"/>
      <c r="D12" s="164"/>
      <c r="E12" s="166"/>
      <c r="F12" s="167"/>
    </row>
    <row r="13" spans="1:6" s="87" customFormat="1" x14ac:dyDescent="0.25">
      <c r="A13" s="157"/>
      <c r="B13" s="164"/>
      <c r="C13" s="165"/>
      <c r="D13" s="164"/>
      <c r="E13" s="166"/>
      <c r="F13" s="167"/>
    </row>
    <row r="14" spans="1:6" s="87" customFormat="1" x14ac:dyDescent="0.25">
      <c r="A14" s="157"/>
      <c r="B14" s="164"/>
      <c r="C14" s="165"/>
      <c r="D14" s="164"/>
      <c r="E14" s="166"/>
      <c r="F14" s="167"/>
    </row>
    <row r="15" spans="1:6" s="87" customFormat="1" x14ac:dyDescent="0.25">
      <c r="A15" s="157"/>
      <c r="B15" s="162"/>
      <c r="C15" s="165"/>
      <c r="D15" s="164"/>
      <c r="E15" s="166"/>
      <c r="F15" s="167"/>
    </row>
    <row r="16" spans="1:6" s="87" customFormat="1" x14ac:dyDescent="0.25">
      <c r="A16" s="157"/>
      <c r="B16" s="164"/>
      <c r="C16" s="165"/>
      <c r="D16" s="164"/>
      <c r="E16" s="166"/>
      <c r="F16" s="167"/>
    </row>
    <row r="17" spans="1:7" s="87" customFormat="1" x14ac:dyDescent="0.25">
      <c r="A17" s="157"/>
      <c r="B17" s="164"/>
      <c r="C17" s="165"/>
      <c r="D17" s="164"/>
      <c r="E17" s="166"/>
      <c r="F17" s="167"/>
    </row>
    <row r="18" spans="1:7" s="87" customFormat="1" x14ac:dyDescent="0.25">
      <c r="A18" s="157"/>
      <c r="B18" s="164"/>
      <c r="C18" s="165"/>
      <c r="D18" s="164"/>
      <c r="E18" s="166"/>
      <c r="F18" s="167"/>
    </row>
    <row r="19" spans="1:7" s="87" customFormat="1" x14ac:dyDescent="0.25">
      <c r="A19" s="157"/>
      <c r="B19" s="162"/>
      <c r="C19" s="165"/>
      <c r="D19" s="164"/>
      <c r="E19" s="166"/>
      <c r="F19" s="167"/>
    </row>
    <row r="20" spans="1:7" s="87" customFormat="1" x14ac:dyDescent="0.25">
      <c r="A20" s="157"/>
      <c r="B20" s="164"/>
      <c r="C20" s="165"/>
      <c r="D20" s="164"/>
      <c r="E20" s="166"/>
      <c r="F20" s="167"/>
    </row>
    <row r="21" spans="1:7" s="87" customFormat="1" hidden="1" x14ac:dyDescent="0.25">
      <c r="A21" s="133"/>
      <c r="B21" s="138"/>
      <c r="C21" s="140"/>
      <c r="D21" s="138"/>
      <c r="E21" s="141"/>
      <c r="F21" s="139"/>
    </row>
    <row r="22" spans="1:7" ht="34.5" customHeight="1" x14ac:dyDescent="0.25">
      <c r="A22" s="152" t="s">
        <v>162</v>
      </c>
      <c r="B22" s="153" t="s">
        <v>163</v>
      </c>
      <c r="C22" s="154">
        <f>C23+C24</f>
        <v>0</v>
      </c>
      <c r="D22" s="155" t="str">
        <f>IF(SUBTOTAL(3,C11:C21)=SUBTOTAL(103,C11:C21),'Summary and sign-off'!$A$48,'Summary and sign-off'!$A$49)</f>
        <v>Check - there are no hidden rows with data</v>
      </c>
      <c r="E22" s="175" t="str">
        <f>IF('Summary and sign-off'!F60='Summary and sign-off'!F54,'Summary and sign-off'!A52,'Summary and sign-off'!A50)</f>
        <v>Not all lines have an entry for "Description", "Was the gift accepted?" and "Estimated value in NZ$"</v>
      </c>
      <c r="F22" s="175"/>
      <c r="G22" s="87"/>
    </row>
    <row r="23" spans="1:7" ht="25.5" customHeight="1" x14ac:dyDescent="0.35">
      <c r="A23" s="89"/>
      <c r="B23" s="90" t="s">
        <v>96</v>
      </c>
      <c r="C23" s="91">
        <f>COUNTIF(C11:C21,'Summary and sign-off'!A45)</f>
        <v>0</v>
      </c>
      <c r="D23" s="17"/>
      <c r="E23" s="18"/>
      <c r="F23" s="19"/>
    </row>
    <row r="24" spans="1:7" ht="25.5" customHeight="1" x14ac:dyDescent="0.35">
      <c r="A24" s="89"/>
      <c r="B24" s="90" t="s">
        <v>97</v>
      </c>
      <c r="C24" s="91">
        <f>COUNTIF(C11:C21,'Summary and sign-off'!A46)</f>
        <v>0</v>
      </c>
      <c r="D24" s="17"/>
      <c r="E24" s="18"/>
      <c r="F24" s="19"/>
    </row>
    <row r="25" spans="1:7" ht="13" x14ac:dyDescent="0.3">
      <c r="A25" s="20"/>
      <c r="B25" s="21"/>
      <c r="C25" s="20"/>
      <c r="D25" s="22"/>
      <c r="E25" s="22"/>
      <c r="F25" s="20"/>
    </row>
    <row r="26" spans="1:7" ht="13" x14ac:dyDescent="0.3">
      <c r="A26" s="21" t="s">
        <v>152</v>
      </c>
      <c r="B26" s="21"/>
      <c r="C26" s="21"/>
      <c r="D26" s="21"/>
      <c r="E26" s="21"/>
      <c r="F26" s="21"/>
    </row>
    <row r="27" spans="1:7" ht="12.65" customHeight="1" x14ac:dyDescent="0.25">
      <c r="A27" s="23" t="s">
        <v>131</v>
      </c>
      <c r="B27" s="20"/>
      <c r="C27" s="20"/>
      <c r="D27" s="20"/>
      <c r="E27" s="20"/>
      <c r="F27" s="24"/>
    </row>
    <row r="28" spans="1:7" ht="13" x14ac:dyDescent="0.3">
      <c r="A28" s="23" t="s">
        <v>79</v>
      </c>
      <c r="B28" s="25"/>
      <c r="C28" s="26"/>
      <c r="D28" s="26"/>
      <c r="E28" s="26"/>
      <c r="F28" s="27"/>
    </row>
    <row r="29" spans="1:7" ht="13" x14ac:dyDescent="0.3">
      <c r="A29" s="23" t="s">
        <v>164</v>
      </c>
      <c r="B29" s="28"/>
      <c r="C29" s="28"/>
      <c r="D29" s="28"/>
      <c r="E29" s="28"/>
      <c r="F29" s="28"/>
    </row>
    <row r="30" spans="1:7" ht="12.75" customHeight="1" x14ac:dyDescent="0.25">
      <c r="A30" s="23" t="s">
        <v>165</v>
      </c>
      <c r="B30" s="20"/>
      <c r="C30" s="20"/>
      <c r="D30" s="20"/>
      <c r="E30" s="20"/>
      <c r="F30" s="20"/>
    </row>
    <row r="31" spans="1:7" ht="13" customHeight="1" x14ac:dyDescent="0.25">
      <c r="A31" s="29" t="s">
        <v>166</v>
      </c>
      <c r="B31" s="30"/>
      <c r="C31" s="30"/>
      <c r="D31" s="30"/>
      <c r="E31" s="30"/>
      <c r="F31" s="30"/>
    </row>
    <row r="32" spans="1:7" x14ac:dyDescent="0.25">
      <c r="A32" s="31" t="s">
        <v>167</v>
      </c>
      <c r="B32" s="32"/>
      <c r="C32" s="27"/>
      <c r="D32" s="27"/>
      <c r="E32" s="27"/>
      <c r="F32" s="27"/>
    </row>
    <row r="33" spans="1:6" ht="12.75" customHeight="1" x14ac:dyDescent="0.25">
      <c r="A33" s="31" t="s">
        <v>146</v>
      </c>
      <c r="B33" s="23"/>
      <c r="C33" s="33"/>
      <c r="D33" s="33"/>
      <c r="E33" s="33"/>
      <c r="F33" s="33"/>
    </row>
    <row r="34" spans="1:6" ht="12.75" customHeight="1" x14ac:dyDescent="0.25">
      <c r="A34" s="23"/>
      <c r="B34" s="23"/>
      <c r="C34" s="33"/>
      <c r="D34" s="33"/>
      <c r="E34" s="33"/>
      <c r="F34" s="33"/>
    </row>
    <row r="35" spans="1:6" ht="12.75" hidden="1" customHeight="1" x14ac:dyDescent="0.25">
      <c r="A35" s="23"/>
      <c r="B35" s="23"/>
      <c r="C35" s="33"/>
      <c r="D35" s="33"/>
      <c r="E35" s="33"/>
      <c r="F35" s="33"/>
    </row>
    <row r="38" spans="1:6" ht="13" hidden="1" x14ac:dyDescent="0.3">
      <c r="A38" s="21"/>
      <c r="B38" s="21"/>
      <c r="C38" s="21"/>
      <c r="D38" s="21"/>
      <c r="E38" s="21"/>
      <c r="F38" s="21"/>
    </row>
    <row r="39" spans="1:6" ht="13" hidden="1" x14ac:dyDescent="0.3">
      <c r="A39" s="21"/>
      <c r="B39" s="21"/>
      <c r="C39" s="21"/>
      <c r="D39" s="21"/>
      <c r="E39" s="21"/>
      <c r="F39" s="21"/>
    </row>
    <row r="40" spans="1:6" ht="13" hidden="1" x14ac:dyDescent="0.3">
      <c r="A40" s="21"/>
      <c r="B40" s="21"/>
      <c r="C40" s="21"/>
      <c r="D40" s="21"/>
      <c r="E40" s="21"/>
      <c r="F40" s="21"/>
    </row>
    <row r="41" spans="1:6" ht="13" hidden="1" x14ac:dyDescent="0.3">
      <c r="A41" s="21"/>
      <c r="B41" s="21"/>
      <c r="C41" s="21"/>
      <c r="D41" s="21"/>
      <c r="E41" s="21"/>
      <c r="F41" s="21"/>
    </row>
    <row r="42" spans="1:6" ht="13" hidden="1" x14ac:dyDescent="0.3">
      <c r="A42" s="21"/>
      <c r="B42" s="21"/>
      <c r="C42" s="21"/>
      <c r="D42" s="21"/>
      <c r="E42" s="21"/>
      <c r="F42" s="21"/>
    </row>
    <row r="43" spans="1:6" x14ac:dyDescent="0.25"/>
    <row r="44" spans="1:6" x14ac:dyDescent="0.25"/>
    <row r="45" spans="1:6" x14ac:dyDescent="0.25"/>
    <row r="46" spans="1:6" x14ac:dyDescent="0.25"/>
  </sheetData>
  <sheetProtection formatCells="0" insertRows="0" deleteRows="0"/>
  <dataConsolidate/>
  <mergeCells count="10">
    <mergeCell ref="E22:F22"/>
    <mergeCell ref="A8:F8"/>
    <mergeCell ref="A1:F1"/>
    <mergeCell ref="A9:F9"/>
    <mergeCell ref="B2:F2"/>
    <mergeCell ref="B3:F3"/>
    <mergeCell ref="B4:F4"/>
    <mergeCell ref="B7:F7"/>
    <mergeCell ref="B5:F5"/>
    <mergeCell ref="B6:F6"/>
  </mergeCells>
  <dataValidations count="5">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0 B12" xr:uid="{E2AC63DE-68EE-4701-85B3-49225E7647B2}">
      <formula1>$B$4</formula1>
      <formula2>$B$5</formula2>
    </dataValidation>
    <dataValidation allowBlank="1" showInputMessage="1" showErrorMessage="1" prompt="Headings on following tabs will pre populate with what you enter here_x000a__x000a_Update if a shorter or different period is covered" sqref="B4:F5" xr:uid="{FBF67529-8993-4F8F-B06E-B718CC10A55E}"/>
    <dataValidation allowBlank="1" showInputMessage="1" showErrorMessage="1" prompt="Headings on following tabs will pre populate with what you enter here_x000a__x000a_Create a new workbook for a new Chief Executive" sqref="B3:F3" xr:uid="{9506F7E6-ABCF-4A70-955B-A53793225EF3}"/>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C11:C21</xm:sqref>
        </x14:dataValidation>
        <x14:dataValidation type="list" errorStyle="information" operator="greaterThan" allowBlank="1" showInputMessage="1" prompt="Provide specific $ value if possible" xr:uid="{00000000-0002-0000-0500-000003000000}">
          <x14:formula1>
            <xm:f>'Summary and sign-off'!$A$39:$A$44</xm:f>
          </x14:formula1>
          <xm:sqref>E11:E21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1 6 " ? > < p r o p e r t i e s   x m l n s = " h t t p : / / w w w . i m a n a g e . c o m / w o r k / x m l s c h e m a " >  
     < d o c u m e n t i d > D P M C ! 4 5 7 1 6 8 7 . 1 < / d o c u m e n t i d >  
     < s e n d e r i d > H E A D L A N D R < / s e n d e r i d >  
     < s e n d e r e m a i l > R O B Y N . H E A D L A N D @ N E M A . G O V T . N Z < / s e n d e r e m a i l >  
     < l a s t m o d i f i e d > 2 0 2 2 - 0 6 - 3 0 T 1 0 : 1 0 : 0 2 . 0 0 0 0 0 0 0 + 1 2 : 0 0 < / l a s t m o d i f i e d >  
     < d a t a b a s e > D P M C < / d a t a b a s e >  
 < / 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D7F096FB-8A90-4523-B617-C5B6B93C55C5}">
  <ds:schemaRefs>
    <ds:schemaRef ds:uri="http://www.imanage.com/work/xmlschema"/>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5.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Sarah Holland [DPMC]</cp:lastModifiedBy>
  <cp:revision/>
  <dcterms:created xsi:type="dcterms:W3CDTF">2010-10-17T20:59:02Z</dcterms:created>
  <dcterms:modified xsi:type="dcterms:W3CDTF">2022-09-21T19:48:50Z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